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'2007'!$A$1:$O$37</definedName>
    <definedName name="_xlnm.Print_Area" localSheetId="15">'2008'!$A$1:$O$37</definedName>
    <definedName name="_xlnm.Print_Area" localSheetId="14">'2009'!$A$1:$O$37</definedName>
    <definedName name="_xlnm.Print_Area" localSheetId="13">'2010'!$A$1:$O$37</definedName>
    <definedName name="_xlnm.Print_Area" localSheetId="12">'2011'!$A$1:$O$37</definedName>
    <definedName name="_xlnm.Print_Area" localSheetId="11">'2012'!$A$1:$O$37</definedName>
    <definedName name="_xlnm.Print_Area" localSheetId="10">'2013'!$A$1:$O$37</definedName>
    <definedName name="_xlnm.Print_Area" localSheetId="9">'2014'!$A$1:$O$37</definedName>
    <definedName name="_xlnm.Print_Area" localSheetId="8">'2015'!$A$1:$O$37</definedName>
    <definedName name="_xlnm.Print_Area" localSheetId="7">'2016'!$A$1:$O$37</definedName>
    <definedName name="_xlnm.Print_Area" localSheetId="6">'2017'!$A$1:$O$37</definedName>
    <definedName name="_xlnm.Print_Area" localSheetId="5">'2018'!$A$1:$O$37</definedName>
    <definedName name="_xlnm.Print_Area" localSheetId="4">'2019'!$A$1:$O$37</definedName>
    <definedName name="_xlnm.Print_Area" localSheetId="3">'2020'!$A$1:$O$39</definedName>
    <definedName name="_xlnm.Print_Area" localSheetId="2">'2021'!$A$1:$P$37</definedName>
    <definedName name="_xlnm.Print_Area" localSheetId="1">'2022'!$A$1:$P$37</definedName>
    <definedName name="_xlnm.Print_Area" localSheetId="0">'2023'!$A$1:$P$37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3" i="49" l="1"/>
  <c r="F33" i="49"/>
  <c r="G33" i="49"/>
  <c r="H33" i="49"/>
  <c r="I33" i="49"/>
  <c r="J33" i="49"/>
  <c r="K33" i="49"/>
  <c r="L33" i="49"/>
  <c r="M33" i="49"/>
  <c r="N33" i="49"/>
  <c r="D33" i="49"/>
  <c r="O32" i="49" l="1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O28" i="49"/>
  <c r="P28" i="49" s="1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1" i="49" l="1"/>
  <c r="P31" i="49" s="1"/>
  <c r="O25" i="49"/>
  <c r="P25" i="49" s="1"/>
  <c r="O23" i="49"/>
  <c r="P23" i="49" s="1"/>
  <c r="O17" i="49"/>
  <c r="P17" i="49" s="1"/>
  <c r="O12" i="49"/>
  <c r="P12" i="49" s="1"/>
  <c r="O5" i="49"/>
  <c r="P5" i="49" s="1"/>
  <c r="O32" i="48"/>
  <c r="P32" i="48"/>
  <c r="N31" i="48"/>
  <c r="M31" i="48"/>
  <c r="L31" i="48"/>
  <c r="K31" i="48"/>
  <c r="J31" i="48"/>
  <c r="O31" i="48" s="1"/>
  <c r="P31" i="48" s="1"/>
  <c r="I31" i="48"/>
  <c r="H31" i="48"/>
  <c r="G31" i="48"/>
  <c r="F31" i="48"/>
  <c r="E31" i="48"/>
  <c r="D31" i="48"/>
  <c r="O30" i="48"/>
  <c r="P30" i="48" s="1"/>
  <c r="O29" i="48"/>
  <c r="P29" i="48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O25" i="48" s="1"/>
  <c r="F25" i="48"/>
  <c r="E25" i="48"/>
  <c r="D25" i="48"/>
  <c r="O24" i="48"/>
  <c r="P24" i="48"/>
  <c r="N23" i="48"/>
  <c r="M23" i="48"/>
  <c r="L23" i="48"/>
  <c r="K23" i="48"/>
  <c r="J23" i="48"/>
  <c r="I23" i="48"/>
  <c r="I33" i="48" s="1"/>
  <c r="H23" i="48"/>
  <c r="G23" i="48"/>
  <c r="F23" i="48"/>
  <c r="E23" i="48"/>
  <c r="D23" i="48"/>
  <c r="O22" i="48"/>
  <c r="P22" i="48" s="1"/>
  <c r="O21" i="48"/>
  <c r="P21" i="48" s="1"/>
  <c r="O20" i="48"/>
  <c r="P20" i="48"/>
  <c r="O19" i="48"/>
  <c r="P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/>
  <c r="O14" i="48"/>
  <c r="P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N33" i="48" s="1"/>
  <c r="M5" i="48"/>
  <c r="L5" i="48"/>
  <c r="L33" i="48" s="1"/>
  <c r="K5" i="48"/>
  <c r="J5" i="48"/>
  <c r="I5" i="48"/>
  <c r="H5" i="48"/>
  <c r="G5" i="48"/>
  <c r="F5" i="48"/>
  <c r="F33" i="48" s="1"/>
  <c r="E5" i="48"/>
  <c r="E33" i="48" s="1"/>
  <c r="D5" i="48"/>
  <c r="D33" i="48" s="1"/>
  <c r="O32" i="47"/>
  <c r="P32" i="47" s="1"/>
  <c r="N31" i="47"/>
  <c r="M31" i="47"/>
  <c r="L31" i="47"/>
  <c r="K31" i="47"/>
  <c r="O31" i="47" s="1"/>
  <c r="P31" i="47" s="1"/>
  <c r="J31" i="47"/>
  <c r="I31" i="47"/>
  <c r="H31" i="47"/>
  <c r="G31" i="47"/>
  <c r="F31" i="47"/>
  <c r="E31" i="47"/>
  <c r="D31" i="47"/>
  <c r="O30" i="47"/>
  <c r="P30" i="47" s="1"/>
  <c r="O29" i="47"/>
  <c r="P29" i="47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O25" i="47" s="1"/>
  <c r="G25" i="47"/>
  <c r="F25" i="47"/>
  <c r="E25" i="47"/>
  <c r="D25" i="47"/>
  <c r="O24" i="47"/>
  <c r="P24" i="47"/>
  <c r="N23" i="47"/>
  <c r="M23" i="47"/>
  <c r="L23" i="47"/>
  <c r="K23" i="47"/>
  <c r="J23" i="47"/>
  <c r="I23" i="47"/>
  <c r="O23" i="47" s="1"/>
  <c r="P23" i="47" s="1"/>
  <c r="H23" i="47"/>
  <c r="G23" i="47"/>
  <c r="F23" i="47"/>
  <c r="E23" i="47"/>
  <c r="D23" i="47"/>
  <c r="O22" i="47"/>
  <c r="P22" i="47" s="1"/>
  <c r="O21" i="47"/>
  <c r="P21" i="47" s="1"/>
  <c r="O20" i="47"/>
  <c r="P20" i="47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G33" i="47" s="1"/>
  <c r="F17" i="47"/>
  <c r="E17" i="47"/>
  <c r="D17" i="47"/>
  <c r="O16" i="47"/>
  <c r="P16" i="47" s="1"/>
  <c r="O15" i="47"/>
  <c r="P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/>
  <c r="O10" i="47"/>
  <c r="P10" i="47" s="1"/>
  <c r="O9" i="47"/>
  <c r="P9" i="47" s="1"/>
  <c r="O8" i="47"/>
  <c r="P8" i="47"/>
  <c r="O7" i="47"/>
  <c r="P7" i="47" s="1"/>
  <c r="O6" i="47"/>
  <c r="P6" i="47" s="1"/>
  <c r="N5" i="47"/>
  <c r="N33" i="47" s="1"/>
  <c r="M5" i="47"/>
  <c r="M33" i="47" s="1"/>
  <c r="L5" i="47"/>
  <c r="K5" i="47"/>
  <c r="K33" i="47" s="1"/>
  <c r="J5" i="47"/>
  <c r="I5" i="47"/>
  <c r="H5" i="47"/>
  <c r="G5" i="47"/>
  <c r="F5" i="47"/>
  <c r="F33" i="47" s="1"/>
  <c r="E5" i="47"/>
  <c r="E33" i="47" s="1"/>
  <c r="D5" i="47"/>
  <c r="D33" i="47" s="1"/>
  <c r="N34" i="46"/>
  <c r="O34" i="46" s="1"/>
  <c r="M33" i="46"/>
  <c r="L33" i="46"/>
  <c r="K33" i="46"/>
  <c r="J33" i="46"/>
  <c r="N33" i="46" s="1"/>
  <c r="O33" i="46" s="1"/>
  <c r="I33" i="46"/>
  <c r="H33" i="46"/>
  <c r="G33" i="46"/>
  <c r="F33" i="46"/>
  <c r="E33" i="46"/>
  <c r="D33" i="46"/>
  <c r="N32" i="46"/>
  <c r="O32" i="46" s="1"/>
  <c r="N31" i="46"/>
  <c r="O31" i="46"/>
  <c r="N30" i="46"/>
  <c r="O30" i="46" s="1"/>
  <c r="N29" i="46"/>
  <c r="O29" i="46" s="1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M25" i="46"/>
  <c r="L25" i="46"/>
  <c r="K25" i="46"/>
  <c r="J25" i="46"/>
  <c r="I25" i="46"/>
  <c r="H25" i="46"/>
  <c r="G25" i="46"/>
  <c r="F25" i="46"/>
  <c r="N25" i="46" s="1"/>
  <c r="O25" i="46" s="1"/>
  <c r="E25" i="46"/>
  <c r="D25" i="46"/>
  <c r="N24" i="46"/>
  <c r="O24" i="46" s="1"/>
  <c r="M23" i="46"/>
  <c r="L23" i="46"/>
  <c r="K23" i="46"/>
  <c r="J23" i="46"/>
  <c r="I23" i="46"/>
  <c r="H23" i="46"/>
  <c r="G23" i="46"/>
  <c r="F23" i="46"/>
  <c r="N23" i="46" s="1"/>
  <c r="O23" i="46" s="1"/>
  <c r="E23" i="46"/>
  <c r="D23" i="46"/>
  <c r="N22" i="46"/>
  <c r="O22" i="46" s="1"/>
  <c r="N21" i="46"/>
  <c r="O21" i="46" s="1"/>
  <c r="N20" i="46"/>
  <c r="O20" i="46" s="1"/>
  <c r="N19" i="46"/>
  <c r="O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 s="1"/>
  <c r="N14" i="46"/>
  <c r="O14" i="46" s="1"/>
  <c r="N13" i="46"/>
  <c r="O13" i="46" s="1"/>
  <c r="M12" i="46"/>
  <c r="L12" i="46"/>
  <c r="K12" i="46"/>
  <c r="J12" i="46"/>
  <c r="J35" i="46" s="1"/>
  <c r="I12" i="46"/>
  <c r="I35" i="46" s="1"/>
  <c r="H12" i="46"/>
  <c r="N12" i="46" s="1"/>
  <c r="O12" i="46" s="1"/>
  <c r="G12" i="46"/>
  <c r="F12" i="46"/>
  <c r="E12" i="46"/>
  <c r="D12" i="46"/>
  <c r="N11" i="46"/>
  <c r="O11" i="46" s="1"/>
  <c r="N10" i="46"/>
  <c r="O10" i="46" s="1"/>
  <c r="N9" i="46"/>
  <c r="O9" i="46"/>
  <c r="N8" i="46"/>
  <c r="O8" i="46"/>
  <c r="N7" i="46"/>
  <c r="O7" i="46" s="1"/>
  <c r="N6" i="46"/>
  <c r="O6" i="46" s="1"/>
  <c r="M5" i="46"/>
  <c r="M35" i="46" s="1"/>
  <c r="L5" i="46"/>
  <c r="L35" i="46" s="1"/>
  <c r="K5" i="46"/>
  <c r="J5" i="46"/>
  <c r="I5" i="46"/>
  <c r="H5" i="46"/>
  <c r="G5" i="46"/>
  <c r="G35" i="46" s="1"/>
  <c r="F5" i="46"/>
  <c r="E5" i="46"/>
  <c r="E35" i="46" s="1"/>
  <c r="D5" i="46"/>
  <c r="D35" i="46" s="1"/>
  <c r="M33" i="45"/>
  <c r="D33" i="45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N28" i="45"/>
  <c r="O28" i="45" s="1"/>
  <c r="N27" i="45"/>
  <c r="O27" i="45" s="1"/>
  <c r="N26" i="45"/>
  <c r="O26" i="45"/>
  <c r="M25" i="45"/>
  <c r="L25" i="45"/>
  <c r="N25" i="45" s="1"/>
  <c r="O25" i="45" s="1"/>
  <c r="K25" i="45"/>
  <c r="J25" i="45"/>
  <c r="I25" i="45"/>
  <c r="H25" i="45"/>
  <c r="G25" i="45"/>
  <c r="F25" i="45"/>
  <c r="E25" i="45"/>
  <c r="D25" i="45"/>
  <c r="N24" i="45"/>
  <c r="O24" i="45"/>
  <c r="M23" i="45"/>
  <c r="L23" i="45"/>
  <c r="N23" i="45" s="1"/>
  <c r="O23" i="45" s="1"/>
  <c r="K23" i="45"/>
  <c r="J23" i="45"/>
  <c r="I23" i="45"/>
  <c r="H23" i="45"/>
  <c r="G23" i="45"/>
  <c r="F23" i="45"/>
  <c r="E23" i="45"/>
  <c r="D23" i="45"/>
  <c r="N22" i="45"/>
  <c r="O22" i="45"/>
  <c r="N21" i="45"/>
  <c r="O21" i="45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N17" i="45" s="1"/>
  <c r="O17" i="45" s="1"/>
  <c r="G17" i="45"/>
  <c r="F17" i="45"/>
  <c r="E17" i="45"/>
  <c r="D17" i="45"/>
  <c r="N16" i="45"/>
  <c r="O16" i="45" s="1"/>
  <c r="N15" i="45"/>
  <c r="O15" i="45" s="1"/>
  <c r="N14" i="45"/>
  <c r="O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2" i="45" s="1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K33" i="45" s="1"/>
  <c r="J5" i="45"/>
  <c r="J33" i="45" s="1"/>
  <c r="I5" i="45"/>
  <c r="I33" i="45" s="1"/>
  <c r="H5" i="45"/>
  <c r="H33" i="45" s="1"/>
  <c r="G5" i="45"/>
  <c r="G33" i="45" s="1"/>
  <c r="F5" i="45"/>
  <c r="F33" i="45" s="1"/>
  <c r="E5" i="45"/>
  <c r="D5" i="45"/>
  <c r="G33" i="44"/>
  <c r="H33" i="44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/>
  <c r="N28" i="44"/>
  <c r="O28" i="44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M23" i="44"/>
  <c r="L23" i="44"/>
  <c r="K23" i="44"/>
  <c r="J23" i="44"/>
  <c r="I23" i="44"/>
  <c r="H23" i="44"/>
  <c r="G23" i="44"/>
  <c r="F23" i="44"/>
  <c r="N23" i="44" s="1"/>
  <c r="O23" i="44" s="1"/>
  <c r="E23" i="44"/>
  <c r="D23" i="44"/>
  <c r="N22" i="44"/>
  <c r="O22" i="44" s="1"/>
  <c r="N21" i="44"/>
  <c r="O21" i="44" s="1"/>
  <c r="N20" i="44"/>
  <c r="O20" i="44" s="1"/>
  <c r="N19" i="44"/>
  <c r="O19" i="44"/>
  <c r="N18" i="44"/>
  <c r="O18" i="44"/>
  <c r="M17" i="44"/>
  <c r="L17" i="44"/>
  <c r="K17" i="44"/>
  <c r="J17" i="44"/>
  <c r="I17" i="44"/>
  <c r="H17" i="44"/>
  <c r="G17" i="44"/>
  <c r="F17" i="44"/>
  <c r="E17" i="44"/>
  <c r="D17" i="44"/>
  <c r="N17" i="44" s="1"/>
  <c r="O17" i="44" s="1"/>
  <c r="N16" i="44"/>
  <c r="O16" i="44"/>
  <c r="N15" i="44"/>
  <c r="O15" i="44" s="1"/>
  <c r="N14" i="44"/>
  <c r="O14" i="44" s="1"/>
  <c r="N13" i="44"/>
  <c r="O13" i="44" s="1"/>
  <c r="M12" i="44"/>
  <c r="L12" i="44"/>
  <c r="K12" i="44"/>
  <c r="J12" i="44"/>
  <c r="J33" i="44" s="1"/>
  <c r="I12" i="44"/>
  <c r="I33" i="44" s="1"/>
  <c r="H12" i="44"/>
  <c r="N12" i="44" s="1"/>
  <c r="O12" i="44" s="1"/>
  <c r="G12" i="44"/>
  <c r="F12" i="44"/>
  <c r="E12" i="44"/>
  <c r="D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M33" i="44" s="1"/>
  <c r="L5" i="44"/>
  <c r="L33" i="44" s="1"/>
  <c r="K5" i="44"/>
  <c r="J5" i="44"/>
  <c r="I5" i="44"/>
  <c r="H5" i="44"/>
  <c r="G5" i="44"/>
  <c r="F5" i="44"/>
  <c r="E5" i="44"/>
  <c r="E33" i="44" s="1"/>
  <c r="D5" i="44"/>
  <c r="D33" i="44" s="1"/>
  <c r="D33" i="42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1" i="42" s="1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N23" i="42" s="1"/>
  <c r="O23" i="42" s="1"/>
  <c r="I23" i="42"/>
  <c r="H23" i="42"/>
  <c r="G23" i="42"/>
  <c r="F23" i="42"/>
  <c r="E23" i="42"/>
  <c r="D23" i="42"/>
  <c r="N22" i="42"/>
  <c r="O22" i="42" s="1"/>
  <c r="N21" i="42"/>
  <c r="O21" i="42"/>
  <c r="N20" i="42"/>
  <c r="O20" i="42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N13" i="42"/>
  <c r="O13" i="42"/>
  <c r="M12" i="42"/>
  <c r="M33" i="42" s="1"/>
  <c r="L12" i="42"/>
  <c r="N12" i="42" s="1"/>
  <c r="O12" i="42" s="1"/>
  <c r="K12" i="42"/>
  <c r="J12" i="42"/>
  <c r="I12" i="42"/>
  <c r="H12" i="42"/>
  <c r="G12" i="42"/>
  <c r="F12" i="42"/>
  <c r="E12" i="42"/>
  <c r="D12" i="42"/>
  <c r="N11" i="42"/>
  <c r="O11" i="42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L33" i="42" s="1"/>
  <c r="K5" i="42"/>
  <c r="J5" i="42"/>
  <c r="I5" i="42"/>
  <c r="I33" i="42" s="1"/>
  <c r="H5" i="42"/>
  <c r="H33" i="42" s="1"/>
  <c r="G5" i="42"/>
  <c r="G33" i="42" s="1"/>
  <c r="F5" i="42"/>
  <c r="F33" i="42" s="1"/>
  <c r="E5" i="42"/>
  <c r="E33" i="42" s="1"/>
  <c r="D5" i="42"/>
  <c r="N32" i="43"/>
  <c r="O32" i="43" s="1"/>
  <c r="N31" i="43"/>
  <c r="O31" i="43"/>
  <c r="M30" i="43"/>
  <c r="L30" i="43"/>
  <c r="K30" i="43"/>
  <c r="J30" i="43"/>
  <c r="I30" i="43"/>
  <c r="H30" i="43"/>
  <c r="G30" i="43"/>
  <c r="F30" i="43"/>
  <c r="E30" i="43"/>
  <c r="D30" i="43"/>
  <c r="N29" i="43"/>
  <c r="O29" i="43"/>
  <c r="N28" i="43"/>
  <c r="O28" i="43" s="1"/>
  <c r="N27" i="43"/>
  <c r="O27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N22" i="43" s="1"/>
  <c r="O22" i="43" s="1"/>
  <c r="G22" i="43"/>
  <c r="F22" i="43"/>
  <c r="E22" i="43"/>
  <c r="D22" i="43"/>
  <c r="N21" i="43"/>
  <c r="O21" i="43" s="1"/>
  <c r="N20" i="43"/>
  <c r="O20" i="43" s="1"/>
  <c r="N19" i="43"/>
  <c r="O19" i="43"/>
  <c r="N18" i="43"/>
  <c r="O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J33" i="43" s="1"/>
  <c r="I5" i="43"/>
  <c r="I33" i="43" s="1"/>
  <c r="H5" i="43"/>
  <c r="H33" i="43" s="1"/>
  <c r="G5" i="43"/>
  <c r="G33" i="43" s="1"/>
  <c r="F5" i="43"/>
  <c r="E5" i="43"/>
  <c r="E33" i="43" s="1"/>
  <c r="D5" i="43"/>
  <c r="D33" i="4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 s="1"/>
  <c r="N28" i="41"/>
  <c r="O28" i="41" s="1"/>
  <c r="N27" i="41"/>
  <c r="O27" i="41" s="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M23" i="41"/>
  <c r="L23" i="41"/>
  <c r="N23" i="41" s="1"/>
  <c r="O23" i="41" s="1"/>
  <c r="K23" i="41"/>
  <c r="J23" i="41"/>
  <c r="I23" i="41"/>
  <c r="H23" i="41"/>
  <c r="G23" i="41"/>
  <c r="F23" i="41"/>
  <c r="E23" i="41"/>
  <c r="D23" i="41"/>
  <c r="N22" i="41"/>
  <c r="O22" i="41"/>
  <c r="N21" i="41"/>
  <c r="O21" i="4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N17" i="41" s="1"/>
  <c r="O17" i="41" s="1"/>
  <c r="G17" i="41"/>
  <c r="F17" i="41"/>
  <c r="E17" i="41"/>
  <c r="D17" i="41"/>
  <c r="N16" i="41"/>
  <c r="O16" i="41" s="1"/>
  <c r="N15" i="41"/>
  <c r="O15" i="41" s="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2" i="41" s="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M33" i="41" s="1"/>
  <c r="L5" i="41"/>
  <c r="L33" i="41" s="1"/>
  <c r="K5" i="41"/>
  <c r="K33" i="41" s="1"/>
  <c r="J5" i="41"/>
  <c r="J33" i="41" s="1"/>
  <c r="I5" i="41"/>
  <c r="I33" i="41" s="1"/>
  <c r="H5" i="41"/>
  <c r="G5" i="41"/>
  <c r="G33" i="41" s="1"/>
  <c r="F5" i="41"/>
  <c r="F33" i="41" s="1"/>
  <c r="E5" i="41"/>
  <c r="E33" i="41" s="1"/>
  <c r="D5" i="4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/>
  <c r="N28" i="40"/>
  <c r="O28" i="40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N23" i="40" s="1"/>
  <c r="O23" i="40" s="1"/>
  <c r="E23" i="40"/>
  <c r="D23" i="40"/>
  <c r="N22" i="40"/>
  <c r="O22" i="40" s="1"/>
  <c r="N21" i="40"/>
  <c r="O21" i="40" s="1"/>
  <c r="N20" i="40"/>
  <c r="O20" i="40" s="1"/>
  <c r="N19" i="40"/>
  <c r="O19" i="40"/>
  <c r="N18" i="40"/>
  <c r="O18" i="40"/>
  <c r="M17" i="40"/>
  <c r="L17" i="40"/>
  <c r="K17" i="40"/>
  <c r="J17" i="40"/>
  <c r="I17" i="40"/>
  <c r="H17" i="40"/>
  <c r="G17" i="40"/>
  <c r="F17" i="40"/>
  <c r="E17" i="40"/>
  <c r="D17" i="40"/>
  <c r="N17" i="40" s="1"/>
  <c r="O17" i="40" s="1"/>
  <c r="N16" i="40"/>
  <c r="O16" i="40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N12" i="40" s="1"/>
  <c r="O12" i="40" s="1"/>
  <c r="G12" i="40"/>
  <c r="F12" i="40"/>
  <c r="E12" i="40"/>
  <c r="D12" i="40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M33" i="40" s="1"/>
  <c r="L5" i="40"/>
  <c r="L33" i="40" s="1"/>
  <c r="K5" i="40"/>
  <c r="J5" i="40"/>
  <c r="J33" i="40" s="1"/>
  <c r="I5" i="40"/>
  <c r="I33" i="40" s="1"/>
  <c r="H5" i="40"/>
  <c r="G5" i="40"/>
  <c r="G33" i="40" s="1"/>
  <c r="F5" i="40"/>
  <c r="E5" i="40"/>
  <c r="E33" i="40" s="1"/>
  <c r="D5" i="40"/>
  <c r="D33" i="40" s="1"/>
  <c r="N32" i="39"/>
  <c r="O32" i="39" s="1"/>
  <c r="N31" i="39"/>
  <c r="O31" i="39" s="1"/>
  <c r="M30" i="39"/>
  <c r="L30" i="39"/>
  <c r="K30" i="39"/>
  <c r="K33" i="39" s="1"/>
  <c r="J30" i="39"/>
  <c r="J33" i="39" s="1"/>
  <c r="I30" i="39"/>
  <c r="H30" i="39"/>
  <c r="G30" i="39"/>
  <c r="F30" i="39"/>
  <c r="E30" i="39"/>
  <c r="D30" i="39"/>
  <c r="N29" i="39"/>
  <c r="O29" i="39" s="1"/>
  <c r="N28" i="39"/>
  <c r="O28" i="39" s="1"/>
  <c r="N27" i="39"/>
  <c r="O27" i="39"/>
  <c r="N26" i="39"/>
  <c r="O26" i="39" s="1"/>
  <c r="N25" i="39"/>
  <c r="O25" i="39"/>
  <c r="M24" i="39"/>
  <c r="L24" i="39"/>
  <c r="K24" i="39"/>
  <c r="J24" i="39"/>
  <c r="I24" i="39"/>
  <c r="H24" i="39"/>
  <c r="G24" i="39"/>
  <c r="N24" i="39"/>
  <c r="O24" i="39" s="1"/>
  <c r="F24" i="39"/>
  <c r="E24" i="39"/>
  <c r="D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 s="1"/>
  <c r="N18" i="39"/>
  <c r="O18" i="39"/>
  <c r="M17" i="39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N12" i="39" s="1"/>
  <c r="O12" i="39" s="1"/>
  <c r="G12" i="39"/>
  <c r="F12" i="39"/>
  <c r="E12" i="39"/>
  <c r="D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M33" i="39" s="1"/>
  <c r="L5" i="39"/>
  <c r="L33" i="39"/>
  <c r="K5" i="39"/>
  <c r="J5" i="39"/>
  <c r="I5" i="39"/>
  <c r="I33" i="39" s="1"/>
  <c r="H5" i="39"/>
  <c r="G5" i="39"/>
  <c r="F5" i="39"/>
  <c r="F33" i="39" s="1"/>
  <c r="E5" i="39"/>
  <c r="E33" i="39" s="1"/>
  <c r="D5" i="39"/>
  <c r="D33" i="39" s="1"/>
  <c r="N32" i="38"/>
  <c r="O32" i="38"/>
  <c r="M31" i="38"/>
  <c r="L31" i="38"/>
  <c r="K31" i="38"/>
  <c r="J31" i="38"/>
  <c r="I31" i="38"/>
  <c r="H31" i="38"/>
  <c r="G31" i="38"/>
  <c r="F31" i="38"/>
  <c r="E31" i="38"/>
  <c r="E33" i="38" s="1"/>
  <c r="D31" i="38"/>
  <c r="N30" i="38"/>
  <c r="O30" i="38" s="1"/>
  <c r="N29" i="38"/>
  <c r="O29" i="38" s="1"/>
  <c r="N28" i="38"/>
  <c r="O28" i="38" s="1"/>
  <c r="N27" i="38"/>
  <c r="O27" i="38" s="1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/>
  <c r="N21" i="38"/>
  <c r="O21" i="38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H33" i="38" s="1"/>
  <c r="G17" i="38"/>
  <c r="F17" i="38"/>
  <c r="E17" i="38"/>
  <c r="D17" i="38"/>
  <c r="N16" i="38"/>
  <c r="O16" i="38" s="1"/>
  <c r="N15" i="38"/>
  <c r="O15" i="38" s="1"/>
  <c r="N14" i="38"/>
  <c r="O14" i="38"/>
  <c r="N13" i="38"/>
  <c r="O13" i="38"/>
  <c r="M12" i="38"/>
  <c r="N12" i="38" s="1"/>
  <c r="O12" i="38" s="1"/>
  <c r="L12" i="38"/>
  <c r="K12" i="38"/>
  <c r="J12" i="38"/>
  <c r="I12" i="38"/>
  <c r="H12" i="38"/>
  <c r="G12" i="38"/>
  <c r="F12" i="38"/>
  <c r="E12" i="38"/>
  <c r="D12" i="38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K33" i="38" s="1"/>
  <c r="J5" i="38"/>
  <c r="J33" i="38"/>
  <c r="I5" i="38"/>
  <c r="I33" i="38" s="1"/>
  <c r="H5" i="38"/>
  <c r="G5" i="38"/>
  <c r="F5" i="38"/>
  <c r="F33" i="38"/>
  <c r="E5" i="38"/>
  <c r="D5" i="38"/>
  <c r="N32" i="37"/>
  <c r="O32" i="37" s="1"/>
  <c r="M31" i="37"/>
  <c r="L31" i="37"/>
  <c r="K31" i="37"/>
  <c r="J31" i="37"/>
  <c r="J33" i="37" s="1"/>
  <c r="I31" i="37"/>
  <c r="H31" i="37"/>
  <c r="G31" i="37"/>
  <c r="F31" i="37"/>
  <c r="E31" i="37"/>
  <c r="D31" i="37"/>
  <c r="N30" i="37"/>
  <c r="O30" i="37" s="1"/>
  <c r="N29" i="37"/>
  <c r="O29" i="37" s="1"/>
  <c r="N28" i="37"/>
  <c r="O28" i="37"/>
  <c r="N27" i="37"/>
  <c r="O27" i="37" s="1"/>
  <c r="N26" i="37"/>
  <c r="O26" i="37"/>
  <c r="M25" i="37"/>
  <c r="L25" i="37"/>
  <c r="K25" i="37"/>
  <c r="J25" i="37"/>
  <c r="I25" i="37"/>
  <c r="H25" i="37"/>
  <c r="G25" i="37"/>
  <c r="O25" i="37"/>
  <c r="F25" i="37"/>
  <c r="N25" i="37" s="1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N20" i="37"/>
  <c r="O20" i="37"/>
  <c r="N19" i="37"/>
  <c r="O19" i="37" s="1"/>
  <c r="N18" i="37"/>
  <c r="O18" i="37"/>
  <c r="M17" i="37"/>
  <c r="L17" i="37"/>
  <c r="K17" i="37"/>
  <c r="J17" i="37"/>
  <c r="I17" i="37"/>
  <c r="H17" i="37"/>
  <c r="G17" i="37"/>
  <c r="F17" i="37"/>
  <c r="E17" i="37"/>
  <c r="E33" i="37" s="1"/>
  <c r="D17" i="37"/>
  <c r="N16" i="37"/>
  <c r="O16" i="37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/>
  <c r="N10" i="37"/>
  <c r="O10" i="37" s="1"/>
  <c r="N9" i="37"/>
  <c r="O9" i="37" s="1"/>
  <c r="N8" i="37"/>
  <c r="O8" i="37"/>
  <c r="N7" i="37"/>
  <c r="O7" i="37" s="1"/>
  <c r="N6" i="37"/>
  <c r="O6" i="37"/>
  <c r="M5" i="37"/>
  <c r="M33" i="37"/>
  <c r="L5" i="37"/>
  <c r="L33" i="37" s="1"/>
  <c r="K5" i="37"/>
  <c r="K33" i="37" s="1"/>
  <c r="J5" i="37"/>
  <c r="I5" i="37"/>
  <c r="H5" i="37"/>
  <c r="H33" i="37" s="1"/>
  <c r="G5" i="37"/>
  <c r="F5" i="37"/>
  <c r="E5" i="37"/>
  <c r="D5" i="37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N28" i="36"/>
  <c r="O28" i="36" s="1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5" i="36" s="1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E33" i="36" s="1"/>
  <c r="D23" i="36"/>
  <c r="N22" i="36"/>
  <c r="O22" i="36" s="1"/>
  <c r="N21" i="36"/>
  <c r="O21" i="36" s="1"/>
  <c r="N20" i="36"/>
  <c r="O20" i="36" s="1"/>
  <c r="N19" i="36"/>
  <c r="O19" i="36" s="1"/>
  <c r="N18" i="36"/>
  <c r="O18" i="36"/>
  <c r="M17" i="36"/>
  <c r="L17" i="36"/>
  <c r="K17" i="36"/>
  <c r="J17" i="36"/>
  <c r="I17" i="36"/>
  <c r="H17" i="36"/>
  <c r="G17" i="36"/>
  <c r="F17" i="36"/>
  <c r="E17" i="36"/>
  <c r="D17" i="36"/>
  <c r="N16" i="36"/>
  <c r="O16" i="36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K33" i="36"/>
  <c r="J5" i="36"/>
  <c r="I5" i="36"/>
  <c r="I33" i="36"/>
  <c r="H5" i="36"/>
  <c r="H33" i="36" s="1"/>
  <c r="G5" i="36"/>
  <c r="G33" i="36" s="1"/>
  <c r="F5" i="36"/>
  <c r="E5" i="36"/>
  <c r="D5" i="36"/>
  <c r="N5" i="36" s="1"/>
  <c r="O5" i="36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/>
  <c r="M25" i="35"/>
  <c r="L25" i="35"/>
  <c r="K25" i="35"/>
  <c r="J25" i="35"/>
  <c r="I25" i="35"/>
  <c r="H25" i="35"/>
  <c r="G25" i="35"/>
  <c r="F25" i="35"/>
  <c r="E25" i="35"/>
  <c r="D25" i="35"/>
  <c r="N24" i="35"/>
  <c r="O24" i="35"/>
  <c r="M23" i="35"/>
  <c r="M33" i="35" s="1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 s="1"/>
  <c r="N20" i="35"/>
  <c r="O20" i="35" s="1"/>
  <c r="N19" i="35"/>
  <c r="O19" i="35" s="1"/>
  <c r="N18" i="35"/>
  <c r="O18" i="35"/>
  <c r="M17" i="35"/>
  <c r="L17" i="35"/>
  <c r="K17" i="35"/>
  <c r="K33" i="35" s="1"/>
  <c r="J17" i="35"/>
  <c r="I17" i="35"/>
  <c r="H17" i="35"/>
  <c r="G17" i="35"/>
  <c r="F17" i="35"/>
  <c r="E17" i="35"/>
  <c r="D17" i="35"/>
  <c r="N16" i="35"/>
  <c r="O16" i="35" s="1"/>
  <c r="N15" i="35"/>
  <c r="O15" i="35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/>
  <c r="N7" i="35"/>
  <c r="O7" i="35"/>
  <c r="N6" i="35"/>
  <c r="O6" i="35" s="1"/>
  <c r="M5" i="35"/>
  <c r="L5" i="35"/>
  <c r="K5" i="35"/>
  <c r="J5" i="35"/>
  <c r="J33" i="35"/>
  <c r="I5" i="35"/>
  <c r="I33" i="35" s="1"/>
  <c r="H5" i="35"/>
  <c r="H33" i="35" s="1"/>
  <c r="G5" i="35"/>
  <c r="F5" i="35"/>
  <c r="E5" i="35"/>
  <c r="D5" i="35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N28" i="34"/>
  <c r="O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M23" i="34"/>
  <c r="L23" i="34"/>
  <c r="K23" i="34"/>
  <c r="J23" i="34"/>
  <c r="I23" i="34"/>
  <c r="I33" i="34" s="1"/>
  <c r="H23" i="34"/>
  <c r="G23" i="34"/>
  <c r="F23" i="34"/>
  <c r="E23" i="34"/>
  <c r="D23" i="34"/>
  <c r="N22" i="34"/>
  <c r="O22" i="34" s="1"/>
  <c r="N21" i="34"/>
  <c r="O21" i="34" s="1"/>
  <c r="N20" i="34"/>
  <c r="O20" i="34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F33" i="34" s="1"/>
  <c r="E17" i="34"/>
  <c r="D17" i="34"/>
  <c r="N16" i="34"/>
  <c r="O16" i="34" s="1"/>
  <c r="N15" i="34"/>
  <c r="O15" i="34"/>
  <c r="N14" i="34"/>
  <c r="O14" i="34" s="1"/>
  <c r="N13" i="34"/>
  <c r="O13" i="34" s="1"/>
  <c r="M12" i="34"/>
  <c r="M33" i="34" s="1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L33" i="34" s="1"/>
  <c r="K5" i="34"/>
  <c r="K33" i="34"/>
  <c r="J5" i="34"/>
  <c r="I5" i="34"/>
  <c r="H5" i="34"/>
  <c r="H33" i="34" s="1"/>
  <c r="G5" i="34"/>
  <c r="F5" i="34"/>
  <c r="E5" i="34"/>
  <c r="D5" i="34"/>
  <c r="E31" i="33"/>
  <c r="F31" i="33"/>
  <c r="G31" i="33"/>
  <c r="G33" i="33" s="1"/>
  <c r="H31" i="33"/>
  <c r="I31" i="33"/>
  <c r="J31" i="33"/>
  <c r="K31" i="33"/>
  <c r="L31" i="33"/>
  <c r="M31" i="33"/>
  <c r="D31" i="33"/>
  <c r="E25" i="33"/>
  <c r="E33" i="33" s="1"/>
  <c r="F25" i="33"/>
  <c r="F33" i="33" s="1"/>
  <c r="G25" i="33"/>
  <c r="H25" i="33"/>
  <c r="I25" i="33"/>
  <c r="J25" i="33"/>
  <c r="K25" i="33"/>
  <c r="L25" i="33"/>
  <c r="M25" i="33"/>
  <c r="E23" i="33"/>
  <c r="F23" i="33"/>
  <c r="G23" i="33"/>
  <c r="N23" i="33"/>
  <c r="O23" i="33" s="1"/>
  <c r="H23" i="33"/>
  <c r="I23" i="33"/>
  <c r="J23" i="33"/>
  <c r="K23" i="33"/>
  <c r="L23" i="33"/>
  <c r="M23" i="33"/>
  <c r="E17" i="33"/>
  <c r="F17" i="33"/>
  <c r="G17" i="33"/>
  <c r="H17" i="33"/>
  <c r="H33" i="33"/>
  <c r="I17" i="33"/>
  <c r="J17" i="33"/>
  <c r="K17" i="33"/>
  <c r="L17" i="33"/>
  <c r="M17" i="33"/>
  <c r="E12" i="33"/>
  <c r="F12" i="33"/>
  <c r="G12" i="33"/>
  <c r="H12" i="33"/>
  <c r="I12" i="33"/>
  <c r="J12" i="33"/>
  <c r="K12" i="33"/>
  <c r="K33" i="33" s="1"/>
  <c r="L12" i="33"/>
  <c r="M12" i="33"/>
  <c r="E5" i="33"/>
  <c r="F5" i="33"/>
  <c r="G5" i="33"/>
  <c r="H5" i="33"/>
  <c r="I5" i="33"/>
  <c r="J5" i="33"/>
  <c r="J33" i="33" s="1"/>
  <c r="K5" i="33"/>
  <c r="N5" i="33" s="1"/>
  <c r="O5" i="33" s="1"/>
  <c r="L5" i="33"/>
  <c r="L33" i="33" s="1"/>
  <c r="M5" i="33"/>
  <c r="M33" i="33" s="1"/>
  <c r="D25" i="33"/>
  <c r="N25" i="33" s="1"/>
  <c r="O25" i="33" s="1"/>
  <c r="D23" i="33"/>
  <c r="D17" i="33"/>
  <c r="D12" i="33"/>
  <c r="D5" i="33"/>
  <c r="N32" i="33"/>
  <c r="O32" i="33"/>
  <c r="N26" i="33"/>
  <c r="O26" i="33"/>
  <c r="N27" i="33"/>
  <c r="O27" i="33" s="1"/>
  <c r="N28" i="33"/>
  <c r="O28" i="33" s="1"/>
  <c r="N29" i="33"/>
  <c r="O29" i="33" s="1"/>
  <c r="N30" i="33"/>
  <c r="O30" i="33"/>
  <c r="N24" i="33"/>
  <c r="O24" i="33"/>
  <c r="N14" i="33"/>
  <c r="O14" i="33" s="1"/>
  <c r="N15" i="33"/>
  <c r="O15" i="33" s="1"/>
  <c r="N16" i="33"/>
  <c r="O16" i="33" s="1"/>
  <c r="N7" i="33"/>
  <c r="O7" i="33" s="1"/>
  <c r="N8" i="33"/>
  <c r="O8" i="33"/>
  <c r="N9" i="33"/>
  <c r="O9" i="33"/>
  <c r="N10" i="33"/>
  <c r="O10" i="33" s="1"/>
  <c r="N11" i="33"/>
  <c r="O11" i="33" s="1"/>
  <c r="N6" i="33"/>
  <c r="O6" i="33" s="1"/>
  <c r="N18" i="33"/>
  <c r="O18" i="33" s="1"/>
  <c r="N19" i="33"/>
  <c r="O19" i="33"/>
  <c r="N20" i="33"/>
  <c r="O20" i="33"/>
  <c r="N21" i="33"/>
  <c r="O21" i="33" s="1"/>
  <c r="N22" i="33"/>
  <c r="O22" i="33" s="1"/>
  <c r="N13" i="33"/>
  <c r="O13" i="33" s="1"/>
  <c r="N17" i="37"/>
  <c r="O17" i="37" s="1"/>
  <c r="N30" i="39"/>
  <c r="O30" i="39" s="1"/>
  <c r="J33" i="36"/>
  <c r="D33" i="33"/>
  <c r="N17" i="35"/>
  <c r="O17" i="35" s="1"/>
  <c r="F33" i="36"/>
  <c r="N12" i="36"/>
  <c r="O12" i="36" s="1"/>
  <c r="D33" i="34"/>
  <c r="E33" i="35"/>
  <c r="N11" i="43"/>
  <c r="O11" i="43" s="1"/>
  <c r="N17" i="42"/>
  <c r="O17" i="42"/>
  <c r="N25" i="44"/>
  <c r="O25" i="44" s="1"/>
  <c r="N31" i="45"/>
  <c r="O31" i="45"/>
  <c r="N17" i="46"/>
  <c r="O17" i="46" s="1"/>
  <c r="N5" i="46"/>
  <c r="O5" i="46" s="1"/>
  <c r="P25" i="47"/>
  <c r="O17" i="47"/>
  <c r="P17" i="47" s="1"/>
  <c r="P25" i="48"/>
  <c r="O17" i="48"/>
  <c r="P17" i="48" s="1"/>
  <c r="O33" i="49" l="1"/>
  <c r="P33" i="49" s="1"/>
  <c r="N23" i="37"/>
  <c r="O23" i="37" s="1"/>
  <c r="L33" i="38"/>
  <c r="N31" i="38"/>
  <c r="O31" i="38" s="1"/>
  <c r="D33" i="38"/>
  <c r="N33" i="39"/>
  <c r="O33" i="39" s="1"/>
  <c r="H33" i="40"/>
  <c r="N5" i="43"/>
  <c r="O5" i="43" s="1"/>
  <c r="F33" i="43"/>
  <c r="F33" i="44"/>
  <c r="N33" i="44" s="1"/>
  <c r="O33" i="44" s="1"/>
  <c r="N5" i="44"/>
  <c r="O5" i="44" s="1"/>
  <c r="I33" i="33"/>
  <c r="N33" i="33" s="1"/>
  <c r="O33" i="33" s="1"/>
  <c r="J33" i="34"/>
  <c r="N5" i="34"/>
  <c r="O5" i="34" s="1"/>
  <c r="N23" i="35"/>
  <c r="O23" i="35" s="1"/>
  <c r="D33" i="35"/>
  <c r="M33" i="38"/>
  <c r="N25" i="41"/>
  <c r="O25" i="41" s="1"/>
  <c r="N24" i="43"/>
  <c r="O24" i="43" s="1"/>
  <c r="L33" i="45"/>
  <c r="N5" i="45"/>
  <c r="O5" i="45" s="1"/>
  <c r="N5" i="35"/>
  <c r="O5" i="35" s="1"/>
  <c r="G33" i="35"/>
  <c r="I33" i="37"/>
  <c r="K33" i="40"/>
  <c r="K33" i="48"/>
  <c r="O5" i="48"/>
  <c r="P5" i="48" s="1"/>
  <c r="N31" i="34"/>
  <c r="O31" i="34" s="1"/>
  <c r="N17" i="36"/>
  <c r="O17" i="36" s="1"/>
  <c r="N31" i="36"/>
  <c r="O31" i="36" s="1"/>
  <c r="N5" i="37"/>
  <c r="O5" i="37" s="1"/>
  <c r="N23" i="38"/>
  <c r="O23" i="38" s="1"/>
  <c r="N25" i="38"/>
  <c r="O25" i="38" s="1"/>
  <c r="F35" i="46"/>
  <c r="N35" i="46" s="1"/>
  <c r="O35" i="46" s="1"/>
  <c r="N27" i="46"/>
  <c r="O27" i="46" s="1"/>
  <c r="O5" i="47"/>
  <c r="P5" i="47" s="1"/>
  <c r="L33" i="47"/>
  <c r="H33" i="39"/>
  <c r="N5" i="39"/>
  <c r="O5" i="39" s="1"/>
  <c r="G33" i="39"/>
  <c r="N22" i="39"/>
  <c r="O22" i="39" s="1"/>
  <c r="M33" i="48"/>
  <c r="L33" i="35"/>
  <c r="F33" i="37"/>
  <c r="N5" i="38"/>
  <c r="O5" i="38" s="1"/>
  <c r="K33" i="43"/>
  <c r="N16" i="43"/>
  <c r="O16" i="43" s="1"/>
  <c r="D33" i="43"/>
  <c r="K33" i="44"/>
  <c r="H35" i="46"/>
  <c r="I33" i="47"/>
  <c r="O23" i="48"/>
  <c r="P23" i="48" s="1"/>
  <c r="H33" i="48"/>
  <c r="D33" i="36"/>
  <c r="N23" i="36"/>
  <c r="O23" i="36" s="1"/>
  <c r="N31" i="33"/>
  <c r="O31" i="33" s="1"/>
  <c r="E33" i="34"/>
  <c r="N17" i="34"/>
  <c r="O17" i="34" s="1"/>
  <c r="L33" i="36"/>
  <c r="G33" i="37"/>
  <c r="N17" i="38"/>
  <c r="O17" i="38" s="1"/>
  <c r="G33" i="38"/>
  <c r="H33" i="41"/>
  <c r="N33" i="41" s="1"/>
  <c r="O33" i="41" s="1"/>
  <c r="L33" i="43"/>
  <c r="E33" i="45"/>
  <c r="N33" i="45" s="1"/>
  <c r="O33" i="45" s="1"/>
  <c r="H33" i="47"/>
  <c r="O33" i="47" s="1"/>
  <c r="P33" i="47" s="1"/>
  <c r="M33" i="36"/>
  <c r="N31" i="37"/>
  <c r="O31" i="37" s="1"/>
  <c r="N31" i="40"/>
  <c r="O31" i="40" s="1"/>
  <c r="M33" i="43"/>
  <c r="N25" i="34"/>
  <c r="O25" i="34" s="1"/>
  <c r="N12" i="35"/>
  <c r="O12" i="35" s="1"/>
  <c r="F33" i="35"/>
  <c r="N33" i="42"/>
  <c r="O33" i="42" s="1"/>
  <c r="K35" i="46"/>
  <c r="G33" i="34"/>
  <c r="N5" i="41"/>
  <c r="O5" i="41" s="1"/>
  <c r="N12" i="33"/>
  <c r="O12" i="33" s="1"/>
  <c r="N17" i="33"/>
  <c r="O17" i="33" s="1"/>
  <c r="N12" i="34"/>
  <c r="O12" i="34" s="1"/>
  <c r="N23" i="34"/>
  <c r="O23" i="34" s="1"/>
  <c r="N5" i="40"/>
  <c r="O5" i="40" s="1"/>
  <c r="F33" i="40"/>
  <c r="N31" i="41"/>
  <c r="O31" i="41" s="1"/>
  <c r="J33" i="42"/>
  <c r="N5" i="42"/>
  <c r="O5" i="42" s="1"/>
  <c r="J33" i="47"/>
  <c r="J33" i="48"/>
  <c r="N25" i="35"/>
  <c r="O25" i="35" s="1"/>
  <c r="N17" i="39"/>
  <c r="O17" i="39" s="1"/>
  <c r="N25" i="40"/>
  <c r="O25" i="40" s="1"/>
  <c r="N30" i="43"/>
  <c r="O30" i="43" s="1"/>
  <c r="K33" i="42"/>
  <c r="N25" i="42"/>
  <c r="O25" i="42" s="1"/>
  <c r="N31" i="44"/>
  <c r="O31" i="44" s="1"/>
  <c r="O13" i="47"/>
  <c r="P13" i="47" s="1"/>
  <c r="G33" i="48"/>
  <c r="O33" i="48" s="1"/>
  <c r="P33" i="48" s="1"/>
  <c r="O12" i="48"/>
  <c r="P12" i="48" s="1"/>
  <c r="D33" i="37"/>
  <c r="N33" i="37" s="1"/>
  <c r="O33" i="37" s="1"/>
  <c r="N33" i="34" l="1"/>
  <c r="O33" i="34" s="1"/>
  <c r="N33" i="36"/>
  <c r="O33" i="36" s="1"/>
  <c r="N33" i="40"/>
  <c r="O33" i="40" s="1"/>
  <c r="N33" i="35"/>
  <c r="O33" i="35" s="1"/>
  <c r="N33" i="38"/>
  <c r="O33" i="38" s="1"/>
  <c r="N33" i="43"/>
  <c r="O33" i="43" s="1"/>
</calcChain>
</file>

<file path=xl/sharedStrings.xml><?xml version="1.0" encoding="utf-8"?>
<sst xmlns="http://schemas.openxmlformats.org/spreadsheetml/2006/main" count="838" uniqueCount="98">
  <si>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</si>
  <si>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</si>
  <si>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</si>
  <si>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</si>
  <si>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</si>
  <si>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</si>
  <si>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</si>
  <si>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</si>
  <si>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</si>
  <si>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</si>
  <si>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</si>
  <si>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</si>
  <si>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</si>
  <si>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</si>
  <si>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</si>
  <si>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</si>
  <si>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</si>
  <si>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</si>
  <si>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</si>
  <si>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</si>
  <si>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</si>
  <si>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</si>
  <si>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</si>
  <si>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</si>
  <si>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</si>
  <si>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</si>
  <si>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</si>
  <si>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</si>
  <si>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</si>
  <si>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</si>
  <si>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</si>
  <si>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</si>
  <si>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</si>
  <si>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</si>
  <si>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</si>
  <si>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</si>
  <si>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Transportation</t>
  </si>
  <si>
    <t>Road and Street Facilities</t>
  </si>
  <si>
    <t>Culture / Recreation</t>
  </si>
  <si>
    <t>Libraries</t>
  </si>
  <si>
    <t>Parks and Recreation</t>
  </si>
  <si>
    <t>Cultural Services</t>
  </si>
  <si>
    <t>Special Events</t>
  </si>
  <si>
    <t>Special Recreation Facilities</t>
  </si>
  <si>
    <t>Inter-Fund Group Transfers Out</t>
  </si>
  <si>
    <t>Other Uses and Non-Operating</t>
  </si>
  <si>
    <t>2009 Municipal Population:</t>
  </si>
  <si>
    <t>Maitland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</si>
  <si>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</si>
  <si>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</si>
  <si>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</si>
  <si>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</si>
  <si>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</si>
  <si>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</si>
  <si>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</si>
  <si>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</si>
  <si>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</si>
  <si>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</si>
  <si>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</si>
  <si>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</si>
  <si>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</si>
  <si>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</si>
  <si>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Conservation / Resource Management</t>
  </si>
  <si>
    <t>Road / Street Facilities</t>
  </si>
  <si>
    <t>Parks / Recreation</t>
  </si>
  <si>
    <t>Special Facilities</t>
  </si>
  <si>
    <t>Other Uses</t>
  </si>
  <si>
    <t>Interfund Transfers Out</t>
  </si>
  <si>
    <t>Payment to Refunded Bond Escrow Agent</t>
  </si>
  <si>
    <t>2014 Municipal Population:</t>
  </si>
  <si>
    <t>Local Fiscal Year Ended September 30, 2015</t>
  </si>
  <si>
    <t>Water / Sewer Services</t>
  </si>
  <si>
    <t>2015 Municipal Population:</t>
  </si>
  <si>
    <t>Local Fiscal Year Ended September 30, 2007</t>
  </si>
  <si>
    <t>2007 Municipal Population:</t>
  </si>
  <si>
    <t>Local Fiscal Year Ended September 30, 2017</t>
  </si>
  <si>
    <t>2017 Municipal Population:</t>
  </si>
  <si>
    <t>Local Fiscal Year Ended September 30, 2016</t>
  </si>
  <si>
    <t>2016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</si>
  <si>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</si>
  <si>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</si>
  <si>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</si>
  <si>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</si>
  <si>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</si>
  <si>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Economic Environment</t>
  </si>
  <si>
    <t>Industry Development</t>
  </si>
  <si>
    <t>2020 Municipal Population:</t>
  </si>
  <si>
    <t>Local Fiscal Year Ended September 30, 2021</t>
  </si>
  <si>
    <t>Per Capita Account</t>
  </si>
  <si>
    <t>Custodial</t>
  </si>
  <si>
    <t>Total Account</t>
  </si>
  <si>
    <t>Pension Benefits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</si>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</sst>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88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SUM(D6:D11)</f>
        <v>5746790</v>
      </c>
      <c r="E5" s="24">
        <f>SUM(E6:E11)</f>
        <v>929375</v>
      </c>
      <c r="F5" s="24">
        <f>SUM(F6:F11)</f>
        <v>818575</v>
      </c>
      <c r="G5" s="24">
        <f>SUM(G6:G11)</f>
        <v>0</v>
      </c>
      <c r="H5" s="24">
        <f>SUM(H6:H11)</f>
        <v>0</v>
      </c>
      <c r="I5" s="24">
        <f>SUM(I6:I11)</f>
        <v>0</v>
      </c>
      <c r="J5" s="24">
        <f>SUM(J6:J11)</f>
        <v>1487698</v>
      </c>
      <c r="K5" s="24">
        <f>SUM(K6:K11)</f>
        <v>0</v>
      </c>
      <c r="L5" s="24">
        <f>SUM(L6:L11)</f>
        <v>0</v>
      </c>
      <c r="M5" s="24">
        <f>SUM(M6:M11)</f>
        <v>0</v>
      </c>
      <c r="N5" s="24">
        <f>SUM(N6:N11)</f>
        <v>0</v>
      </c>
      <c r="O5" s="25">
        <f>SUM(D5:N5)</f>
        <v>8982438</v>
      </c>
      <c r="P5" s="30">
        <f>(O5/P$35)</f>
        <v>449.93177719895812</v>
      </c>
      <c r="Q5" s="6"/>
    </row>
    <row r="6" spans="1:134">
      <c r="A6" s="12"/>
      <c r="B6" s="42">
        <v>511</v>
      </c>
      <c r="C6" s="19" t="s">
        <v>19</v>
      </c>
      <c r="D6" s="43">
        <v>44830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44830</v>
      </c>
      <c r="P6" s="44">
        <f>(O6/P$35)</f>
        <v>2.2455419755560007</v>
      </c>
      <c r="Q6" s="9"/>
    </row>
    <row r="7" spans="1:134">
      <c r="A7" s="12"/>
      <c r="B7" s="42">
        <v>512</v>
      </c>
      <c r="C7" s="19" t="s">
        <v>20</v>
      </c>
      <c r="D7" s="43">
        <v>680385</v>
      </c>
      <c r="E7" s="43">
        <v>929375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0">SUM(D7:N7)</f>
        <v>1609760</v>
      </c>
      <c r="P7" s="44">
        <f>(O7/P$35)</f>
        <v>80.633139651372474</v>
      </c>
      <c r="Q7" s="9"/>
    </row>
    <row r="8" spans="1:134">
      <c r="A8" s="12"/>
      <c r="B8" s="42">
        <v>513</v>
      </c>
      <c r="C8" s="19" t="s">
        <v>21</v>
      </c>
      <c r="D8" s="43">
        <v>1074408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1487698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2562106</v>
      </c>
      <c r="P8" s="44">
        <f>(O8/P$35)</f>
        <v>128.33630534962933</v>
      </c>
      <c r="Q8" s="9"/>
    </row>
    <row r="9" spans="1:134">
      <c r="A9" s="12"/>
      <c r="B9" s="42">
        <v>515</v>
      </c>
      <c r="C9" s="19" t="s">
        <v>22</v>
      </c>
      <c r="D9" s="43">
        <v>717711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717711</v>
      </c>
      <c r="P9" s="44">
        <f>(O9/P$35)</f>
        <v>35.950260468843922</v>
      </c>
      <c r="Q9" s="9"/>
    </row>
    <row r="10" spans="1:134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818575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818575</v>
      </c>
      <c r="P10" s="44">
        <f>(O10/P$35)</f>
        <v>41.002554598276902</v>
      </c>
      <c r="Q10" s="9"/>
    </row>
    <row r="11" spans="1:134">
      <c r="A11" s="12"/>
      <c r="B11" s="42">
        <v>519</v>
      </c>
      <c r="C11" s="19" t="s">
        <v>24</v>
      </c>
      <c r="D11" s="43">
        <v>3229456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3229456</v>
      </c>
      <c r="P11" s="44">
        <f>(O11/P$35)</f>
        <v>161.7639751552795</v>
      </c>
      <c r="Q11" s="9"/>
    </row>
    <row r="12" spans="1:134" ht="15.75">
      <c r="A12" s="26" t="s">
        <v>25</v>
      </c>
      <c r="B12" s="27"/>
      <c r="C12" s="28"/>
      <c r="D12" s="29">
        <f>SUM(D13:D16)</f>
        <v>17167102</v>
      </c>
      <c r="E12" s="29">
        <f>SUM(E13:E16)</f>
        <v>548644</v>
      </c>
      <c r="F12" s="29">
        <f>SUM(F13:F16)</f>
        <v>0</v>
      </c>
      <c r="G12" s="29">
        <f>SUM(G13:G16)</f>
        <v>0</v>
      </c>
      <c r="H12" s="29">
        <f>SUM(H13:H16)</f>
        <v>0</v>
      </c>
      <c r="I12" s="29">
        <f>SUM(I13:I16)</f>
        <v>0</v>
      </c>
      <c r="J12" s="29">
        <f>SUM(J13:J16)</f>
        <v>0</v>
      </c>
      <c r="K12" s="29">
        <f>SUM(K13:K16)</f>
        <v>3626857</v>
      </c>
      <c r="L12" s="29">
        <f>SUM(L13:L16)</f>
        <v>0</v>
      </c>
      <c r="M12" s="29">
        <f>SUM(M13:M16)</f>
        <v>0</v>
      </c>
      <c r="N12" s="29">
        <f>SUM(N13:N16)</f>
        <v>0</v>
      </c>
      <c r="O12" s="40">
        <f>SUM(D12:N12)</f>
        <v>21342603</v>
      </c>
      <c r="P12" s="41">
        <f>(O12/P$35)</f>
        <v>1069.0544480064116</v>
      </c>
      <c r="Q12" s="10"/>
    </row>
    <row r="13" spans="1:134">
      <c r="A13" s="12"/>
      <c r="B13" s="42">
        <v>521</v>
      </c>
      <c r="C13" s="19" t="s">
        <v>26</v>
      </c>
      <c r="D13" s="43">
        <v>9201172</v>
      </c>
      <c r="E13" s="43">
        <v>246146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9447318</v>
      </c>
      <c r="P13" s="44">
        <f>(O13/P$35)</f>
        <v>473.21769184532155</v>
      </c>
      <c r="Q13" s="9"/>
    </row>
    <row r="14" spans="1:134">
      <c r="A14" s="12"/>
      <c r="B14" s="42">
        <v>522</v>
      </c>
      <c r="C14" s="19" t="s">
        <v>27</v>
      </c>
      <c r="D14" s="43">
        <v>6703709</v>
      </c>
      <c r="E14" s="43">
        <v>302498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6" si="1">SUM(D14:N14)</f>
        <v>7006207</v>
      </c>
      <c r="P14" s="44">
        <f>(O14/P$35)</f>
        <v>350.94204568222801</v>
      </c>
      <c r="Q14" s="9"/>
    </row>
    <row r="15" spans="1:134">
      <c r="A15" s="12"/>
      <c r="B15" s="42">
        <v>524</v>
      </c>
      <c r="C15" s="19" t="s">
        <v>28</v>
      </c>
      <c r="D15" s="43">
        <v>1262221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1262221</v>
      </c>
      <c r="P15" s="44">
        <f>(O15/P$35)</f>
        <v>63.224854738529352</v>
      </c>
      <c r="Q15" s="9"/>
    </row>
    <row r="16" spans="1:134">
      <c r="A16" s="12"/>
      <c r="B16" s="42">
        <v>529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3626857</v>
      </c>
      <c r="L16" s="43">
        <v>0</v>
      </c>
      <c r="M16" s="43">
        <v>0</v>
      </c>
      <c r="N16" s="43">
        <v>0</v>
      </c>
      <c r="O16" s="43">
        <f t="shared" si="1"/>
        <v>3626857</v>
      </c>
      <c r="P16" s="44">
        <f>(O16/P$35)</f>
        <v>181.66985574033259</v>
      </c>
      <c r="Q16" s="9"/>
    </row>
    <row r="17" spans="1:17" ht="15.75">
      <c r="A17" s="26" t="s">
        <v>30</v>
      </c>
      <c r="B17" s="27"/>
      <c r="C17" s="28"/>
      <c r="D17" s="29">
        <f>SUM(D18:D22)</f>
        <v>301314</v>
      </c>
      <c r="E17" s="29">
        <f>SUM(E18:E22)</f>
        <v>1405422</v>
      </c>
      <c r="F17" s="29">
        <f>SUM(F18:F22)</f>
        <v>0</v>
      </c>
      <c r="G17" s="29">
        <f>SUM(G18:G22)</f>
        <v>0</v>
      </c>
      <c r="H17" s="29">
        <f>SUM(H18:H22)</f>
        <v>0</v>
      </c>
      <c r="I17" s="29">
        <f>SUM(I18:I22)</f>
        <v>10647406</v>
      </c>
      <c r="J17" s="29">
        <f>SUM(J18:J22)</f>
        <v>0</v>
      </c>
      <c r="K17" s="29">
        <f>SUM(K18:K22)</f>
        <v>0</v>
      </c>
      <c r="L17" s="29">
        <f>SUM(L18:L22)</f>
        <v>0</v>
      </c>
      <c r="M17" s="29">
        <f>SUM(M18:M22)</f>
        <v>0</v>
      </c>
      <c r="N17" s="29">
        <f>SUM(N18:N22)</f>
        <v>0</v>
      </c>
      <c r="O17" s="40">
        <f>SUM(D17:N17)</f>
        <v>12354142</v>
      </c>
      <c r="P17" s="41">
        <f>(O17/P$35)</f>
        <v>618.82097775996795</v>
      </c>
      <c r="Q17" s="10"/>
    </row>
    <row r="18" spans="1:17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2872635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30" si="2">SUM(D18:N18)</f>
        <v>2872635</v>
      </c>
      <c r="P18" s="44">
        <f>(O18/P$35)</f>
        <v>143.89075335604088</v>
      </c>
      <c r="Q18" s="9"/>
    </row>
    <row r="19" spans="1:17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2478530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2478530</v>
      </c>
      <c r="P19" s="44">
        <f>(O19/P$35)</f>
        <v>124.14996994590263</v>
      </c>
      <c r="Q19" s="9"/>
    </row>
    <row r="20" spans="1:17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4896553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4896553</v>
      </c>
      <c r="P20" s="44">
        <f>(O20/P$35)</f>
        <v>245.26913444199559</v>
      </c>
      <c r="Q20" s="9"/>
    </row>
    <row r="21" spans="1:17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399688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399688</v>
      </c>
      <c r="P21" s="44">
        <f>(O21/P$35)</f>
        <v>20.020436786215189</v>
      </c>
      <c r="Q21" s="9"/>
    </row>
    <row r="22" spans="1:17">
      <c r="A22" s="12"/>
      <c r="B22" s="42">
        <v>537</v>
      </c>
      <c r="C22" s="19" t="s">
        <v>35</v>
      </c>
      <c r="D22" s="43">
        <v>301314</v>
      </c>
      <c r="E22" s="43">
        <v>1405422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1706736</v>
      </c>
      <c r="P22" s="44">
        <f>(O22/P$35)</f>
        <v>85.490683229813669</v>
      </c>
      <c r="Q22" s="9"/>
    </row>
    <row r="23" spans="1:17" ht="15.75">
      <c r="A23" s="26" t="s">
        <v>36</v>
      </c>
      <c r="B23" s="27"/>
      <c r="C23" s="28"/>
      <c r="D23" s="29">
        <f>SUM(D24:D24)</f>
        <v>3034768</v>
      </c>
      <c r="E23" s="29">
        <f>SUM(E24:E24)</f>
        <v>160045</v>
      </c>
      <c r="F23" s="29">
        <f>SUM(F24:F24)</f>
        <v>0</v>
      </c>
      <c r="G23" s="29">
        <f>SUM(G24:G24)</f>
        <v>0</v>
      </c>
      <c r="H23" s="29">
        <f>SUM(H24:H24)</f>
        <v>0</v>
      </c>
      <c r="I23" s="29">
        <f>SUM(I24:I24)</f>
        <v>0</v>
      </c>
      <c r="J23" s="29">
        <f>SUM(J24:J24)</f>
        <v>0</v>
      </c>
      <c r="K23" s="29">
        <f>SUM(K24:K24)</f>
        <v>0</v>
      </c>
      <c r="L23" s="29">
        <f>SUM(L24:L24)</f>
        <v>0</v>
      </c>
      <c r="M23" s="29">
        <f>SUM(M24:M24)</f>
        <v>0</v>
      </c>
      <c r="N23" s="29">
        <f>SUM(N24:N24)</f>
        <v>0</v>
      </c>
      <c r="O23" s="29">
        <f t="shared" si="2"/>
        <v>3194813</v>
      </c>
      <c r="P23" s="41">
        <f>(O23/P$35)</f>
        <v>160.0287016629934</v>
      </c>
      <c r="Q23" s="10"/>
    </row>
    <row r="24" spans="1:17">
      <c r="A24" s="12"/>
      <c r="B24" s="42">
        <v>541</v>
      </c>
      <c r="C24" s="19" t="s">
        <v>37</v>
      </c>
      <c r="D24" s="43">
        <v>3034768</v>
      </c>
      <c r="E24" s="43">
        <v>160045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3194813</v>
      </c>
      <c r="P24" s="44">
        <f>(O24/P$35)</f>
        <v>160.0287016629934</v>
      </c>
      <c r="Q24" s="9"/>
    </row>
    <row r="25" spans="1:17" ht="15.75">
      <c r="A25" s="26" t="s">
        <v>38</v>
      </c>
      <c r="B25" s="27"/>
      <c r="C25" s="28"/>
      <c r="D25" s="29">
        <f>SUM(D26:D30)</f>
        <v>6097380</v>
      </c>
      <c r="E25" s="29">
        <f>SUM(E26:E30)</f>
        <v>4426</v>
      </c>
      <c r="F25" s="29">
        <f>SUM(F26:F30)</f>
        <v>0</v>
      </c>
      <c r="G25" s="29">
        <f>SUM(G26:G30)</f>
        <v>0</v>
      </c>
      <c r="H25" s="29">
        <f>SUM(H26:H30)</f>
        <v>0</v>
      </c>
      <c r="I25" s="29">
        <f>SUM(I26:I30)</f>
        <v>0</v>
      </c>
      <c r="J25" s="29">
        <f>SUM(J26:J30)</f>
        <v>0</v>
      </c>
      <c r="K25" s="29">
        <f>SUM(K26:K30)</f>
        <v>0</v>
      </c>
      <c r="L25" s="29">
        <f>SUM(L26:L30)</f>
        <v>0</v>
      </c>
      <c r="M25" s="29">
        <f>SUM(M26:M30)</f>
        <v>0</v>
      </c>
      <c r="N25" s="29">
        <f>SUM(N26:N30)</f>
        <v>0</v>
      </c>
      <c r="O25" s="29">
        <f>SUM(D25:N25)</f>
        <v>6101806</v>
      </c>
      <c r="P25" s="41">
        <f>(O25/P$35)</f>
        <v>305.64045281506714</v>
      </c>
      <c r="Q25" s="9"/>
    </row>
    <row r="26" spans="1:17">
      <c r="A26" s="12"/>
      <c r="B26" s="42">
        <v>571</v>
      </c>
      <c r="C26" s="19" t="s">
        <v>39</v>
      </c>
      <c r="D26" s="43">
        <v>990538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2"/>
        <v>990538</v>
      </c>
      <c r="P26" s="44">
        <f>(O26/P$35)</f>
        <v>49.616209176517735</v>
      </c>
      <c r="Q26" s="9"/>
    </row>
    <row r="27" spans="1:17">
      <c r="A27" s="12"/>
      <c r="B27" s="42">
        <v>572</v>
      </c>
      <c r="C27" s="19" t="s">
        <v>40</v>
      </c>
      <c r="D27" s="43">
        <v>3404986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2"/>
        <v>3404986</v>
      </c>
      <c r="P27" s="44">
        <f>(O27/P$35)</f>
        <v>170.55630134241636</v>
      </c>
      <c r="Q27" s="9"/>
    </row>
    <row r="28" spans="1:17">
      <c r="A28" s="12"/>
      <c r="B28" s="42">
        <v>573</v>
      </c>
      <c r="C28" s="19" t="s">
        <v>41</v>
      </c>
      <c r="D28" s="43">
        <v>694954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2"/>
        <v>694954</v>
      </c>
      <c r="P28" s="44">
        <f>(O28/P$35)</f>
        <v>34.810358645562012</v>
      </c>
      <c r="Q28" s="9"/>
    </row>
    <row r="29" spans="1:17">
      <c r="A29" s="12"/>
      <c r="B29" s="42">
        <v>574</v>
      </c>
      <c r="C29" s="19" t="s">
        <v>42</v>
      </c>
      <c r="D29" s="43">
        <v>214007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2"/>
        <v>214007</v>
      </c>
      <c r="P29" s="44">
        <f>(O29/P$35)</f>
        <v>10.719645361650972</v>
      </c>
      <c r="Q29" s="9"/>
    </row>
    <row r="30" spans="1:17">
      <c r="A30" s="12"/>
      <c r="B30" s="42">
        <v>575</v>
      </c>
      <c r="C30" s="19" t="s">
        <v>43</v>
      </c>
      <c r="D30" s="43">
        <v>792895</v>
      </c>
      <c r="E30" s="43">
        <v>4426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2"/>
        <v>797321</v>
      </c>
      <c r="P30" s="44">
        <f>(O30/P$35)</f>
        <v>39.937938288920058</v>
      </c>
      <c r="Q30" s="9"/>
    </row>
    <row r="31" spans="1:17" ht="15.75">
      <c r="A31" s="26" t="s">
        <v>45</v>
      </c>
      <c r="B31" s="27"/>
      <c r="C31" s="28"/>
      <c r="D31" s="29">
        <f>SUM(D32:D32)</f>
        <v>0</v>
      </c>
      <c r="E31" s="29">
        <f>SUM(E32:E32)</f>
        <v>0</v>
      </c>
      <c r="F31" s="29">
        <f>SUM(F32:F32)</f>
        <v>0</v>
      </c>
      <c r="G31" s="29">
        <f>SUM(G32:G32)</f>
        <v>0</v>
      </c>
      <c r="H31" s="29">
        <f>SUM(H32:H32)</f>
        <v>0</v>
      </c>
      <c r="I31" s="29">
        <f>SUM(I32:I32)</f>
        <v>449200</v>
      </c>
      <c r="J31" s="29">
        <f>SUM(J32:J32)</f>
        <v>0</v>
      </c>
      <c r="K31" s="29">
        <f>SUM(K32:K32)</f>
        <v>0</v>
      </c>
      <c r="L31" s="29">
        <f>SUM(L32:L32)</f>
        <v>0</v>
      </c>
      <c r="M31" s="29">
        <f>SUM(M32:M32)</f>
        <v>0</v>
      </c>
      <c r="N31" s="29">
        <f>SUM(N32:N32)</f>
        <v>0</v>
      </c>
      <c r="O31" s="29">
        <f>SUM(D31:N31)</f>
        <v>449200</v>
      </c>
      <c r="P31" s="41">
        <f>(O31/P$35)</f>
        <v>22.500500901622921</v>
      </c>
      <c r="Q31" s="9"/>
    </row>
    <row r="32" spans="1:17" ht="15.75" thickBot="1">
      <c r="A32" s="12"/>
      <c r="B32" s="42">
        <v>581</v>
      </c>
      <c r="C32" s="19" t="s">
        <v>92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449200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>SUM(D32:N32)</f>
        <v>449200</v>
      </c>
      <c r="P32" s="44">
        <f>(O32/P$35)</f>
        <v>22.500500901622921</v>
      </c>
      <c r="Q32" s="9"/>
    </row>
    <row r="33" spans="1:120" ht="16.5" thickBot="1">
      <c r="A33" s="13" t="s">
        <v>10</v>
      </c>
      <c r="B33" s="21"/>
      <c r="C33" s="20"/>
      <c r="D33" s="14">
        <f>SUM(D5,D12,D17,D23,D25,D31)</f>
        <v>32347354</v>
      </c>
      <c r="E33" s="14">
        <f t="shared" ref="E33:N33" si="3">SUM(E5,E12,E17,E23,E25,E31)</f>
        <v>3047912</v>
      </c>
      <c r="F33" s="14">
        <f t="shared" si="3"/>
        <v>818575</v>
      </c>
      <c r="G33" s="14">
        <f t="shared" si="3"/>
        <v>0</v>
      </c>
      <c r="H33" s="14">
        <f t="shared" si="3"/>
        <v>0</v>
      </c>
      <c r="I33" s="14">
        <f t="shared" si="3"/>
        <v>11096606</v>
      </c>
      <c r="J33" s="14">
        <f t="shared" si="3"/>
        <v>1487698</v>
      </c>
      <c r="K33" s="14">
        <f t="shared" si="3"/>
        <v>3626857</v>
      </c>
      <c r="L33" s="14">
        <f t="shared" si="3"/>
        <v>0</v>
      </c>
      <c r="M33" s="14">
        <f t="shared" si="3"/>
        <v>0</v>
      </c>
      <c r="N33" s="14">
        <f t="shared" si="3"/>
        <v>0</v>
      </c>
      <c r="O33" s="14">
        <f>SUM(D33:N33)</f>
        <v>52425002</v>
      </c>
      <c r="P33" s="35">
        <f>(O33/P$35)</f>
        <v>2625.9768583450209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93" t="s">
        <v>97</v>
      </c>
      <c r="N35" s="93"/>
      <c r="O35" s="93"/>
      <c r="P35" s="39">
        <v>19964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4234102</v>
      </c>
      <c r="E5" s="56">
        <f t="shared" si="0"/>
        <v>1071316</v>
      </c>
      <c r="F5" s="56">
        <f t="shared" si="0"/>
        <v>1030507</v>
      </c>
      <c r="G5" s="56">
        <f t="shared" si="0"/>
        <v>9021</v>
      </c>
      <c r="H5" s="56">
        <f t="shared" si="0"/>
        <v>0</v>
      </c>
      <c r="I5" s="56">
        <f t="shared" si="0"/>
        <v>0</v>
      </c>
      <c r="J5" s="56">
        <f t="shared" si="0"/>
        <v>792209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33" si="1">SUM(D5:M5)</f>
        <v>7137155</v>
      </c>
      <c r="O5" s="58">
        <f t="shared" ref="O5:O33" si="2">(N5/O$35)</f>
        <v>434.90067637560173</v>
      </c>
      <c r="P5" s="59"/>
    </row>
    <row r="6" spans="1:133">
      <c r="A6" s="61"/>
      <c r="B6" s="62">
        <v>511</v>
      </c>
      <c r="C6" s="63" t="s">
        <v>19</v>
      </c>
      <c r="D6" s="64">
        <v>37276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37276</v>
      </c>
      <c r="O6" s="65">
        <f t="shared" si="2"/>
        <v>2.2714033270367437</v>
      </c>
      <c r="P6" s="66"/>
    </row>
    <row r="7" spans="1:133">
      <c r="A7" s="61"/>
      <c r="B7" s="62">
        <v>512</v>
      </c>
      <c r="C7" s="63" t="s">
        <v>20</v>
      </c>
      <c r="D7" s="64">
        <v>711607</v>
      </c>
      <c r="E7" s="64">
        <v>1071316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1782923</v>
      </c>
      <c r="O7" s="65">
        <f t="shared" si="2"/>
        <v>108.64194747425508</v>
      </c>
      <c r="P7" s="66"/>
    </row>
    <row r="8" spans="1:133">
      <c r="A8" s="61"/>
      <c r="B8" s="62">
        <v>513</v>
      </c>
      <c r="C8" s="63" t="s">
        <v>21</v>
      </c>
      <c r="D8" s="64">
        <v>990991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792209</v>
      </c>
      <c r="K8" s="64">
        <v>0</v>
      </c>
      <c r="L8" s="64">
        <v>0</v>
      </c>
      <c r="M8" s="64">
        <v>0</v>
      </c>
      <c r="N8" s="64">
        <f t="shared" si="1"/>
        <v>1783200</v>
      </c>
      <c r="O8" s="65">
        <f t="shared" si="2"/>
        <v>108.65882639692889</v>
      </c>
      <c r="P8" s="66"/>
    </row>
    <row r="9" spans="1:133">
      <c r="A9" s="61"/>
      <c r="B9" s="62">
        <v>515</v>
      </c>
      <c r="C9" s="63" t="s">
        <v>22</v>
      </c>
      <c r="D9" s="64">
        <v>635786</v>
      </c>
      <c r="E9" s="64">
        <v>0</v>
      </c>
      <c r="F9" s="64">
        <v>0</v>
      </c>
      <c r="G9" s="64">
        <v>9021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644807</v>
      </c>
      <c r="O9" s="65">
        <f t="shared" si="2"/>
        <v>39.291146182438609</v>
      </c>
      <c r="P9" s="66"/>
    </row>
    <row r="10" spans="1:133">
      <c r="A10" s="61"/>
      <c r="B10" s="62">
        <v>517</v>
      </c>
      <c r="C10" s="63" t="s">
        <v>23</v>
      </c>
      <c r="D10" s="64">
        <v>0</v>
      </c>
      <c r="E10" s="64">
        <v>0</v>
      </c>
      <c r="F10" s="64">
        <v>1030507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1030507</v>
      </c>
      <c r="O10" s="65">
        <f t="shared" si="2"/>
        <v>62.793674974102736</v>
      </c>
      <c r="P10" s="66"/>
    </row>
    <row r="11" spans="1:133">
      <c r="A11" s="61"/>
      <c r="B11" s="62">
        <v>519</v>
      </c>
      <c r="C11" s="63" t="s">
        <v>60</v>
      </c>
      <c r="D11" s="64">
        <v>1858442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1858442</v>
      </c>
      <c r="O11" s="65">
        <f t="shared" si="2"/>
        <v>113.24367802083968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SUM(D13:D16)</f>
        <v>10458519</v>
      </c>
      <c r="E12" s="70">
        <f t="shared" si="3"/>
        <v>564705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2513722</v>
      </c>
      <c r="L12" s="70">
        <f t="shared" si="3"/>
        <v>0</v>
      </c>
      <c r="M12" s="70">
        <f t="shared" si="3"/>
        <v>0</v>
      </c>
      <c r="N12" s="71">
        <f t="shared" si="1"/>
        <v>13536946</v>
      </c>
      <c r="O12" s="72">
        <f t="shared" si="2"/>
        <v>824.87026994089331</v>
      </c>
      <c r="P12" s="73"/>
    </row>
    <row r="13" spans="1:133">
      <c r="A13" s="61"/>
      <c r="B13" s="62">
        <v>521</v>
      </c>
      <c r="C13" s="63" t="s">
        <v>26</v>
      </c>
      <c r="D13" s="64">
        <v>5660805</v>
      </c>
      <c r="E13" s="64">
        <v>345048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6005853</v>
      </c>
      <c r="O13" s="65">
        <f t="shared" si="2"/>
        <v>365.96508439461337</v>
      </c>
      <c r="P13" s="66"/>
    </row>
    <row r="14" spans="1:133">
      <c r="A14" s="61"/>
      <c r="B14" s="62">
        <v>522</v>
      </c>
      <c r="C14" s="63" t="s">
        <v>27</v>
      </c>
      <c r="D14" s="64">
        <v>4426713</v>
      </c>
      <c r="E14" s="64">
        <v>219657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4646370</v>
      </c>
      <c r="O14" s="65">
        <f t="shared" si="2"/>
        <v>283.12534275790631</v>
      </c>
      <c r="P14" s="66"/>
    </row>
    <row r="15" spans="1:133">
      <c r="A15" s="61"/>
      <c r="B15" s="62">
        <v>524</v>
      </c>
      <c r="C15" s="63" t="s">
        <v>28</v>
      </c>
      <c r="D15" s="64">
        <v>371001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371001</v>
      </c>
      <c r="O15" s="65">
        <f t="shared" si="2"/>
        <v>22.606849064651758</v>
      </c>
      <c r="P15" s="66"/>
    </row>
    <row r="16" spans="1:133">
      <c r="A16" s="61"/>
      <c r="B16" s="62">
        <v>529</v>
      </c>
      <c r="C16" s="63" t="s">
        <v>29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2513722</v>
      </c>
      <c r="L16" s="64">
        <v>0</v>
      </c>
      <c r="M16" s="64">
        <v>0</v>
      </c>
      <c r="N16" s="64">
        <f t="shared" si="1"/>
        <v>2513722</v>
      </c>
      <c r="O16" s="65">
        <f t="shared" si="2"/>
        <v>153.1729937237219</v>
      </c>
      <c r="P16" s="66"/>
    </row>
    <row r="17" spans="1:16" ht="15.75">
      <c r="A17" s="67" t="s">
        <v>30</v>
      </c>
      <c r="B17" s="68"/>
      <c r="C17" s="69"/>
      <c r="D17" s="70">
        <f t="shared" ref="D17:M17" si="4">SUM(D18:D21)</f>
        <v>0</v>
      </c>
      <c r="E17" s="70">
        <f t="shared" si="4"/>
        <v>890695</v>
      </c>
      <c r="F17" s="70">
        <f t="shared" si="4"/>
        <v>0</v>
      </c>
      <c r="G17" s="70">
        <f t="shared" si="4"/>
        <v>0</v>
      </c>
      <c r="H17" s="70">
        <f t="shared" si="4"/>
        <v>0</v>
      </c>
      <c r="I17" s="70">
        <f t="shared" si="4"/>
        <v>6978746</v>
      </c>
      <c r="J17" s="70">
        <f t="shared" si="4"/>
        <v>0</v>
      </c>
      <c r="K17" s="70">
        <f t="shared" si="4"/>
        <v>0</v>
      </c>
      <c r="L17" s="70">
        <f t="shared" si="4"/>
        <v>0</v>
      </c>
      <c r="M17" s="70">
        <f t="shared" si="4"/>
        <v>0</v>
      </c>
      <c r="N17" s="71">
        <f t="shared" si="1"/>
        <v>7869441</v>
      </c>
      <c r="O17" s="72">
        <f t="shared" si="2"/>
        <v>479.5223325818049</v>
      </c>
      <c r="P17" s="73"/>
    </row>
    <row r="18" spans="1:16">
      <c r="A18" s="61"/>
      <c r="B18" s="62">
        <v>533</v>
      </c>
      <c r="C18" s="63" t="s">
        <v>31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2198253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2198253</v>
      </c>
      <c r="O18" s="65">
        <f t="shared" si="2"/>
        <v>133.94997257936751</v>
      </c>
      <c r="P18" s="66"/>
    </row>
    <row r="19" spans="1:16">
      <c r="A19" s="61"/>
      <c r="B19" s="62">
        <v>534</v>
      </c>
      <c r="C19" s="63" t="s">
        <v>61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1879904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1879904</v>
      </c>
      <c r="O19" s="65">
        <f t="shared" si="2"/>
        <v>114.55145938699653</v>
      </c>
      <c r="P19" s="66"/>
    </row>
    <row r="20" spans="1:16">
      <c r="A20" s="61"/>
      <c r="B20" s="62">
        <v>535</v>
      </c>
      <c r="C20" s="63" t="s">
        <v>33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2900589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2900589</v>
      </c>
      <c r="O20" s="65">
        <f t="shared" si="2"/>
        <v>176.74663335567607</v>
      </c>
      <c r="P20" s="66"/>
    </row>
    <row r="21" spans="1:16">
      <c r="A21" s="61"/>
      <c r="B21" s="62">
        <v>537</v>
      </c>
      <c r="C21" s="63" t="s">
        <v>62</v>
      </c>
      <c r="D21" s="64">
        <v>0</v>
      </c>
      <c r="E21" s="64">
        <v>890695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890695</v>
      </c>
      <c r="O21" s="65">
        <f t="shared" si="2"/>
        <v>54.274267259764791</v>
      </c>
      <c r="P21" s="66"/>
    </row>
    <row r="22" spans="1:16" ht="15.75">
      <c r="A22" s="67" t="s">
        <v>36</v>
      </c>
      <c r="B22" s="68"/>
      <c r="C22" s="69"/>
      <c r="D22" s="70">
        <f t="shared" ref="D22:M22" si="5">SUM(D23:D23)</f>
        <v>3684984</v>
      </c>
      <c r="E22" s="70">
        <f t="shared" si="5"/>
        <v>277601</v>
      </c>
      <c r="F22" s="70">
        <f t="shared" si="5"/>
        <v>0</v>
      </c>
      <c r="G22" s="70">
        <f t="shared" si="5"/>
        <v>0</v>
      </c>
      <c r="H22" s="70">
        <f t="shared" si="5"/>
        <v>0</v>
      </c>
      <c r="I22" s="70">
        <f t="shared" si="5"/>
        <v>0</v>
      </c>
      <c r="J22" s="70">
        <f t="shared" si="5"/>
        <v>0</v>
      </c>
      <c r="K22" s="70">
        <f t="shared" si="5"/>
        <v>0</v>
      </c>
      <c r="L22" s="70">
        <f t="shared" si="5"/>
        <v>0</v>
      </c>
      <c r="M22" s="70">
        <f t="shared" si="5"/>
        <v>0</v>
      </c>
      <c r="N22" s="70">
        <f t="shared" si="1"/>
        <v>3962585</v>
      </c>
      <c r="O22" s="72">
        <f t="shared" si="2"/>
        <v>241.45908232283224</v>
      </c>
      <c r="P22" s="73"/>
    </row>
    <row r="23" spans="1:16">
      <c r="A23" s="61"/>
      <c r="B23" s="62">
        <v>541</v>
      </c>
      <c r="C23" s="63" t="s">
        <v>63</v>
      </c>
      <c r="D23" s="64">
        <v>3684984</v>
      </c>
      <c r="E23" s="64">
        <v>277601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3962585</v>
      </c>
      <c r="O23" s="65">
        <f t="shared" si="2"/>
        <v>241.45908232283224</v>
      </c>
      <c r="P23" s="66"/>
    </row>
    <row r="24" spans="1:16" ht="15.75">
      <c r="A24" s="67" t="s">
        <v>38</v>
      </c>
      <c r="B24" s="68"/>
      <c r="C24" s="69"/>
      <c r="D24" s="70">
        <f t="shared" ref="D24:M24" si="6">SUM(D25:D29)</f>
        <v>3378114</v>
      </c>
      <c r="E24" s="70">
        <f t="shared" si="6"/>
        <v>72051</v>
      </c>
      <c r="F24" s="70">
        <f t="shared" si="6"/>
        <v>0</v>
      </c>
      <c r="G24" s="70">
        <f t="shared" si="6"/>
        <v>0</v>
      </c>
      <c r="H24" s="70">
        <f t="shared" si="6"/>
        <v>0</v>
      </c>
      <c r="I24" s="70">
        <f t="shared" si="6"/>
        <v>0</v>
      </c>
      <c r="J24" s="70">
        <f t="shared" si="6"/>
        <v>0</v>
      </c>
      <c r="K24" s="70">
        <f t="shared" si="6"/>
        <v>0</v>
      </c>
      <c r="L24" s="70">
        <f t="shared" si="6"/>
        <v>0</v>
      </c>
      <c r="M24" s="70">
        <f t="shared" si="6"/>
        <v>0</v>
      </c>
      <c r="N24" s="70">
        <f t="shared" si="1"/>
        <v>3450165</v>
      </c>
      <c r="O24" s="72">
        <f t="shared" si="2"/>
        <v>210.23490341843885</v>
      </c>
      <c r="P24" s="66"/>
    </row>
    <row r="25" spans="1:16">
      <c r="A25" s="61"/>
      <c r="B25" s="62">
        <v>571</v>
      </c>
      <c r="C25" s="63" t="s">
        <v>39</v>
      </c>
      <c r="D25" s="64">
        <v>617057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617057</v>
      </c>
      <c r="O25" s="65">
        <f t="shared" si="2"/>
        <v>37.600207178112242</v>
      </c>
      <c r="P25" s="66"/>
    </row>
    <row r="26" spans="1:16">
      <c r="A26" s="61"/>
      <c r="B26" s="62">
        <v>572</v>
      </c>
      <c r="C26" s="63" t="s">
        <v>64</v>
      </c>
      <c r="D26" s="64">
        <v>1817394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1"/>
        <v>1817394</v>
      </c>
      <c r="O26" s="65">
        <f t="shared" si="2"/>
        <v>110.74242885869234</v>
      </c>
      <c r="P26" s="66"/>
    </row>
    <row r="27" spans="1:16">
      <c r="A27" s="61"/>
      <c r="B27" s="62">
        <v>573</v>
      </c>
      <c r="C27" s="63" t="s">
        <v>41</v>
      </c>
      <c r="D27" s="64">
        <v>445115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1"/>
        <v>445115</v>
      </c>
      <c r="O27" s="65">
        <f t="shared" si="2"/>
        <v>27.122966303089392</v>
      </c>
      <c r="P27" s="66"/>
    </row>
    <row r="28" spans="1:16">
      <c r="A28" s="61"/>
      <c r="B28" s="62">
        <v>574</v>
      </c>
      <c r="C28" s="63" t="s">
        <v>42</v>
      </c>
      <c r="D28" s="64">
        <v>108040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1"/>
        <v>108040</v>
      </c>
      <c r="O28" s="65">
        <f t="shared" si="2"/>
        <v>6.5833891901773205</v>
      </c>
      <c r="P28" s="66"/>
    </row>
    <row r="29" spans="1:16">
      <c r="A29" s="61"/>
      <c r="B29" s="62">
        <v>575</v>
      </c>
      <c r="C29" s="63" t="s">
        <v>65</v>
      </c>
      <c r="D29" s="64">
        <v>390508</v>
      </c>
      <c r="E29" s="64">
        <v>72051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f t="shared" si="1"/>
        <v>462559</v>
      </c>
      <c r="O29" s="65">
        <f t="shared" si="2"/>
        <v>28.18591188836756</v>
      </c>
      <c r="P29" s="66"/>
    </row>
    <row r="30" spans="1:16" ht="15.75">
      <c r="A30" s="67" t="s">
        <v>66</v>
      </c>
      <c r="B30" s="68"/>
      <c r="C30" s="69"/>
      <c r="D30" s="70">
        <f t="shared" ref="D30:M30" si="7">SUM(D31:D32)</f>
        <v>0</v>
      </c>
      <c r="E30" s="70">
        <f t="shared" si="7"/>
        <v>0</v>
      </c>
      <c r="F30" s="70">
        <f t="shared" si="7"/>
        <v>11926870</v>
      </c>
      <c r="G30" s="70">
        <f t="shared" si="7"/>
        <v>0</v>
      </c>
      <c r="H30" s="70">
        <f t="shared" si="7"/>
        <v>0</v>
      </c>
      <c r="I30" s="70">
        <f t="shared" si="7"/>
        <v>304530</v>
      </c>
      <c r="J30" s="70">
        <f t="shared" si="7"/>
        <v>0</v>
      </c>
      <c r="K30" s="70">
        <f t="shared" si="7"/>
        <v>0</v>
      </c>
      <c r="L30" s="70">
        <f t="shared" si="7"/>
        <v>0</v>
      </c>
      <c r="M30" s="70">
        <f t="shared" si="7"/>
        <v>0</v>
      </c>
      <c r="N30" s="70">
        <f t="shared" si="1"/>
        <v>12231400</v>
      </c>
      <c r="O30" s="72">
        <f t="shared" si="2"/>
        <v>745.31716531594657</v>
      </c>
      <c r="P30" s="66"/>
    </row>
    <row r="31" spans="1:16">
      <c r="A31" s="61"/>
      <c r="B31" s="62">
        <v>581</v>
      </c>
      <c r="C31" s="63" t="s">
        <v>67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304530</v>
      </c>
      <c r="J31" s="64">
        <v>0</v>
      </c>
      <c r="K31" s="64">
        <v>0</v>
      </c>
      <c r="L31" s="64">
        <v>0</v>
      </c>
      <c r="M31" s="64">
        <v>0</v>
      </c>
      <c r="N31" s="64">
        <f t="shared" si="1"/>
        <v>304530</v>
      </c>
      <c r="O31" s="65">
        <f t="shared" si="2"/>
        <v>18.556456035585889</v>
      </c>
      <c r="P31" s="66"/>
    </row>
    <row r="32" spans="1:16" ht="15.75" thickBot="1">
      <c r="A32" s="61"/>
      <c r="B32" s="62">
        <v>585</v>
      </c>
      <c r="C32" s="63" t="s">
        <v>68</v>
      </c>
      <c r="D32" s="64">
        <v>0</v>
      </c>
      <c r="E32" s="64">
        <v>0</v>
      </c>
      <c r="F32" s="64">
        <v>11926870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f t="shared" si="1"/>
        <v>11926870</v>
      </c>
      <c r="O32" s="65">
        <f t="shared" si="2"/>
        <v>726.76070928036074</v>
      </c>
      <c r="P32" s="66"/>
    </row>
    <row r="33" spans="1:119" ht="16.5" thickBot="1">
      <c r="A33" s="74" t="s">
        <v>10</v>
      </c>
      <c r="B33" s="75"/>
      <c r="C33" s="76"/>
      <c r="D33" s="77">
        <f>SUM(D5,D12,D17,D22,D24,D30)</f>
        <v>21755719</v>
      </c>
      <c r="E33" s="77">
        <f t="shared" ref="E33:M33" si="8">SUM(E5,E12,E17,E22,E24,E30)</f>
        <v>2876368</v>
      </c>
      <c r="F33" s="77">
        <f t="shared" si="8"/>
        <v>12957377</v>
      </c>
      <c r="G33" s="77">
        <f t="shared" si="8"/>
        <v>9021</v>
      </c>
      <c r="H33" s="77">
        <f t="shared" si="8"/>
        <v>0</v>
      </c>
      <c r="I33" s="77">
        <f t="shared" si="8"/>
        <v>7283276</v>
      </c>
      <c r="J33" s="77">
        <f t="shared" si="8"/>
        <v>792209</v>
      </c>
      <c r="K33" s="77">
        <f t="shared" si="8"/>
        <v>2513722</v>
      </c>
      <c r="L33" s="77">
        <f t="shared" si="8"/>
        <v>0</v>
      </c>
      <c r="M33" s="77">
        <f t="shared" si="8"/>
        <v>0</v>
      </c>
      <c r="N33" s="77">
        <f t="shared" si="1"/>
        <v>48187692</v>
      </c>
      <c r="O33" s="78">
        <f t="shared" si="2"/>
        <v>2936.3044299555177</v>
      </c>
      <c r="P33" s="59"/>
      <c r="Q33" s="79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</row>
    <row r="34" spans="1:119">
      <c r="A34" s="81"/>
      <c r="B34" s="82"/>
      <c r="C34" s="82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4"/>
    </row>
    <row r="35" spans="1:119">
      <c r="A35" s="85"/>
      <c r="B35" s="86"/>
      <c r="C35" s="86"/>
      <c r="D35" s="87"/>
      <c r="E35" s="87"/>
      <c r="F35" s="87"/>
      <c r="G35" s="87"/>
      <c r="H35" s="87"/>
      <c r="I35" s="87"/>
      <c r="J35" s="87"/>
      <c r="K35" s="87"/>
      <c r="L35" s="117" t="s">
        <v>69</v>
      </c>
      <c r="M35" s="117"/>
      <c r="N35" s="117"/>
      <c r="O35" s="88">
        <v>16411</v>
      </c>
    </row>
    <row r="36" spans="1:119">
      <c r="A36" s="11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20"/>
    </row>
    <row r="37" spans="1:119" ht="15.75" customHeight="1" thickBot="1">
      <c r="A37" s="121" t="s">
        <v>50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3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4482419</v>
      </c>
      <c r="E5" s="24">
        <f t="shared" si="0"/>
        <v>933589</v>
      </c>
      <c r="F5" s="24">
        <f t="shared" si="0"/>
        <v>900470</v>
      </c>
      <c r="G5" s="24">
        <f t="shared" si="0"/>
        <v>66868</v>
      </c>
      <c r="H5" s="24">
        <f t="shared" si="0"/>
        <v>0</v>
      </c>
      <c r="I5" s="24">
        <f t="shared" si="0"/>
        <v>0</v>
      </c>
      <c r="J5" s="24">
        <f t="shared" si="0"/>
        <v>604783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3" si="1">SUM(D5:M5)</f>
        <v>6988129</v>
      </c>
      <c r="O5" s="30">
        <f t="shared" ref="O5:O33" si="2">(N5/O$35)</f>
        <v>433.91052468177583</v>
      </c>
      <c r="P5" s="6"/>
    </row>
    <row r="6" spans="1:133">
      <c r="A6" s="12"/>
      <c r="B6" s="42">
        <v>511</v>
      </c>
      <c r="C6" s="19" t="s">
        <v>19</v>
      </c>
      <c r="D6" s="43">
        <v>36744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36744</v>
      </c>
      <c r="O6" s="44">
        <f t="shared" si="2"/>
        <v>2.2815274759391495</v>
      </c>
      <c r="P6" s="9"/>
    </row>
    <row r="7" spans="1:133">
      <c r="A7" s="12"/>
      <c r="B7" s="42">
        <v>512</v>
      </c>
      <c r="C7" s="19" t="s">
        <v>20</v>
      </c>
      <c r="D7" s="43">
        <v>839394</v>
      </c>
      <c r="E7" s="43">
        <v>933589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1772983</v>
      </c>
      <c r="O7" s="44">
        <f t="shared" si="2"/>
        <v>110.08897857808134</v>
      </c>
      <c r="P7" s="9"/>
    </row>
    <row r="8" spans="1:133">
      <c r="A8" s="12"/>
      <c r="B8" s="42">
        <v>513</v>
      </c>
      <c r="C8" s="19" t="s">
        <v>21</v>
      </c>
      <c r="D8" s="43">
        <v>903498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604783</v>
      </c>
      <c r="K8" s="43">
        <v>0</v>
      </c>
      <c r="L8" s="43">
        <v>0</v>
      </c>
      <c r="M8" s="43">
        <v>0</v>
      </c>
      <c r="N8" s="43">
        <f t="shared" si="1"/>
        <v>1508281</v>
      </c>
      <c r="O8" s="44">
        <f t="shared" si="2"/>
        <v>93.652964917727417</v>
      </c>
      <c r="P8" s="9"/>
    </row>
    <row r="9" spans="1:133">
      <c r="A9" s="12"/>
      <c r="B9" s="42">
        <v>515</v>
      </c>
      <c r="C9" s="19" t="s">
        <v>22</v>
      </c>
      <c r="D9" s="43">
        <v>601431</v>
      </c>
      <c r="E9" s="43">
        <v>0</v>
      </c>
      <c r="F9" s="43">
        <v>0</v>
      </c>
      <c r="G9" s="43">
        <v>66868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668299</v>
      </c>
      <c r="O9" s="44">
        <f t="shared" si="2"/>
        <v>41.496367587705684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900470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900470</v>
      </c>
      <c r="O10" s="44">
        <f t="shared" si="2"/>
        <v>55.912449549829248</v>
      </c>
      <c r="P10" s="9"/>
    </row>
    <row r="11" spans="1:133">
      <c r="A11" s="12"/>
      <c r="B11" s="42">
        <v>519</v>
      </c>
      <c r="C11" s="19" t="s">
        <v>24</v>
      </c>
      <c r="D11" s="43">
        <v>2101352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2101352</v>
      </c>
      <c r="O11" s="44">
        <f t="shared" si="2"/>
        <v>130.47823657249302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10566036</v>
      </c>
      <c r="E12" s="29">
        <f t="shared" si="3"/>
        <v>560914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1792642</v>
      </c>
      <c r="L12" s="29">
        <f t="shared" si="3"/>
        <v>0</v>
      </c>
      <c r="M12" s="29">
        <f t="shared" si="3"/>
        <v>0</v>
      </c>
      <c r="N12" s="40">
        <f t="shared" si="1"/>
        <v>12919592</v>
      </c>
      <c r="O12" s="41">
        <f t="shared" si="2"/>
        <v>802.20999689537416</v>
      </c>
      <c r="P12" s="10"/>
    </row>
    <row r="13" spans="1:133">
      <c r="A13" s="12"/>
      <c r="B13" s="42">
        <v>521</v>
      </c>
      <c r="C13" s="19" t="s">
        <v>26</v>
      </c>
      <c r="D13" s="43">
        <v>5662543</v>
      </c>
      <c r="E13" s="43">
        <v>387940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6050483</v>
      </c>
      <c r="O13" s="44">
        <f t="shared" si="2"/>
        <v>375.68972368829554</v>
      </c>
      <c r="P13" s="9"/>
    </row>
    <row r="14" spans="1:133">
      <c r="A14" s="12"/>
      <c r="B14" s="42">
        <v>522</v>
      </c>
      <c r="C14" s="19" t="s">
        <v>27</v>
      </c>
      <c r="D14" s="43">
        <v>4559022</v>
      </c>
      <c r="E14" s="43">
        <v>172974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4731996</v>
      </c>
      <c r="O14" s="44">
        <f t="shared" si="2"/>
        <v>293.82154610369452</v>
      </c>
      <c r="P14" s="9"/>
    </row>
    <row r="15" spans="1:133">
      <c r="A15" s="12"/>
      <c r="B15" s="42">
        <v>524</v>
      </c>
      <c r="C15" s="19" t="s">
        <v>28</v>
      </c>
      <c r="D15" s="43">
        <v>344471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344471</v>
      </c>
      <c r="O15" s="44">
        <f t="shared" si="2"/>
        <v>21.389071716858119</v>
      </c>
      <c r="P15" s="9"/>
    </row>
    <row r="16" spans="1:133">
      <c r="A16" s="12"/>
      <c r="B16" s="42">
        <v>529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1792642</v>
      </c>
      <c r="L16" s="43">
        <v>0</v>
      </c>
      <c r="M16" s="43">
        <v>0</v>
      </c>
      <c r="N16" s="43">
        <f t="shared" si="1"/>
        <v>1792642</v>
      </c>
      <c r="O16" s="44">
        <f t="shared" si="2"/>
        <v>111.30965538652592</v>
      </c>
      <c r="P16" s="9"/>
    </row>
    <row r="17" spans="1:16" ht="15.75">
      <c r="A17" s="26" t="s">
        <v>30</v>
      </c>
      <c r="B17" s="27"/>
      <c r="C17" s="28"/>
      <c r="D17" s="29">
        <f t="shared" ref="D17:M17" si="4">SUM(D18:D22)</f>
        <v>0</v>
      </c>
      <c r="E17" s="29">
        <f t="shared" si="4"/>
        <v>628557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6970225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7598782</v>
      </c>
      <c r="O17" s="41">
        <f t="shared" si="2"/>
        <v>471.82750698540826</v>
      </c>
      <c r="P17" s="10"/>
    </row>
    <row r="18" spans="1:16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2119090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2119090</v>
      </c>
      <c r="O18" s="44">
        <f t="shared" si="2"/>
        <v>131.57963365414469</v>
      </c>
      <c r="P18" s="9"/>
    </row>
    <row r="19" spans="1:16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2140853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2140853</v>
      </c>
      <c r="O19" s="44">
        <f t="shared" si="2"/>
        <v>132.93095312014901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2521308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2521308</v>
      </c>
      <c r="O20" s="44">
        <f t="shared" si="2"/>
        <v>156.55436199937907</v>
      </c>
      <c r="P20" s="9"/>
    </row>
    <row r="21" spans="1:16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188974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188974</v>
      </c>
      <c r="O21" s="44">
        <f t="shared" si="2"/>
        <v>11.733871468488047</v>
      </c>
      <c r="P21" s="9"/>
    </row>
    <row r="22" spans="1:16">
      <c r="A22" s="12"/>
      <c r="B22" s="42">
        <v>537</v>
      </c>
      <c r="C22" s="19" t="s">
        <v>35</v>
      </c>
      <c r="D22" s="43">
        <v>0</v>
      </c>
      <c r="E22" s="43">
        <v>628557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628557</v>
      </c>
      <c r="O22" s="44">
        <f t="shared" si="2"/>
        <v>39.028686743247441</v>
      </c>
      <c r="P22" s="9"/>
    </row>
    <row r="23" spans="1:16" ht="15.75">
      <c r="A23" s="26" t="s">
        <v>36</v>
      </c>
      <c r="B23" s="27"/>
      <c r="C23" s="28"/>
      <c r="D23" s="29">
        <f t="shared" ref="D23:M23" si="5">SUM(D24:D24)</f>
        <v>2414900</v>
      </c>
      <c r="E23" s="29">
        <f t="shared" si="5"/>
        <v>2985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2417885</v>
      </c>
      <c r="O23" s="41">
        <f t="shared" si="2"/>
        <v>150.13256752561315</v>
      </c>
      <c r="P23" s="10"/>
    </row>
    <row r="24" spans="1:16">
      <c r="A24" s="12"/>
      <c r="B24" s="42">
        <v>541</v>
      </c>
      <c r="C24" s="19" t="s">
        <v>37</v>
      </c>
      <c r="D24" s="43">
        <v>2414900</v>
      </c>
      <c r="E24" s="43">
        <v>2985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2417885</v>
      </c>
      <c r="O24" s="44">
        <f t="shared" si="2"/>
        <v>150.13256752561315</v>
      </c>
      <c r="P24" s="9"/>
    </row>
    <row r="25" spans="1:16" ht="15.75">
      <c r="A25" s="26" t="s">
        <v>38</v>
      </c>
      <c r="B25" s="27"/>
      <c r="C25" s="28"/>
      <c r="D25" s="29">
        <f t="shared" ref="D25:M25" si="6">SUM(D26:D30)</f>
        <v>3302287</v>
      </c>
      <c r="E25" s="29">
        <f t="shared" si="6"/>
        <v>30204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3332491</v>
      </c>
      <c r="O25" s="41">
        <f t="shared" si="2"/>
        <v>206.9227569077926</v>
      </c>
      <c r="P25" s="9"/>
    </row>
    <row r="26" spans="1:16">
      <c r="A26" s="12"/>
      <c r="B26" s="42">
        <v>571</v>
      </c>
      <c r="C26" s="19" t="s">
        <v>39</v>
      </c>
      <c r="D26" s="43">
        <v>586576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586576</v>
      </c>
      <c r="O26" s="44">
        <f t="shared" si="2"/>
        <v>36.421980751319467</v>
      </c>
      <c r="P26" s="9"/>
    </row>
    <row r="27" spans="1:16">
      <c r="A27" s="12"/>
      <c r="B27" s="42">
        <v>572</v>
      </c>
      <c r="C27" s="19" t="s">
        <v>40</v>
      </c>
      <c r="D27" s="43">
        <v>1761203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1761203</v>
      </c>
      <c r="O27" s="44">
        <f t="shared" si="2"/>
        <v>109.35752871778951</v>
      </c>
      <c r="P27" s="9"/>
    </row>
    <row r="28" spans="1:16">
      <c r="A28" s="12"/>
      <c r="B28" s="42">
        <v>573</v>
      </c>
      <c r="C28" s="19" t="s">
        <v>41</v>
      </c>
      <c r="D28" s="43">
        <v>481893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481893</v>
      </c>
      <c r="O28" s="44">
        <f t="shared" si="2"/>
        <v>29.921949705060541</v>
      </c>
      <c r="P28" s="9"/>
    </row>
    <row r="29" spans="1:16">
      <c r="A29" s="12"/>
      <c r="B29" s="42">
        <v>574</v>
      </c>
      <c r="C29" s="19" t="s">
        <v>42</v>
      </c>
      <c r="D29" s="43">
        <v>94594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94594</v>
      </c>
      <c r="O29" s="44">
        <f t="shared" si="2"/>
        <v>5.8735796336541446</v>
      </c>
      <c r="P29" s="9"/>
    </row>
    <row r="30" spans="1:16">
      <c r="A30" s="12"/>
      <c r="B30" s="42">
        <v>575</v>
      </c>
      <c r="C30" s="19" t="s">
        <v>43</v>
      </c>
      <c r="D30" s="43">
        <v>378021</v>
      </c>
      <c r="E30" s="43">
        <v>30204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408225</v>
      </c>
      <c r="O30" s="44">
        <f t="shared" si="2"/>
        <v>25.347718099968954</v>
      </c>
      <c r="P30" s="9"/>
    </row>
    <row r="31" spans="1:16" ht="15.75">
      <c r="A31" s="26" t="s">
        <v>45</v>
      </c>
      <c r="B31" s="27"/>
      <c r="C31" s="28"/>
      <c r="D31" s="29">
        <f t="shared" ref="D31:M31" si="7">SUM(D32:D32)</f>
        <v>0</v>
      </c>
      <c r="E31" s="29">
        <f t="shared" si="7"/>
        <v>14080</v>
      </c>
      <c r="F31" s="29">
        <f t="shared" si="7"/>
        <v>0</v>
      </c>
      <c r="G31" s="29">
        <f t="shared" si="7"/>
        <v>0</v>
      </c>
      <c r="H31" s="29">
        <f t="shared" si="7"/>
        <v>0</v>
      </c>
      <c r="I31" s="29">
        <f t="shared" si="7"/>
        <v>304530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1"/>
        <v>318610</v>
      </c>
      <c r="O31" s="41">
        <f t="shared" si="2"/>
        <v>19.78329711269792</v>
      </c>
      <c r="P31" s="9"/>
    </row>
    <row r="32" spans="1:16" ht="15.75" thickBot="1">
      <c r="A32" s="12"/>
      <c r="B32" s="42">
        <v>581</v>
      </c>
      <c r="C32" s="19" t="s">
        <v>44</v>
      </c>
      <c r="D32" s="43">
        <v>0</v>
      </c>
      <c r="E32" s="43">
        <v>14080</v>
      </c>
      <c r="F32" s="43">
        <v>0</v>
      </c>
      <c r="G32" s="43">
        <v>0</v>
      </c>
      <c r="H32" s="43">
        <v>0</v>
      </c>
      <c r="I32" s="43">
        <v>304530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318610</v>
      </c>
      <c r="O32" s="44">
        <f t="shared" si="2"/>
        <v>19.78329711269792</v>
      </c>
      <c r="P32" s="9"/>
    </row>
    <row r="33" spans="1:119" ht="16.5" thickBot="1">
      <c r="A33" s="13" t="s">
        <v>10</v>
      </c>
      <c r="B33" s="21"/>
      <c r="C33" s="20"/>
      <c r="D33" s="14">
        <f>SUM(D5,D12,D17,D23,D25,D31)</f>
        <v>20765642</v>
      </c>
      <c r="E33" s="14">
        <f t="shared" ref="E33:M33" si="8">SUM(E5,E12,E17,E23,E25,E31)</f>
        <v>2170329</v>
      </c>
      <c r="F33" s="14">
        <f t="shared" si="8"/>
        <v>900470</v>
      </c>
      <c r="G33" s="14">
        <f t="shared" si="8"/>
        <v>66868</v>
      </c>
      <c r="H33" s="14">
        <f t="shared" si="8"/>
        <v>0</v>
      </c>
      <c r="I33" s="14">
        <f t="shared" si="8"/>
        <v>7274755</v>
      </c>
      <c r="J33" s="14">
        <f t="shared" si="8"/>
        <v>604783</v>
      </c>
      <c r="K33" s="14">
        <f t="shared" si="8"/>
        <v>1792642</v>
      </c>
      <c r="L33" s="14">
        <f t="shared" si="8"/>
        <v>0</v>
      </c>
      <c r="M33" s="14">
        <f t="shared" si="8"/>
        <v>0</v>
      </c>
      <c r="N33" s="14">
        <f t="shared" si="1"/>
        <v>33575489</v>
      </c>
      <c r="O33" s="35">
        <f t="shared" si="2"/>
        <v>2084.7866501086619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56</v>
      </c>
      <c r="M35" s="93"/>
      <c r="N35" s="93"/>
      <c r="O35" s="39">
        <v>16105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4212535</v>
      </c>
      <c r="E5" s="24">
        <f t="shared" si="0"/>
        <v>1032824</v>
      </c>
      <c r="F5" s="24">
        <f t="shared" si="0"/>
        <v>897008</v>
      </c>
      <c r="G5" s="24">
        <f t="shared" si="0"/>
        <v>3732935</v>
      </c>
      <c r="H5" s="24">
        <f t="shared" si="0"/>
        <v>0</v>
      </c>
      <c r="I5" s="24">
        <f t="shared" si="0"/>
        <v>0</v>
      </c>
      <c r="J5" s="24">
        <f t="shared" si="0"/>
        <v>567636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3" si="1">SUM(D5:M5)</f>
        <v>10442938</v>
      </c>
      <c r="O5" s="30">
        <f t="shared" ref="O5:O33" si="2">(N5/O$35)</f>
        <v>656.33448557601662</v>
      </c>
      <c r="P5" s="6"/>
    </row>
    <row r="6" spans="1:133">
      <c r="A6" s="12"/>
      <c r="B6" s="42">
        <v>511</v>
      </c>
      <c r="C6" s="19" t="s">
        <v>19</v>
      </c>
      <c r="D6" s="43">
        <v>39634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39634</v>
      </c>
      <c r="O6" s="44">
        <f t="shared" si="2"/>
        <v>2.4909810822701277</v>
      </c>
      <c r="P6" s="9"/>
    </row>
    <row r="7" spans="1:133">
      <c r="A7" s="12"/>
      <c r="B7" s="42">
        <v>512</v>
      </c>
      <c r="C7" s="19" t="s">
        <v>20</v>
      </c>
      <c r="D7" s="43">
        <v>905515</v>
      </c>
      <c r="E7" s="43">
        <v>1032824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1938339</v>
      </c>
      <c r="O7" s="44">
        <f t="shared" si="2"/>
        <v>121.82383256866319</v>
      </c>
      <c r="P7" s="9"/>
    </row>
    <row r="8" spans="1:133">
      <c r="A8" s="12"/>
      <c r="B8" s="42">
        <v>513</v>
      </c>
      <c r="C8" s="19" t="s">
        <v>21</v>
      </c>
      <c r="D8" s="43">
        <v>974840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567636</v>
      </c>
      <c r="K8" s="43">
        <v>0</v>
      </c>
      <c r="L8" s="43">
        <v>0</v>
      </c>
      <c r="M8" s="43">
        <v>0</v>
      </c>
      <c r="N8" s="43">
        <f t="shared" si="1"/>
        <v>1542476</v>
      </c>
      <c r="O8" s="44">
        <f t="shared" si="2"/>
        <v>96.94400100559362</v>
      </c>
      <c r="P8" s="9"/>
    </row>
    <row r="9" spans="1:133">
      <c r="A9" s="12"/>
      <c r="B9" s="42">
        <v>515</v>
      </c>
      <c r="C9" s="19" t="s">
        <v>22</v>
      </c>
      <c r="D9" s="43">
        <v>597059</v>
      </c>
      <c r="E9" s="43">
        <v>0</v>
      </c>
      <c r="F9" s="43">
        <v>0</v>
      </c>
      <c r="G9" s="43">
        <v>3732935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4329994</v>
      </c>
      <c r="O9" s="44">
        <f t="shared" si="2"/>
        <v>272.13839482119289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897008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897008</v>
      </c>
      <c r="O10" s="44">
        <f t="shared" si="2"/>
        <v>56.376594808622968</v>
      </c>
      <c r="P10" s="9"/>
    </row>
    <row r="11" spans="1:133">
      <c r="A11" s="12"/>
      <c r="B11" s="42">
        <v>519</v>
      </c>
      <c r="C11" s="19" t="s">
        <v>24</v>
      </c>
      <c r="D11" s="43">
        <v>1695487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1695487</v>
      </c>
      <c r="O11" s="44">
        <f t="shared" si="2"/>
        <v>106.56068128967381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10208327</v>
      </c>
      <c r="E12" s="29">
        <f t="shared" si="3"/>
        <v>540234</v>
      </c>
      <c r="F12" s="29">
        <f t="shared" si="3"/>
        <v>0</v>
      </c>
      <c r="G12" s="29">
        <f t="shared" si="3"/>
        <v>921069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2795017</v>
      </c>
      <c r="L12" s="29">
        <f t="shared" si="3"/>
        <v>0</v>
      </c>
      <c r="M12" s="29">
        <f t="shared" si="3"/>
        <v>0</v>
      </c>
      <c r="N12" s="40">
        <f t="shared" si="1"/>
        <v>14464647</v>
      </c>
      <c r="O12" s="41">
        <f t="shared" si="2"/>
        <v>909.09729118220105</v>
      </c>
      <c r="P12" s="10"/>
    </row>
    <row r="13" spans="1:133">
      <c r="A13" s="12"/>
      <c r="B13" s="42">
        <v>521</v>
      </c>
      <c r="C13" s="19" t="s">
        <v>26</v>
      </c>
      <c r="D13" s="43">
        <v>5518047</v>
      </c>
      <c r="E13" s="43">
        <v>349620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5867667</v>
      </c>
      <c r="O13" s="44">
        <f t="shared" si="2"/>
        <v>368.78052919363961</v>
      </c>
      <c r="P13" s="9"/>
    </row>
    <row r="14" spans="1:133">
      <c r="A14" s="12"/>
      <c r="B14" s="42">
        <v>522</v>
      </c>
      <c r="C14" s="19" t="s">
        <v>27</v>
      </c>
      <c r="D14" s="43">
        <v>4335088</v>
      </c>
      <c r="E14" s="43">
        <v>190614</v>
      </c>
      <c r="F14" s="43">
        <v>0</v>
      </c>
      <c r="G14" s="43">
        <v>921069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5446771</v>
      </c>
      <c r="O14" s="44">
        <f t="shared" si="2"/>
        <v>342.3273835711143</v>
      </c>
      <c r="P14" s="9"/>
    </row>
    <row r="15" spans="1:133">
      <c r="A15" s="12"/>
      <c r="B15" s="42">
        <v>524</v>
      </c>
      <c r="C15" s="19" t="s">
        <v>28</v>
      </c>
      <c r="D15" s="43">
        <v>355192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355192</v>
      </c>
      <c r="O15" s="44">
        <f t="shared" si="2"/>
        <v>22.323675444660925</v>
      </c>
      <c r="P15" s="9"/>
    </row>
    <row r="16" spans="1:133">
      <c r="A16" s="12"/>
      <c r="B16" s="42">
        <v>529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2795017</v>
      </c>
      <c r="L16" s="43">
        <v>0</v>
      </c>
      <c r="M16" s="43">
        <v>0</v>
      </c>
      <c r="N16" s="43">
        <f t="shared" si="1"/>
        <v>2795017</v>
      </c>
      <c r="O16" s="44">
        <f t="shared" si="2"/>
        <v>175.66570297278614</v>
      </c>
      <c r="P16" s="9"/>
    </row>
    <row r="17" spans="1:16" ht="15.75">
      <c r="A17" s="26" t="s">
        <v>30</v>
      </c>
      <c r="B17" s="27"/>
      <c r="C17" s="28"/>
      <c r="D17" s="29">
        <f t="shared" ref="D17:M17" si="4">SUM(D18:D22)</f>
        <v>0</v>
      </c>
      <c r="E17" s="29">
        <f t="shared" si="4"/>
        <v>962214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6731541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7693755</v>
      </c>
      <c r="O17" s="41">
        <f t="shared" si="2"/>
        <v>483.54943121111182</v>
      </c>
      <c r="P17" s="10"/>
    </row>
    <row r="18" spans="1:16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1925397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1925397</v>
      </c>
      <c r="O18" s="44">
        <f t="shared" si="2"/>
        <v>121.01043303375023</v>
      </c>
      <c r="P18" s="9"/>
    </row>
    <row r="19" spans="1:16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2129960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2129960</v>
      </c>
      <c r="O19" s="44">
        <f t="shared" si="2"/>
        <v>133.86713594368675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2494416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2494416</v>
      </c>
      <c r="O20" s="44">
        <f t="shared" si="2"/>
        <v>156.77305009113192</v>
      </c>
      <c r="P20" s="9"/>
    </row>
    <row r="21" spans="1:16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181768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181768</v>
      </c>
      <c r="O21" s="44">
        <f t="shared" si="2"/>
        <v>11.424046257306266</v>
      </c>
      <c r="P21" s="9"/>
    </row>
    <row r="22" spans="1:16">
      <c r="A22" s="12"/>
      <c r="B22" s="42">
        <v>537</v>
      </c>
      <c r="C22" s="19" t="s">
        <v>35</v>
      </c>
      <c r="D22" s="43">
        <v>0</v>
      </c>
      <c r="E22" s="43">
        <v>962214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962214</v>
      </c>
      <c r="O22" s="44">
        <f t="shared" si="2"/>
        <v>60.474765885236629</v>
      </c>
      <c r="P22" s="9"/>
    </row>
    <row r="23" spans="1:16" ht="15.75">
      <c r="A23" s="26" t="s">
        <v>36</v>
      </c>
      <c r="B23" s="27"/>
      <c r="C23" s="28"/>
      <c r="D23" s="29">
        <f t="shared" ref="D23:M23" si="5">SUM(D24:D24)</f>
        <v>2894449</v>
      </c>
      <c r="E23" s="29">
        <f t="shared" si="5"/>
        <v>16284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2910733</v>
      </c>
      <c r="O23" s="41">
        <f t="shared" si="2"/>
        <v>182.93840739111306</v>
      </c>
      <c r="P23" s="10"/>
    </row>
    <row r="24" spans="1:16">
      <c r="A24" s="12"/>
      <c r="B24" s="42">
        <v>541</v>
      </c>
      <c r="C24" s="19" t="s">
        <v>37</v>
      </c>
      <c r="D24" s="43">
        <v>2894449</v>
      </c>
      <c r="E24" s="43">
        <v>16284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2910733</v>
      </c>
      <c r="O24" s="44">
        <f t="shared" si="2"/>
        <v>182.93840739111306</v>
      </c>
      <c r="P24" s="9"/>
    </row>
    <row r="25" spans="1:16" ht="15.75">
      <c r="A25" s="26" t="s">
        <v>38</v>
      </c>
      <c r="B25" s="27"/>
      <c r="C25" s="28"/>
      <c r="D25" s="29">
        <f t="shared" ref="D25:M25" si="6">SUM(D26:D30)</f>
        <v>3331989</v>
      </c>
      <c r="E25" s="29">
        <f t="shared" si="6"/>
        <v>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3331989</v>
      </c>
      <c r="O25" s="41">
        <f t="shared" si="2"/>
        <v>209.41417886996419</v>
      </c>
      <c r="P25" s="9"/>
    </row>
    <row r="26" spans="1:16">
      <c r="A26" s="12"/>
      <c r="B26" s="42">
        <v>571</v>
      </c>
      <c r="C26" s="19" t="s">
        <v>39</v>
      </c>
      <c r="D26" s="43">
        <v>644018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644018</v>
      </c>
      <c r="O26" s="44">
        <f t="shared" si="2"/>
        <v>40.476274275658348</v>
      </c>
      <c r="P26" s="9"/>
    </row>
    <row r="27" spans="1:16">
      <c r="A27" s="12"/>
      <c r="B27" s="42">
        <v>572</v>
      </c>
      <c r="C27" s="19" t="s">
        <v>40</v>
      </c>
      <c r="D27" s="43">
        <v>1683671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1683671</v>
      </c>
      <c r="O27" s="44">
        <f t="shared" si="2"/>
        <v>105.81805040537992</v>
      </c>
      <c r="P27" s="9"/>
    </row>
    <row r="28" spans="1:16">
      <c r="A28" s="12"/>
      <c r="B28" s="42">
        <v>573</v>
      </c>
      <c r="C28" s="19" t="s">
        <v>41</v>
      </c>
      <c r="D28" s="43">
        <v>536271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536271</v>
      </c>
      <c r="O28" s="44">
        <f t="shared" si="2"/>
        <v>33.704418326943625</v>
      </c>
      <c r="P28" s="9"/>
    </row>
    <row r="29" spans="1:16">
      <c r="A29" s="12"/>
      <c r="B29" s="42">
        <v>574</v>
      </c>
      <c r="C29" s="19" t="s">
        <v>42</v>
      </c>
      <c r="D29" s="43">
        <v>111139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111139</v>
      </c>
      <c r="O29" s="44">
        <f t="shared" si="2"/>
        <v>6.9850417949846015</v>
      </c>
      <c r="P29" s="9"/>
    </row>
    <row r="30" spans="1:16">
      <c r="A30" s="12"/>
      <c r="B30" s="42">
        <v>575</v>
      </c>
      <c r="C30" s="19" t="s">
        <v>43</v>
      </c>
      <c r="D30" s="43">
        <v>356890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356890</v>
      </c>
      <c r="O30" s="44">
        <f t="shared" si="2"/>
        <v>22.430394066997675</v>
      </c>
      <c r="P30" s="9"/>
    </row>
    <row r="31" spans="1:16" ht="15.75">
      <c r="A31" s="26" t="s">
        <v>45</v>
      </c>
      <c r="B31" s="27"/>
      <c r="C31" s="28"/>
      <c r="D31" s="29">
        <f t="shared" ref="D31:M31" si="7">SUM(D32:D32)</f>
        <v>1725000</v>
      </c>
      <c r="E31" s="29">
        <f t="shared" si="7"/>
        <v>76080</v>
      </c>
      <c r="F31" s="29">
        <f t="shared" si="7"/>
        <v>0</v>
      </c>
      <c r="G31" s="29">
        <f t="shared" si="7"/>
        <v>0</v>
      </c>
      <c r="H31" s="29">
        <f t="shared" si="7"/>
        <v>0</v>
      </c>
      <c r="I31" s="29">
        <f t="shared" si="7"/>
        <v>295661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1"/>
        <v>2096741</v>
      </c>
      <c r="O31" s="41">
        <f t="shared" si="2"/>
        <v>131.77933505122243</v>
      </c>
      <c r="P31" s="9"/>
    </row>
    <row r="32" spans="1:16" ht="15.75" thickBot="1">
      <c r="A32" s="12"/>
      <c r="B32" s="42">
        <v>581</v>
      </c>
      <c r="C32" s="19" t="s">
        <v>44</v>
      </c>
      <c r="D32" s="43">
        <v>1725000</v>
      </c>
      <c r="E32" s="43">
        <v>76080</v>
      </c>
      <c r="F32" s="43">
        <v>0</v>
      </c>
      <c r="G32" s="43">
        <v>0</v>
      </c>
      <c r="H32" s="43">
        <v>0</v>
      </c>
      <c r="I32" s="43">
        <v>295661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2096741</v>
      </c>
      <c r="O32" s="44">
        <f t="shared" si="2"/>
        <v>131.77933505122243</v>
      </c>
      <c r="P32" s="9"/>
    </row>
    <row r="33" spans="1:119" ht="16.5" thickBot="1">
      <c r="A33" s="13" t="s">
        <v>10</v>
      </c>
      <c r="B33" s="21"/>
      <c r="C33" s="20"/>
      <c r="D33" s="14">
        <f>SUM(D5,D12,D17,D23,D25,D31)</f>
        <v>22372300</v>
      </c>
      <c r="E33" s="14">
        <f t="shared" ref="E33:M33" si="8">SUM(E5,E12,E17,E23,E25,E31)</f>
        <v>2627636</v>
      </c>
      <c r="F33" s="14">
        <f t="shared" si="8"/>
        <v>897008</v>
      </c>
      <c r="G33" s="14">
        <f t="shared" si="8"/>
        <v>4654004</v>
      </c>
      <c r="H33" s="14">
        <f t="shared" si="8"/>
        <v>0</v>
      </c>
      <c r="I33" s="14">
        <f t="shared" si="8"/>
        <v>7027202</v>
      </c>
      <c r="J33" s="14">
        <f t="shared" si="8"/>
        <v>567636</v>
      </c>
      <c r="K33" s="14">
        <f t="shared" si="8"/>
        <v>2795017</v>
      </c>
      <c r="L33" s="14">
        <f t="shared" si="8"/>
        <v>0</v>
      </c>
      <c r="M33" s="14">
        <f t="shared" si="8"/>
        <v>0</v>
      </c>
      <c r="N33" s="14">
        <f t="shared" si="1"/>
        <v>40940803</v>
      </c>
      <c r="O33" s="35">
        <f t="shared" si="2"/>
        <v>2573.113129281629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54</v>
      </c>
      <c r="M35" s="93"/>
      <c r="N35" s="93"/>
      <c r="O35" s="39">
        <v>15911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5629606</v>
      </c>
      <c r="E5" s="24">
        <f t="shared" si="0"/>
        <v>1180218</v>
      </c>
      <c r="F5" s="24">
        <f t="shared" si="0"/>
        <v>898220</v>
      </c>
      <c r="G5" s="24">
        <f t="shared" si="0"/>
        <v>706406</v>
      </c>
      <c r="H5" s="24">
        <f t="shared" si="0"/>
        <v>0</v>
      </c>
      <c r="I5" s="24">
        <f t="shared" si="0"/>
        <v>0</v>
      </c>
      <c r="J5" s="24">
        <f t="shared" si="0"/>
        <v>483868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3" si="1">SUM(D5:M5)</f>
        <v>8898318</v>
      </c>
      <c r="O5" s="30">
        <f t="shared" ref="O5:O33" si="2">(N5/O$35)</f>
        <v>562.89967105263156</v>
      </c>
      <c r="P5" s="6"/>
    </row>
    <row r="6" spans="1:133">
      <c r="A6" s="12"/>
      <c r="B6" s="42">
        <v>511</v>
      </c>
      <c r="C6" s="19" t="s">
        <v>19</v>
      </c>
      <c r="D6" s="43">
        <v>37218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37218</v>
      </c>
      <c r="O6" s="44">
        <f t="shared" si="2"/>
        <v>2.3543775303643724</v>
      </c>
      <c r="P6" s="9"/>
    </row>
    <row r="7" spans="1:133">
      <c r="A7" s="12"/>
      <c r="B7" s="42">
        <v>512</v>
      </c>
      <c r="C7" s="19" t="s">
        <v>20</v>
      </c>
      <c r="D7" s="43">
        <v>918994</v>
      </c>
      <c r="E7" s="43">
        <v>1180218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2099212</v>
      </c>
      <c r="O7" s="44">
        <f t="shared" si="2"/>
        <v>132.79428137651823</v>
      </c>
      <c r="P7" s="9"/>
    </row>
    <row r="8" spans="1:133">
      <c r="A8" s="12"/>
      <c r="B8" s="42">
        <v>513</v>
      </c>
      <c r="C8" s="19" t="s">
        <v>21</v>
      </c>
      <c r="D8" s="43">
        <v>1209517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483868</v>
      </c>
      <c r="K8" s="43">
        <v>0</v>
      </c>
      <c r="L8" s="43">
        <v>0</v>
      </c>
      <c r="M8" s="43">
        <v>0</v>
      </c>
      <c r="N8" s="43">
        <f t="shared" si="1"/>
        <v>1693385</v>
      </c>
      <c r="O8" s="44">
        <f t="shared" si="2"/>
        <v>107.12202682186235</v>
      </c>
      <c r="P8" s="9"/>
    </row>
    <row r="9" spans="1:133">
      <c r="A9" s="12"/>
      <c r="B9" s="42">
        <v>515</v>
      </c>
      <c r="C9" s="19" t="s">
        <v>22</v>
      </c>
      <c r="D9" s="43">
        <v>838264</v>
      </c>
      <c r="E9" s="43">
        <v>0</v>
      </c>
      <c r="F9" s="43">
        <v>0</v>
      </c>
      <c r="G9" s="43">
        <v>706406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1544670</v>
      </c>
      <c r="O9" s="44">
        <f t="shared" si="2"/>
        <v>97.714448380566807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898220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898220</v>
      </c>
      <c r="O10" s="44">
        <f t="shared" si="2"/>
        <v>56.820597165991906</v>
      </c>
      <c r="P10" s="9"/>
    </row>
    <row r="11" spans="1:133">
      <c r="A11" s="12"/>
      <c r="B11" s="42">
        <v>519</v>
      </c>
      <c r="C11" s="19" t="s">
        <v>24</v>
      </c>
      <c r="D11" s="43">
        <v>2625613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2625613</v>
      </c>
      <c r="O11" s="44">
        <f t="shared" si="2"/>
        <v>166.09393977732793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9441343</v>
      </c>
      <c r="E12" s="29">
        <f t="shared" si="3"/>
        <v>440762</v>
      </c>
      <c r="F12" s="29">
        <f t="shared" si="3"/>
        <v>0</v>
      </c>
      <c r="G12" s="29">
        <f t="shared" si="3"/>
        <v>2516351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1490603</v>
      </c>
      <c r="L12" s="29">
        <f t="shared" si="3"/>
        <v>0</v>
      </c>
      <c r="M12" s="29">
        <f t="shared" si="3"/>
        <v>0</v>
      </c>
      <c r="N12" s="40">
        <f t="shared" si="1"/>
        <v>13889059</v>
      </c>
      <c r="O12" s="41">
        <f t="shared" si="2"/>
        <v>878.60950151821862</v>
      </c>
      <c r="P12" s="10"/>
    </row>
    <row r="13" spans="1:133">
      <c r="A13" s="12"/>
      <c r="B13" s="42">
        <v>521</v>
      </c>
      <c r="C13" s="19" t="s">
        <v>26</v>
      </c>
      <c r="D13" s="43">
        <v>5002745</v>
      </c>
      <c r="E13" s="43">
        <v>228937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5231682</v>
      </c>
      <c r="O13" s="44">
        <f t="shared" si="2"/>
        <v>330.95154352226723</v>
      </c>
      <c r="P13" s="9"/>
    </row>
    <row r="14" spans="1:133">
      <c r="A14" s="12"/>
      <c r="B14" s="42">
        <v>522</v>
      </c>
      <c r="C14" s="19" t="s">
        <v>27</v>
      </c>
      <c r="D14" s="43">
        <v>4068374</v>
      </c>
      <c r="E14" s="43">
        <v>211825</v>
      </c>
      <c r="F14" s="43">
        <v>0</v>
      </c>
      <c r="G14" s="43">
        <v>2516351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6796550</v>
      </c>
      <c r="O14" s="44">
        <f t="shared" si="2"/>
        <v>429.94369939271257</v>
      </c>
      <c r="P14" s="9"/>
    </row>
    <row r="15" spans="1:133">
      <c r="A15" s="12"/>
      <c r="B15" s="42">
        <v>524</v>
      </c>
      <c r="C15" s="19" t="s">
        <v>28</v>
      </c>
      <c r="D15" s="43">
        <v>370224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370224</v>
      </c>
      <c r="O15" s="44">
        <f t="shared" si="2"/>
        <v>23.420040485829958</v>
      </c>
      <c r="P15" s="9"/>
    </row>
    <row r="16" spans="1:133">
      <c r="A16" s="12"/>
      <c r="B16" s="42">
        <v>529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1490603</v>
      </c>
      <c r="L16" s="43">
        <v>0</v>
      </c>
      <c r="M16" s="43">
        <v>0</v>
      </c>
      <c r="N16" s="43">
        <f t="shared" si="1"/>
        <v>1490603</v>
      </c>
      <c r="O16" s="44">
        <f t="shared" si="2"/>
        <v>94.294218117408903</v>
      </c>
      <c r="P16" s="9"/>
    </row>
    <row r="17" spans="1:16" ht="15.75">
      <c r="A17" s="26" t="s">
        <v>30</v>
      </c>
      <c r="B17" s="27"/>
      <c r="C17" s="28"/>
      <c r="D17" s="29">
        <f t="shared" ref="D17:M17" si="4">SUM(D18:D22)</f>
        <v>0</v>
      </c>
      <c r="E17" s="29">
        <f t="shared" si="4"/>
        <v>753271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6799989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7553260</v>
      </c>
      <c r="O17" s="41">
        <f t="shared" si="2"/>
        <v>477.8125</v>
      </c>
      <c r="P17" s="10"/>
    </row>
    <row r="18" spans="1:16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2020752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2020752</v>
      </c>
      <c r="O18" s="44">
        <f t="shared" si="2"/>
        <v>127.83097165991903</v>
      </c>
      <c r="P18" s="9"/>
    </row>
    <row r="19" spans="1:16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2028680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2028680</v>
      </c>
      <c r="O19" s="44">
        <f t="shared" si="2"/>
        <v>128.3324898785425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2473839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2473839</v>
      </c>
      <c r="O20" s="44">
        <f t="shared" si="2"/>
        <v>156.49285172064776</v>
      </c>
      <c r="P20" s="9"/>
    </row>
    <row r="21" spans="1:16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276718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276718</v>
      </c>
      <c r="O21" s="44">
        <f t="shared" si="2"/>
        <v>17.504934210526315</v>
      </c>
      <c r="P21" s="9"/>
    </row>
    <row r="22" spans="1:16">
      <c r="A22" s="12"/>
      <c r="B22" s="42">
        <v>537</v>
      </c>
      <c r="C22" s="19" t="s">
        <v>35</v>
      </c>
      <c r="D22" s="43">
        <v>0</v>
      </c>
      <c r="E22" s="43">
        <v>753271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753271</v>
      </c>
      <c r="O22" s="44">
        <f t="shared" si="2"/>
        <v>47.651252530364374</v>
      </c>
      <c r="P22" s="9"/>
    </row>
    <row r="23" spans="1:16" ht="15.75">
      <c r="A23" s="26" t="s">
        <v>36</v>
      </c>
      <c r="B23" s="27"/>
      <c r="C23" s="28"/>
      <c r="D23" s="29">
        <f t="shared" ref="D23:M23" si="5">SUM(D24:D24)</f>
        <v>2035138</v>
      </c>
      <c r="E23" s="29">
        <f t="shared" si="5"/>
        <v>27797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2062935</v>
      </c>
      <c r="O23" s="41">
        <f t="shared" si="2"/>
        <v>130.4994306680162</v>
      </c>
      <c r="P23" s="10"/>
    </row>
    <row r="24" spans="1:16">
      <c r="A24" s="12"/>
      <c r="B24" s="42">
        <v>541</v>
      </c>
      <c r="C24" s="19" t="s">
        <v>37</v>
      </c>
      <c r="D24" s="43">
        <v>2035138</v>
      </c>
      <c r="E24" s="43">
        <v>27797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2062935</v>
      </c>
      <c r="O24" s="44">
        <f t="shared" si="2"/>
        <v>130.4994306680162</v>
      </c>
      <c r="P24" s="9"/>
    </row>
    <row r="25" spans="1:16" ht="15.75">
      <c r="A25" s="26" t="s">
        <v>38</v>
      </c>
      <c r="B25" s="27"/>
      <c r="C25" s="28"/>
      <c r="D25" s="29">
        <f t="shared" ref="D25:M25" si="6">SUM(D26:D30)</f>
        <v>3402962</v>
      </c>
      <c r="E25" s="29">
        <f t="shared" si="6"/>
        <v>84202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3487164</v>
      </c>
      <c r="O25" s="41">
        <f t="shared" si="2"/>
        <v>220.59488866396762</v>
      </c>
      <c r="P25" s="9"/>
    </row>
    <row r="26" spans="1:16">
      <c r="A26" s="12"/>
      <c r="B26" s="42">
        <v>571</v>
      </c>
      <c r="C26" s="19" t="s">
        <v>39</v>
      </c>
      <c r="D26" s="43">
        <v>682110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682110</v>
      </c>
      <c r="O26" s="44">
        <f t="shared" si="2"/>
        <v>43.149671052631582</v>
      </c>
      <c r="P26" s="9"/>
    </row>
    <row r="27" spans="1:16">
      <c r="A27" s="12"/>
      <c r="B27" s="42">
        <v>572</v>
      </c>
      <c r="C27" s="19" t="s">
        <v>40</v>
      </c>
      <c r="D27" s="43">
        <v>1766513</v>
      </c>
      <c r="E27" s="43">
        <v>84202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1850715</v>
      </c>
      <c r="O27" s="44">
        <f t="shared" si="2"/>
        <v>117.07458248987854</v>
      </c>
      <c r="P27" s="9"/>
    </row>
    <row r="28" spans="1:16">
      <c r="A28" s="12"/>
      <c r="B28" s="42">
        <v>573</v>
      </c>
      <c r="C28" s="19" t="s">
        <v>41</v>
      </c>
      <c r="D28" s="43">
        <v>522731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522731</v>
      </c>
      <c r="O28" s="44">
        <f t="shared" si="2"/>
        <v>33.067497469635626</v>
      </c>
      <c r="P28" s="9"/>
    </row>
    <row r="29" spans="1:16">
      <c r="A29" s="12"/>
      <c r="B29" s="42">
        <v>574</v>
      </c>
      <c r="C29" s="19" t="s">
        <v>42</v>
      </c>
      <c r="D29" s="43">
        <v>103211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103211</v>
      </c>
      <c r="O29" s="44">
        <f t="shared" si="2"/>
        <v>6.5290359311740893</v>
      </c>
      <c r="P29" s="9"/>
    </row>
    <row r="30" spans="1:16">
      <c r="A30" s="12"/>
      <c r="B30" s="42">
        <v>575</v>
      </c>
      <c r="C30" s="19" t="s">
        <v>43</v>
      </c>
      <c r="D30" s="43">
        <v>328397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328397</v>
      </c>
      <c r="O30" s="44">
        <f t="shared" si="2"/>
        <v>20.774101720647774</v>
      </c>
      <c r="P30" s="9"/>
    </row>
    <row r="31" spans="1:16" ht="15.75">
      <c r="A31" s="26" t="s">
        <v>45</v>
      </c>
      <c r="B31" s="27"/>
      <c r="C31" s="28"/>
      <c r="D31" s="29">
        <f t="shared" ref="D31:M31" si="7">SUM(D32:D32)</f>
        <v>147842</v>
      </c>
      <c r="E31" s="29">
        <f t="shared" si="7"/>
        <v>2000</v>
      </c>
      <c r="F31" s="29">
        <f t="shared" si="7"/>
        <v>0</v>
      </c>
      <c r="G31" s="29">
        <f t="shared" si="7"/>
        <v>0</v>
      </c>
      <c r="H31" s="29">
        <f t="shared" si="7"/>
        <v>0</v>
      </c>
      <c r="I31" s="29">
        <f t="shared" si="7"/>
        <v>289864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1"/>
        <v>439706</v>
      </c>
      <c r="O31" s="41">
        <f t="shared" si="2"/>
        <v>27.81540991902834</v>
      </c>
      <c r="P31" s="9"/>
    </row>
    <row r="32" spans="1:16" ht="15.75" thickBot="1">
      <c r="A32" s="12"/>
      <c r="B32" s="42">
        <v>581</v>
      </c>
      <c r="C32" s="19" t="s">
        <v>44</v>
      </c>
      <c r="D32" s="43">
        <v>147842</v>
      </c>
      <c r="E32" s="43">
        <v>2000</v>
      </c>
      <c r="F32" s="43">
        <v>0</v>
      </c>
      <c r="G32" s="43">
        <v>0</v>
      </c>
      <c r="H32" s="43">
        <v>0</v>
      </c>
      <c r="I32" s="43">
        <v>289864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439706</v>
      </c>
      <c r="O32" s="44">
        <f t="shared" si="2"/>
        <v>27.81540991902834</v>
      </c>
      <c r="P32" s="9"/>
    </row>
    <row r="33" spans="1:119" ht="16.5" thickBot="1">
      <c r="A33" s="13" t="s">
        <v>10</v>
      </c>
      <c r="B33" s="21"/>
      <c r="C33" s="20"/>
      <c r="D33" s="14">
        <f>SUM(D5,D12,D17,D23,D25,D31)</f>
        <v>20656891</v>
      </c>
      <c r="E33" s="14">
        <f t="shared" ref="E33:M33" si="8">SUM(E5,E12,E17,E23,E25,E31)</f>
        <v>2488250</v>
      </c>
      <c r="F33" s="14">
        <f t="shared" si="8"/>
        <v>898220</v>
      </c>
      <c r="G33" s="14">
        <f t="shared" si="8"/>
        <v>3222757</v>
      </c>
      <c r="H33" s="14">
        <f t="shared" si="8"/>
        <v>0</v>
      </c>
      <c r="I33" s="14">
        <f t="shared" si="8"/>
        <v>7089853</v>
      </c>
      <c r="J33" s="14">
        <f t="shared" si="8"/>
        <v>483868</v>
      </c>
      <c r="K33" s="14">
        <f t="shared" si="8"/>
        <v>1490603</v>
      </c>
      <c r="L33" s="14">
        <f t="shared" si="8"/>
        <v>0</v>
      </c>
      <c r="M33" s="14">
        <f t="shared" si="8"/>
        <v>0</v>
      </c>
      <c r="N33" s="14">
        <f t="shared" si="1"/>
        <v>36330442</v>
      </c>
      <c r="O33" s="35">
        <f t="shared" si="2"/>
        <v>2298.2314018218622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52</v>
      </c>
      <c r="M35" s="93"/>
      <c r="N35" s="93"/>
      <c r="O35" s="39">
        <v>15808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5800820</v>
      </c>
      <c r="E5" s="24">
        <f t="shared" si="0"/>
        <v>1112078</v>
      </c>
      <c r="F5" s="24">
        <f t="shared" si="0"/>
        <v>898270</v>
      </c>
      <c r="G5" s="24">
        <f t="shared" si="0"/>
        <v>483523</v>
      </c>
      <c r="H5" s="24">
        <f t="shared" si="0"/>
        <v>0</v>
      </c>
      <c r="I5" s="24">
        <f t="shared" si="0"/>
        <v>0</v>
      </c>
      <c r="J5" s="24">
        <f t="shared" si="0"/>
        <v>748260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3" si="1">SUM(D5:M5)</f>
        <v>9042951</v>
      </c>
      <c r="O5" s="30">
        <f t="shared" ref="O5:O33" si="2">(N5/O$35)</f>
        <v>574.11916703701354</v>
      </c>
      <c r="P5" s="6"/>
    </row>
    <row r="6" spans="1:133">
      <c r="A6" s="12"/>
      <c r="B6" s="42">
        <v>511</v>
      </c>
      <c r="C6" s="19" t="s">
        <v>19</v>
      </c>
      <c r="D6" s="43">
        <v>46629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46629</v>
      </c>
      <c r="O6" s="44">
        <f t="shared" si="2"/>
        <v>2.9603834677163356</v>
      </c>
      <c r="P6" s="9"/>
    </row>
    <row r="7" spans="1:133">
      <c r="A7" s="12"/>
      <c r="B7" s="42">
        <v>512</v>
      </c>
      <c r="C7" s="19" t="s">
        <v>20</v>
      </c>
      <c r="D7" s="43">
        <v>1050814</v>
      </c>
      <c r="E7" s="43">
        <v>1112078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2162892</v>
      </c>
      <c r="O7" s="44">
        <f t="shared" si="2"/>
        <v>137.3177576026919</v>
      </c>
      <c r="P7" s="9"/>
    </row>
    <row r="8" spans="1:133">
      <c r="A8" s="12"/>
      <c r="B8" s="42">
        <v>513</v>
      </c>
      <c r="C8" s="19" t="s">
        <v>21</v>
      </c>
      <c r="D8" s="43">
        <v>1245307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748260</v>
      </c>
      <c r="K8" s="43">
        <v>0</v>
      </c>
      <c r="L8" s="43">
        <v>0</v>
      </c>
      <c r="M8" s="43">
        <v>0</v>
      </c>
      <c r="N8" s="43">
        <f t="shared" si="1"/>
        <v>1993567</v>
      </c>
      <c r="O8" s="44">
        <f t="shared" si="2"/>
        <v>126.56764649863501</v>
      </c>
      <c r="P8" s="9"/>
    </row>
    <row r="9" spans="1:133">
      <c r="A9" s="12"/>
      <c r="B9" s="42">
        <v>515</v>
      </c>
      <c r="C9" s="19" t="s">
        <v>22</v>
      </c>
      <c r="D9" s="43">
        <v>910935</v>
      </c>
      <c r="E9" s="43">
        <v>0</v>
      </c>
      <c r="F9" s="43">
        <v>0</v>
      </c>
      <c r="G9" s="43">
        <v>483523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1394458</v>
      </c>
      <c r="O9" s="44">
        <f t="shared" si="2"/>
        <v>88.531394832074156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898270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898270</v>
      </c>
      <c r="O10" s="44">
        <f t="shared" si="2"/>
        <v>57.029394959050222</v>
      </c>
      <c r="P10" s="9"/>
    </row>
    <row r="11" spans="1:133">
      <c r="A11" s="12"/>
      <c r="B11" s="42">
        <v>519</v>
      </c>
      <c r="C11" s="19" t="s">
        <v>24</v>
      </c>
      <c r="D11" s="43">
        <v>2547135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2547135</v>
      </c>
      <c r="O11" s="44">
        <f t="shared" si="2"/>
        <v>161.71258967684591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9103837</v>
      </c>
      <c r="E12" s="29">
        <f t="shared" si="3"/>
        <v>425734</v>
      </c>
      <c r="F12" s="29">
        <f t="shared" si="3"/>
        <v>0</v>
      </c>
      <c r="G12" s="29">
        <f t="shared" si="3"/>
        <v>1408006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1845091</v>
      </c>
      <c r="L12" s="29">
        <f t="shared" si="3"/>
        <v>0</v>
      </c>
      <c r="M12" s="29">
        <f t="shared" si="3"/>
        <v>0</v>
      </c>
      <c r="N12" s="40">
        <f t="shared" si="1"/>
        <v>12782668</v>
      </c>
      <c r="O12" s="41">
        <f t="shared" si="2"/>
        <v>811.54644149577803</v>
      </c>
      <c r="P12" s="10"/>
    </row>
    <row r="13" spans="1:133">
      <c r="A13" s="12"/>
      <c r="B13" s="42">
        <v>521</v>
      </c>
      <c r="C13" s="19" t="s">
        <v>26</v>
      </c>
      <c r="D13" s="43">
        <v>4566892</v>
      </c>
      <c r="E13" s="43">
        <v>211206</v>
      </c>
      <c r="F13" s="43">
        <v>0</v>
      </c>
      <c r="G13" s="43">
        <v>1080670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5858768</v>
      </c>
      <c r="O13" s="44">
        <f t="shared" si="2"/>
        <v>371.96165322836646</v>
      </c>
      <c r="P13" s="9"/>
    </row>
    <row r="14" spans="1:133">
      <c r="A14" s="12"/>
      <c r="B14" s="42">
        <v>522</v>
      </c>
      <c r="C14" s="19" t="s">
        <v>27</v>
      </c>
      <c r="D14" s="43">
        <v>4117274</v>
      </c>
      <c r="E14" s="43">
        <v>214528</v>
      </c>
      <c r="F14" s="43">
        <v>0</v>
      </c>
      <c r="G14" s="43">
        <v>327336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4659138</v>
      </c>
      <c r="O14" s="44">
        <f t="shared" si="2"/>
        <v>295.79950479334644</v>
      </c>
      <c r="P14" s="9"/>
    </row>
    <row r="15" spans="1:133">
      <c r="A15" s="12"/>
      <c r="B15" s="42">
        <v>524</v>
      </c>
      <c r="C15" s="19" t="s">
        <v>28</v>
      </c>
      <c r="D15" s="43">
        <v>419671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419671</v>
      </c>
      <c r="O15" s="44">
        <f t="shared" si="2"/>
        <v>26.644086089772077</v>
      </c>
      <c r="P15" s="9"/>
    </row>
    <row r="16" spans="1:133">
      <c r="A16" s="12"/>
      <c r="B16" s="42">
        <v>529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1845091</v>
      </c>
      <c r="L16" s="43">
        <v>0</v>
      </c>
      <c r="M16" s="43">
        <v>0</v>
      </c>
      <c r="N16" s="43">
        <f t="shared" si="1"/>
        <v>1845091</v>
      </c>
      <c r="O16" s="44">
        <f t="shared" si="2"/>
        <v>117.14119738429306</v>
      </c>
      <c r="P16" s="9"/>
    </row>
    <row r="17" spans="1:16" ht="15.75">
      <c r="A17" s="26" t="s">
        <v>30</v>
      </c>
      <c r="B17" s="27"/>
      <c r="C17" s="28"/>
      <c r="D17" s="29">
        <f t="shared" ref="D17:M17" si="4">SUM(D18:D22)</f>
        <v>9649</v>
      </c>
      <c r="E17" s="29">
        <f t="shared" si="4"/>
        <v>879029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6706195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7594873</v>
      </c>
      <c r="O17" s="41">
        <f t="shared" si="2"/>
        <v>482.18354390197447</v>
      </c>
      <c r="P17" s="10"/>
    </row>
    <row r="18" spans="1:16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1943681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1943681</v>
      </c>
      <c r="O18" s="44">
        <f t="shared" si="2"/>
        <v>123.40048250904704</v>
      </c>
      <c r="P18" s="9"/>
    </row>
    <row r="19" spans="1:16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1973846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1973846</v>
      </c>
      <c r="O19" s="44">
        <f t="shared" si="2"/>
        <v>125.31559900958669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2514262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2514262</v>
      </c>
      <c r="O20" s="44">
        <f t="shared" si="2"/>
        <v>159.62554758428035</v>
      </c>
      <c r="P20" s="9"/>
    </row>
    <row r="21" spans="1:16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274406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274406</v>
      </c>
      <c r="O21" s="44">
        <f t="shared" si="2"/>
        <v>17.42149704780649</v>
      </c>
      <c r="P21" s="9"/>
    </row>
    <row r="22" spans="1:16">
      <c r="A22" s="12"/>
      <c r="B22" s="42">
        <v>537</v>
      </c>
      <c r="C22" s="19" t="s">
        <v>35</v>
      </c>
      <c r="D22" s="43">
        <v>9649</v>
      </c>
      <c r="E22" s="43">
        <v>879029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888678</v>
      </c>
      <c r="O22" s="44">
        <f t="shared" si="2"/>
        <v>56.420417751253886</v>
      </c>
      <c r="P22" s="9"/>
    </row>
    <row r="23" spans="1:16" ht="15.75">
      <c r="A23" s="26" t="s">
        <v>36</v>
      </c>
      <c r="B23" s="27"/>
      <c r="C23" s="28"/>
      <c r="D23" s="29">
        <f t="shared" ref="D23:M23" si="5">SUM(D24:D24)</f>
        <v>2203098</v>
      </c>
      <c r="E23" s="29">
        <f t="shared" si="5"/>
        <v>0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2203098</v>
      </c>
      <c r="O23" s="41">
        <f t="shared" si="2"/>
        <v>139.870357437623</v>
      </c>
      <c r="P23" s="10"/>
    </row>
    <row r="24" spans="1:16">
      <c r="A24" s="12"/>
      <c r="B24" s="42">
        <v>541</v>
      </c>
      <c r="C24" s="19" t="s">
        <v>37</v>
      </c>
      <c r="D24" s="43">
        <v>2203098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2203098</v>
      </c>
      <c r="O24" s="44">
        <f t="shared" si="2"/>
        <v>139.870357437623</v>
      </c>
      <c r="P24" s="9"/>
    </row>
    <row r="25" spans="1:16" ht="15.75">
      <c r="A25" s="26" t="s">
        <v>38</v>
      </c>
      <c r="B25" s="27"/>
      <c r="C25" s="28"/>
      <c r="D25" s="29">
        <f t="shared" ref="D25:M25" si="6">SUM(D26:D30)</f>
        <v>3768195</v>
      </c>
      <c r="E25" s="29">
        <f t="shared" si="6"/>
        <v>36400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3804595</v>
      </c>
      <c r="O25" s="41">
        <f t="shared" si="2"/>
        <v>241.54625103168053</v>
      </c>
      <c r="P25" s="9"/>
    </row>
    <row r="26" spans="1:16">
      <c r="A26" s="12"/>
      <c r="B26" s="42">
        <v>571</v>
      </c>
      <c r="C26" s="19" t="s">
        <v>39</v>
      </c>
      <c r="D26" s="43">
        <v>725000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725000</v>
      </c>
      <c r="O26" s="44">
        <f t="shared" si="2"/>
        <v>46.028823566757666</v>
      </c>
      <c r="P26" s="9"/>
    </row>
    <row r="27" spans="1:16">
      <c r="A27" s="12"/>
      <c r="B27" s="42">
        <v>572</v>
      </c>
      <c r="C27" s="19" t="s">
        <v>40</v>
      </c>
      <c r="D27" s="43">
        <v>1882994</v>
      </c>
      <c r="E27" s="43">
        <v>36400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1919394</v>
      </c>
      <c r="O27" s="44">
        <f t="shared" si="2"/>
        <v>121.85854866357691</v>
      </c>
      <c r="P27" s="9"/>
    </row>
    <row r="28" spans="1:16">
      <c r="A28" s="12"/>
      <c r="B28" s="42">
        <v>573</v>
      </c>
      <c r="C28" s="19" t="s">
        <v>41</v>
      </c>
      <c r="D28" s="43">
        <v>587717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587717</v>
      </c>
      <c r="O28" s="44">
        <f t="shared" si="2"/>
        <v>37.312996000253953</v>
      </c>
      <c r="P28" s="9"/>
    </row>
    <row r="29" spans="1:16">
      <c r="A29" s="12"/>
      <c r="B29" s="42">
        <v>574</v>
      </c>
      <c r="C29" s="19" t="s">
        <v>42</v>
      </c>
      <c r="D29" s="43">
        <v>153605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153605</v>
      </c>
      <c r="O29" s="44">
        <f t="shared" si="2"/>
        <v>9.7520792330645669</v>
      </c>
      <c r="P29" s="9"/>
    </row>
    <row r="30" spans="1:16">
      <c r="A30" s="12"/>
      <c r="B30" s="42">
        <v>575</v>
      </c>
      <c r="C30" s="19" t="s">
        <v>43</v>
      </c>
      <c r="D30" s="43">
        <v>418879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418879</v>
      </c>
      <c r="O30" s="44">
        <f t="shared" si="2"/>
        <v>26.593803568027425</v>
      </c>
      <c r="P30" s="9"/>
    </row>
    <row r="31" spans="1:16" ht="15.75">
      <c r="A31" s="26" t="s">
        <v>45</v>
      </c>
      <c r="B31" s="27"/>
      <c r="C31" s="28"/>
      <c r="D31" s="29">
        <f t="shared" ref="D31:M31" si="7">SUM(D32:D32)</f>
        <v>120416</v>
      </c>
      <c r="E31" s="29">
        <f t="shared" si="7"/>
        <v>34273</v>
      </c>
      <c r="F31" s="29">
        <f t="shared" si="7"/>
        <v>0</v>
      </c>
      <c r="G31" s="29">
        <f t="shared" si="7"/>
        <v>0</v>
      </c>
      <c r="H31" s="29">
        <f t="shared" si="7"/>
        <v>0</v>
      </c>
      <c r="I31" s="29">
        <f t="shared" si="7"/>
        <v>284180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1"/>
        <v>438869</v>
      </c>
      <c r="O31" s="41">
        <f t="shared" si="2"/>
        <v>27.862929337819821</v>
      </c>
      <c r="P31" s="9"/>
    </row>
    <row r="32" spans="1:16" ht="15.75" thickBot="1">
      <c r="A32" s="12"/>
      <c r="B32" s="42">
        <v>581</v>
      </c>
      <c r="C32" s="19" t="s">
        <v>44</v>
      </c>
      <c r="D32" s="43">
        <v>120416</v>
      </c>
      <c r="E32" s="43">
        <v>34273</v>
      </c>
      <c r="F32" s="43">
        <v>0</v>
      </c>
      <c r="G32" s="43">
        <v>0</v>
      </c>
      <c r="H32" s="43">
        <v>0</v>
      </c>
      <c r="I32" s="43">
        <v>284180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438869</v>
      </c>
      <c r="O32" s="44">
        <f t="shared" si="2"/>
        <v>27.862929337819821</v>
      </c>
      <c r="P32" s="9"/>
    </row>
    <row r="33" spans="1:119" ht="16.5" thickBot="1">
      <c r="A33" s="13" t="s">
        <v>10</v>
      </c>
      <c r="B33" s="21"/>
      <c r="C33" s="20"/>
      <c r="D33" s="14">
        <f>SUM(D5,D12,D17,D23,D25,D31)</f>
        <v>21006015</v>
      </c>
      <c r="E33" s="14">
        <f t="shared" ref="E33:M33" si="8">SUM(E5,E12,E17,E23,E25,E31)</f>
        <v>2487514</v>
      </c>
      <c r="F33" s="14">
        <f t="shared" si="8"/>
        <v>898270</v>
      </c>
      <c r="G33" s="14">
        <f t="shared" si="8"/>
        <v>1891529</v>
      </c>
      <c r="H33" s="14">
        <f t="shared" si="8"/>
        <v>0</v>
      </c>
      <c r="I33" s="14">
        <f t="shared" si="8"/>
        <v>6990375</v>
      </c>
      <c r="J33" s="14">
        <f t="shared" si="8"/>
        <v>748260</v>
      </c>
      <c r="K33" s="14">
        <f t="shared" si="8"/>
        <v>1845091</v>
      </c>
      <c r="L33" s="14">
        <f t="shared" si="8"/>
        <v>0</v>
      </c>
      <c r="M33" s="14">
        <f t="shared" si="8"/>
        <v>0</v>
      </c>
      <c r="N33" s="14">
        <f t="shared" si="1"/>
        <v>35867054</v>
      </c>
      <c r="O33" s="35">
        <f t="shared" si="2"/>
        <v>2277.1286902418892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49</v>
      </c>
      <c r="M35" s="93"/>
      <c r="N35" s="93"/>
      <c r="O35" s="39">
        <v>15751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A37:O37"/>
    <mergeCell ref="L35:N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4666662</v>
      </c>
      <c r="E5" s="24">
        <f t="shared" si="0"/>
        <v>1432548</v>
      </c>
      <c r="F5" s="24">
        <f t="shared" si="0"/>
        <v>898020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905883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3" si="1">SUM(D5:M5)</f>
        <v>7903113</v>
      </c>
      <c r="O5" s="30">
        <f t="shared" ref="O5:O33" si="2">(N5/O$35)</f>
        <v>489.35684210526318</v>
      </c>
      <c r="P5" s="6"/>
    </row>
    <row r="6" spans="1:133">
      <c r="A6" s="12"/>
      <c r="B6" s="42">
        <v>511</v>
      </c>
      <c r="C6" s="19" t="s">
        <v>19</v>
      </c>
      <c r="D6" s="43">
        <v>39980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39980</v>
      </c>
      <c r="O6" s="44">
        <f t="shared" si="2"/>
        <v>2.4755417956656345</v>
      </c>
      <c r="P6" s="9"/>
    </row>
    <row r="7" spans="1:133">
      <c r="A7" s="12"/>
      <c r="B7" s="42">
        <v>512</v>
      </c>
      <c r="C7" s="19" t="s">
        <v>20</v>
      </c>
      <c r="D7" s="43">
        <v>1023258</v>
      </c>
      <c r="E7" s="43">
        <v>1432548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2455806</v>
      </c>
      <c r="O7" s="44">
        <f t="shared" si="2"/>
        <v>152.06229102167183</v>
      </c>
      <c r="P7" s="9"/>
    </row>
    <row r="8" spans="1:133">
      <c r="A8" s="12"/>
      <c r="B8" s="42">
        <v>513</v>
      </c>
      <c r="C8" s="19" t="s">
        <v>21</v>
      </c>
      <c r="D8" s="43">
        <v>1315295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905883</v>
      </c>
      <c r="K8" s="43">
        <v>0</v>
      </c>
      <c r="L8" s="43">
        <v>0</v>
      </c>
      <c r="M8" s="43">
        <v>0</v>
      </c>
      <c r="N8" s="43">
        <f t="shared" si="1"/>
        <v>2221178</v>
      </c>
      <c r="O8" s="44">
        <f t="shared" si="2"/>
        <v>137.53424148606811</v>
      </c>
      <c r="P8" s="9"/>
    </row>
    <row r="9" spans="1:133">
      <c r="A9" s="12"/>
      <c r="B9" s="42">
        <v>515</v>
      </c>
      <c r="C9" s="19" t="s">
        <v>22</v>
      </c>
      <c r="D9" s="43">
        <v>627409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627409</v>
      </c>
      <c r="O9" s="44">
        <f t="shared" si="2"/>
        <v>38.84885448916409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898020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898020</v>
      </c>
      <c r="O10" s="44">
        <f t="shared" si="2"/>
        <v>55.60495356037152</v>
      </c>
      <c r="P10" s="9"/>
    </row>
    <row r="11" spans="1:133">
      <c r="A11" s="12"/>
      <c r="B11" s="42">
        <v>519</v>
      </c>
      <c r="C11" s="19" t="s">
        <v>24</v>
      </c>
      <c r="D11" s="43">
        <v>1660720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1660720</v>
      </c>
      <c r="O11" s="44">
        <f t="shared" si="2"/>
        <v>102.83095975232199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8989917</v>
      </c>
      <c r="E12" s="29">
        <f t="shared" si="3"/>
        <v>361201</v>
      </c>
      <c r="F12" s="29">
        <f t="shared" si="3"/>
        <v>0</v>
      </c>
      <c r="G12" s="29">
        <f t="shared" si="3"/>
        <v>3401002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1463171</v>
      </c>
      <c r="L12" s="29">
        <f t="shared" si="3"/>
        <v>0</v>
      </c>
      <c r="M12" s="29">
        <f t="shared" si="3"/>
        <v>0</v>
      </c>
      <c r="N12" s="40">
        <f t="shared" si="1"/>
        <v>14215291</v>
      </c>
      <c r="O12" s="41">
        <f t="shared" si="2"/>
        <v>880.20377708978333</v>
      </c>
      <c r="P12" s="10"/>
    </row>
    <row r="13" spans="1:133">
      <c r="A13" s="12"/>
      <c r="B13" s="42">
        <v>521</v>
      </c>
      <c r="C13" s="19" t="s">
        <v>26</v>
      </c>
      <c r="D13" s="43">
        <v>4644511</v>
      </c>
      <c r="E13" s="43">
        <v>140397</v>
      </c>
      <c r="F13" s="43">
        <v>0</v>
      </c>
      <c r="G13" s="43">
        <v>3357138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8142046</v>
      </c>
      <c r="O13" s="44">
        <f t="shared" si="2"/>
        <v>504.15145510835913</v>
      </c>
      <c r="P13" s="9"/>
    </row>
    <row r="14" spans="1:133">
      <c r="A14" s="12"/>
      <c r="B14" s="42">
        <v>522</v>
      </c>
      <c r="C14" s="19" t="s">
        <v>27</v>
      </c>
      <c r="D14" s="43">
        <v>3905467</v>
      </c>
      <c r="E14" s="43">
        <v>220804</v>
      </c>
      <c r="F14" s="43">
        <v>0</v>
      </c>
      <c r="G14" s="43">
        <v>43864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4170135</v>
      </c>
      <c r="O14" s="44">
        <f t="shared" si="2"/>
        <v>258.21269349845204</v>
      </c>
      <c r="P14" s="9"/>
    </row>
    <row r="15" spans="1:133">
      <c r="A15" s="12"/>
      <c r="B15" s="42">
        <v>524</v>
      </c>
      <c r="C15" s="19" t="s">
        <v>28</v>
      </c>
      <c r="D15" s="43">
        <v>439939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439939</v>
      </c>
      <c r="O15" s="44">
        <f t="shared" si="2"/>
        <v>27.240804953560371</v>
      </c>
      <c r="P15" s="9"/>
    </row>
    <row r="16" spans="1:133">
      <c r="A16" s="12"/>
      <c r="B16" s="42">
        <v>529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1463171</v>
      </c>
      <c r="L16" s="43">
        <v>0</v>
      </c>
      <c r="M16" s="43">
        <v>0</v>
      </c>
      <c r="N16" s="43">
        <f t="shared" si="1"/>
        <v>1463171</v>
      </c>
      <c r="O16" s="44">
        <f t="shared" si="2"/>
        <v>90.59882352941176</v>
      </c>
      <c r="P16" s="9"/>
    </row>
    <row r="17" spans="1:16" ht="15.75">
      <c r="A17" s="26" t="s">
        <v>30</v>
      </c>
      <c r="B17" s="27"/>
      <c r="C17" s="28"/>
      <c r="D17" s="29">
        <f t="shared" ref="D17:M17" si="4">SUM(D18:D22)</f>
        <v>190941</v>
      </c>
      <c r="E17" s="29">
        <f t="shared" si="4"/>
        <v>716585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6364257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7271783</v>
      </c>
      <c r="O17" s="41">
        <f t="shared" si="2"/>
        <v>450.26520123839009</v>
      </c>
      <c r="P17" s="10"/>
    </row>
    <row r="18" spans="1:16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1752403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1752403</v>
      </c>
      <c r="O18" s="44">
        <f t="shared" si="2"/>
        <v>108.50792569659443</v>
      </c>
      <c r="P18" s="9"/>
    </row>
    <row r="19" spans="1:16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1868963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1868963</v>
      </c>
      <c r="O19" s="44">
        <f t="shared" si="2"/>
        <v>115.72526315789473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2420580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2420580</v>
      </c>
      <c r="O20" s="44">
        <f t="shared" si="2"/>
        <v>149.88111455108358</v>
      </c>
      <c r="P20" s="9"/>
    </row>
    <row r="21" spans="1:16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322311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322311</v>
      </c>
      <c r="O21" s="44">
        <f t="shared" si="2"/>
        <v>19.957337461300309</v>
      </c>
      <c r="P21" s="9"/>
    </row>
    <row r="22" spans="1:16">
      <c r="A22" s="12"/>
      <c r="B22" s="42">
        <v>537</v>
      </c>
      <c r="C22" s="19" t="s">
        <v>35</v>
      </c>
      <c r="D22" s="43">
        <v>190941</v>
      </c>
      <c r="E22" s="43">
        <v>716585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907526</v>
      </c>
      <c r="O22" s="44">
        <f t="shared" si="2"/>
        <v>56.19356037151703</v>
      </c>
      <c r="P22" s="9"/>
    </row>
    <row r="23" spans="1:16" ht="15.75">
      <c r="A23" s="26" t="s">
        <v>36</v>
      </c>
      <c r="B23" s="27"/>
      <c r="C23" s="28"/>
      <c r="D23" s="29">
        <f t="shared" ref="D23:M23" si="5">SUM(D24:D24)</f>
        <v>2155891</v>
      </c>
      <c r="E23" s="29">
        <f t="shared" si="5"/>
        <v>291576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2447467</v>
      </c>
      <c r="O23" s="41">
        <f t="shared" si="2"/>
        <v>151.54594427244581</v>
      </c>
      <c r="P23" s="10"/>
    </row>
    <row r="24" spans="1:16">
      <c r="A24" s="12"/>
      <c r="B24" s="42">
        <v>541</v>
      </c>
      <c r="C24" s="19" t="s">
        <v>37</v>
      </c>
      <c r="D24" s="43">
        <v>2155891</v>
      </c>
      <c r="E24" s="43">
        <v>291576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2447467</v>
      </c>
      <c r="O24" s="44">
        <f t="shared" si="2"/>
        <v>151.54594427244581</v>
      </c>
      <c r="P24" s="9"/>
    </row>
    <row r="25" spans="1:16" ht="15.75">
      <c r="A25" s="26" t="s">
        <v>38</v>
      </c>
      <c r="B25" s="27"/>
      <c r="C25" s="28"/>
      <c r="D25" s="29">
        <f t="shared" ref="D25:M25" si="6">SUM(D26:D30)</f>
        <v>3915212</v>
      </c>
      <c r="E25" s="29">
        <f t="shared" si="6"/>
        <v>58713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3973925</v>
      </c>
      <c r="O25" s="41">
        <f t="shared" si="2"/>
        <v>246.06346749226006</v>
      </c>
      <c r="P25" s="9"/>
    </row>
    <row r="26" spans="1:16">
      <c r="A26" s="12"/>
      <c r="B26" s="42">
        <v>571</v>
      </c>
      <c r="C26" s="19" t="s">
        <v>39</v>
      </c>
      <c r="D26" s="43">
        <v>756988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756988</v>
      </c>
      <c r="O26" s="44">
        <f t="shared" si="2"/>
        <v>46.87232198142415</v>
      </c>
      <c r="P26" s="9"/>
    </row>
    <row r="27" spans="1:16">
      <c r="A27" s="12"/>
      <c r="B27" s="42">
        <v>572</v>
      </c>
      <c r="C27" s="19" t="s">
        <v>40</v>
      </c>
      <c r="D27" s="43">
        <v>1931073</v>
      </c>
      <c r="E27" s="43">
        <v>58713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1989786</v>
      </c>
      <c r="O27" s="44">
        <f t="shared" si="2"/>
        <v>123.20656346749226</v>
      </c>
      <c r="P27" s="9"/>
    </row>
    <row r="28" spans="1:16">
      <c r="A28" s="12"/>
      <c r="B28" s="42">
        <v>573</v>
      </c>
      <c r="C28" s="19" t="s">
        <v>41</v>
      </c>
      <c r="D28" s="43">
        <v>672650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672650</v>
      </c>
      <c r="O28" s="44">
        <f t="shared" si="2"/>
        <v>41.650154798761612</v>
      </c>
      <c r="P28" s="9"/>
    </row>
    <row r="29" spans="1:16">
      <c r="A29" s="12"/>
      <c r="B29" s="42">
        <v>574</v>
      </c>
      <c r="C29" s="19" t="s">
        <v>42</v>
      </c>
      <c r="D29" s="43">
        <v>134536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134536</v>
      </c>
      <c r="O29" s="44">
        <f t="shared" si="2"/>
        <v>8.3304024767801863</v>
      </c>
      <c r="P29" s="9"/>
    </row>
    <row r="30" spans="1:16">
      <c r="A30" s="12"/>
      <c r="B30" s="42">
        <v>575</v>
      </c>
      <c r="C30" s="19" t="s">
        <v>43</v>
      </c>
      <c r="D30" s="43">
        <v>419965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419965</v>
      </c>
      <c r="O30" s="44">
        <f t="shared" si="2"/>
        <v>26.004024767801859</v>
      </c>
      <c r="P30" s="9"/>
    </row>
    <row r="31" spans="1:16" ht="15.75">
      <c r="A31" s="26" t="s">
        <v>45</v>
      </c>
      <c r="B31" s="27"/>
      <c r="C31" s="28"/>
      <c r="D31" s="29">
        <f t="shared" ref="D31:M31" si="7">SUM(D32:D32)</f>
        <v>267650</v>
      </c>
      <c r="E31" s="29">
        <f t="shared" si="7"/>
        <v>52000</v>
      </c>
      <c r="F31" s="29">
        <f t="shared" si="7"/>
        <v>0</v>
      </c>
      <c r="G31" s="29">
        <f t="shared" si="7"/>
        <v>0</v>
      </c>
      <c r="H31" s="29">
        <f t="shared" si="7"/>
        <v>0</v>
      </c>
      <c r="I31" s="29">
        <f t="shared" si="7"/>
        <v>278610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1"/>
        <v>598260</v>
      </c>
      <c r="O31" s="41">
        <f t="shared" si="2"/>
        <v>37.043962848297213</v>
      </c>
      <c r="P31" s="9"/>
    </row>
    <row r="32" spans="1:16" ht="15.75" thickBot="1">
      <c r="A32" s="12"/>
      <c r="B32" s="42">
        <v>581</v>
      </c>
      <c r="C32" s="19" t="s">
        <v>44</v>
      </c>
      <c r="D32" s="43">
        <v>267650</v>
      </c>
      <c r="E32" s="43">
        <v>52000</v>
      </c>
      <c r="F32" s="43">
        <v>0</v>
      </c>
      <c r="G32" s="43">
        <v>0</v>
      </c>
      <c r="H32" s="43">
        <v>0</v>
      </c>
      <c r="I32" s="43">
        <v>278610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598260</v>
      </c>
      <c r="O32" s="44">
        <f t="shared" si="2"/>
        <v>37.043962848297213</v>
      </c>
      <c r="P32" s="9"/>
    </row>
    <row r="33" spans="1:119" ht="16.5" thickBot="1">
      <c r="A33" s="13" t="s">
        <v>10</v>
      </c>
      <c r="B33" s="21"/>
      <c r="C33" s="20"/>
      <c r="D33" s="14">
        <f>SUM(D5,D12,D17,D23,D25,D31)</f>
        <v>20186273</v>
      </c>
      <c r="E33" s="14">
        <f t="shared" ref="E33:M33" si="8">SUM(E5,E12,E17,E23,E25,E31)</f>
        <v>2912623</v>
      </c>
      <c r="F33" s="14">
        <f t="shared" si="8"/>
        <v>898020</v>
      </c>
      <c r="G33" s="14">
        <f t="shared" si="8"/>
        <v>3401002</v>
      </c>
      <c r="H33" s="14">
        <f t="shared" si="8"/>
        <v>0</v>
      </c>
      <c r="I33" s="14">
        <f t="shared" si="8"/>
        <v>6642867</v>
      </c>
      <c r="J33" s="14">
        <f t="shared" si="8"/>
        <v>905883</v>
      </c>
      <c r="K33" s="14">
        <f t="shared" si="8"/>
        <v>1463171</v>
      </c>
      <c r="L33" s="14">
        <f t="shared" si="8"/>
        <v>0</v>
      </c>
      <c r="M33" s="14">
        <f t="shared" si="8"/>
        <v>0</v>
      </c>
      <c r="N33" s="14">
        <f t="shared" si="1"/>
        <v>36409839</v>
      </c>
      <c r="O33" s="35">
        <f t="shared" si="2"/>
        <v>2254.4791950464396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46</v>
      </c>
      <c r="M35" s="93"/>
      <c r="N35" s="93"/>
      <c r="O35" s="39">
        <v>16150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4897111</v>
      </c>
      <c r="E5" s="24">
        <f t="shared" si="0"/>
        <v>1928025</v>
      </c>
      <c r="F5" s="24">
        <f t="shared" si="0"/>
        <v>897470</v>
      </c>
      <c r="G5" s="24">
        <f t="shared" si="0"/>
        <v>456147</v>
      </c>
      <c r="H5" s="24">
        <f t="shared" si="0"/>
        <v>0</v>
      </c>
      <c r="I5" s="24">
        <f t="shared" si="0"/>
        <v>0</v>
      </c>
      <c r="J5" s="24">
        <f t="shared" si="0"/>
        <v>731913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3" si="1">SUM(D5:M5)</f>
        <v>8910666</v>
      </c>
      <c r="O5" s="30">
        <f t="shared" ref="O5:O33" si="2">(N5/O$35)</f>
        <v>549.73570238756247</v>
      </c>
      <c r="P5" s="6"/>
    </row>
    <row r="6" spans="1:133">
      <c r="A6" s="12"/>
      <c r="B6" s="42">
        <v>511</v>
      </c>
      <c r="C6" s="19" t="s">
        <v>19</v>
      </c>
      <c r="D6" s="43">
        <v>120211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120211</v>
      </c>
      <c r="O6" s="44">
        <f t="shared" si="2"/>
        <v>7.4163119254735026</v>
      </c>
      <c r="P6" s="9"/>
    </row>
    <row r="7" spans="1:133">
      <c r="A7" s="12"/>
      <c r="B7" s="42">
        <v>512</v>
      </c>
      <c r="C7" s="19" t="s">
        <v>20</v>
      </c>
      <c r="D7" s="43">
        <v>962967</v>
      </c>
      <c r="E7" s="43">
        <v>1928025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2890992</v>
      </c>
      <c r="O7" s="44">
        <f t="shared" si="2"/>
        <v>178.3572089579863</v>
      </c>
      <c r="P7" s="9"/>
    </row>
    <row r="8" spans="1:133">
      <c r="A8" s="12"/>
      <c r="B8" s="42">
        <v>513</v>
      </c>
      <c r="C8" s="19" t="s">
        <v>21</v>
      </c>
      <c r="D8" s="43">
        <v>1357184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731913</v>
      </c>
      <c r="K8" s="43">
        <v>0</v>
      </c>
      <c r="L8" s="43">
        <v>0</v>
      </c>
      <c r="M8" s="43">
        <v>0</v>
      </c>
      <c r="N8" s="43">
        <f t="shared" si="1"/>
        <v>2089097</v>
      </c>
      <c r="O8" s="44">
        <f t="shared" si="2"/>
        <v>128.88500215929423</v>
      </c>
      <c r="P8" s="9"/>
    </row>
    <row r="9" spans="1:133">
      <c r="A9" s="12"/>
      <c r="B9" s="42">
        <v>515</v>
      </c>
      <c r="C9" s="19" t="s">
        <v>22</v>
      </c>
      <c r="D9" s="43">
        <v>635871</v>
      </c>
      <c r="E9" s="43">
        <v>0</v>
      </c>
      <c r="F9" s="43">
        <v>0</v>
      </c>
      <c r="G9" s="43">
        <v>456147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1092018</v>
      </c>
      <c r="O9" s="44">
        <f t="shared" si="2"/>
        <v>67.371090135110123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897470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897470</v>
      </c>
      <c r="O10" s="44">
        <f t="shared" si="2"/>
        <v>55.368622370288115</v>
      </c>
      <c r="P10" s="9"/>
    </row>
    <row r="11" spans="1:133">
      <c r="A11" s="12"/>
      <c r="B11" s="42">
        <v>519</v>
      </c>
      <c r="C11" s="19" t="s">
        <v>24</v>
      </c>
      <c r="D11" s="43">
        <v>1820878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1820878</v>
      </c>
      <c r="O11" s="44">
        <f t="shared" si="2"/>
        <v>112.3374668394102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9057808</v>
      </c>
      <c r="E12" s="29">
        <f t="shared" si="3"/>
        <v>396861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1180540</v>
      </c>
      <c r="L12" s="29">
        <f t="shared" si="3"/>
        <v>0</v>
      </c>
      <c r="M12" s="29">
        <f t="shared" si="3"/>
        <v>0</v>
      </c>
      <c r="N12" s="40">
        <f t="shared" si="1"/>
        <v>10635209</v>
      </c>
      <c r="O12" s="41">
        <f t="shared" si="2"/>
        <v>656.12986612375846</v>
      </c>
      <c r="P12" s="10"/>
    </row>
    <row r="13" spans="1:133">
      <c r="A13" s="12"/>
      <c r="B13" s="42">
        <v>521</v>
      </c>
      <c r="C13" s="19" t="s">
        <v>26</v>
      </c>
      <c r="D13" s="43">
        <v>4716213</v>
      </c>
      <c r="E13" s="43">
        <v>128903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4845116</v>
      </c>
      <c r="O13" s="44">
        <f t="shared" si="2"/>
        <v>298.9151705842433</v>
      </c>
      <c r="P13" s="9"/>
    </row>
    <row r="14" spans="1:133">
      <c r="A14" s="12"/>
      <c r="B14" s="42">
        <v>522</v>
      </c>
      <c r="C14" s="19" t="s">
        <v>27</v>
      </c>
      <c r="D14" s="43">
        <v>3893615</v>
      </c>
      <c r="E14" s="43">
        <v>267958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4161573</v>
      </c>
      <c r="O14" s="44">
        <f t="shared" si="2"/>
        <v>256.74458634092173</v>
      </c>
      <c r="P14" s="9"/>
    </row>
    <row r="15" spans="1:133">
      <c r="A15" s="12"/>
      <c r="B15" s="42">
        <v>524</v>
      </c>
      <c r="C15" s="19" t="s">
        <v>28</v>
      </c>
      <c r="D15" s="43">
        <v>447980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447980</v>
      </c>
      <c r="O15" s="44">
        <f t="shared" si="2"/>
        <v>27.637732124128572</v>
      </c>
      <c r="P15" s="9"/>
    </row>
    <row r="16" spans="1:133">
      <c r="A16" s="12"/>
      <c r="B16" s="42">
        <v>529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1180540</v>
      </c>
      <c r="L16" s="43">
        <v>0</v>
      </c>
      <c r="M16" s="43">
        <v>0</v>
      </c>
      <c r="N16" s="43">
        <f t="shared" si="1"/>
        <v>1180540</v>
      </c>
      <c r="O16" s="44">
        <f t="shared" si="2"/>
        <v>72.832377074464802</v>
      </c>
      <c r="P16" s="9"/>
    </row>
    <row r="17" spans="1:16" ht="15.75">
      <c r="A17" s="26" t="s">
        <v>30</v>
      </c>
      <c r="B17" s="27"/>
      <c r="C17" s="28"/>
      <c r="D17" s="29">
        <f t="shared" ref="D17:M17" si="4">SUM(D18:D22)</f>
        <v>587751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6001659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6589410</v>
      </c>
      <c r="O17" s="41">
        <f t="shared" si="2"/>
        <v>406.52785489542845</v>
      </c>
      <c r="P17" s="10"/>
    </row>
    <row r="18" spans="1:16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1639348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1639348</v>
      </c>
      <c r="O18" s="44">
        <f t="shared" si="2"/>
        <v>101.13813313591214</v>
      </c>
      <c r="P18" s="9"/>
    </row>
    <row r="19" spans="1:16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1661519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1661519</v>
      </c>
      <c r="O19" s="44">
        <f t="shared" si="2"/>
        <v>102.5059534826331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2349074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2349074</v>
      </c>
      <c r="O20" s="44">
        <f t="shared" si="2"/>
        <v>144.92405453760256</v>
      </c>
      <c r="P20" s="9"/>
    </row>
    <row r="21" spans="1:16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351718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351718</v>
      </c>
      <c r="O21" s="44">
        <f t="shared" si="2"/>
        <v>21.698932691714479</v>
      </c>
      <c r="P21" s="9"/>
    </row>
    <row r="22" spans="1:16">
      <c r="A22" s="12"/>
      <c r="B22" s="42">
        <v>537</v>
      </c>
      <c r="C22" s="19" t="s">
        <v>35</v>
      </c>
      <c r="D22" s="43">
        <v>587751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587751</v>
      </c>
      <c r="O22" s="44">
        <f t="shared" si="2"/>
        <v>36.260781047566169</v>
      </c>
      <c r="P22" s="9"/>
    </row>
    <row r="23" spans="1:16" ht="15.75">
      <c r="A23" s="26" t="s">
        <v>36</v>
      </c>
      <c r="B23" s="27"/>
      <c r="C23" s="28"/>
      <c r="D23" s="29">
        <f t="shared" ref="D23:M23" si="5">SUM(D24:D24)</f>
        <v>2734342</v>
      </c>
      <c r="E23" s="29">
        <f t="shared" si="5"/>
        <v>188606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2922948</v>
      </c>
      <c r="O23" s="41">
        <f t="shared" si="2"/>
        <v>180.32870627429207</v>
      </c>
      <c r="P23" s="10"/>
    </row>
    <row r="24" spans="1:16">
      <c r="A24" s="12"/>
      <c r="B24" s="42">
        <v>541</v>
      </c>
      <c r="C24" s="19" t="s">
        <v>37</v>
      </c>
      <c r="D24" s="43">
        <v>2734342</v>
      </c>
      <c r="E24" s="43">
        <v>188606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2922948</v>
      </c>
      <c r="O24" s="44">
        <f t="shared" si="2"/>
        <v>180.32870627429207</v>
      </c>
      <c r="P24" s="9"/>
    </row>
    <row r="25" spans="1:16" ht="15.75">
      <c r="A25" s="26" t="s">
        <v>38</v>
      </c>
      <c r="B25" s="27"/>
      <c r="C25" s="28"/>
      <c r="D25" s="29">
        <f t="shared" ref="D25:M25" si="6">SUM(D26:D30)</f>
        <v>4026550</v>
      </c>
      <c r="E25" s="29">
        <f t="shared" si="6"/>
        <v>1250802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5277352</v>
      </c>
      <c r="O25" s="41">
        <f t="shared" si="2"/>
        <v>325.5815904744278</v>
      </c>
      <c r="P25" s="9"/>
    </row>
    <row r="26" spans="1:16">
      <c r="A26" s="12"/>
      <c r="B26" s="42">
        <v>571</v>
      </c>
      <c r="C26" s="19" t="s">
        <v>39</v>
      </c>
      <c r="D26" s="43">
        <v>743711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743711</v>
      </c>
      <c r="O26" s="44">
        <f t="shared" si="2"/>
        <v>45.882596088592756</v>
      </c>
      <c r="P26" s="9"/>
    </row>
    <row r="27" spans="1:16">
      <c r="A27" s="12"/>
      <c r="B27" s="42">
        <v>572</v>
      </c>
      <c r="C27" s="19" t="s">
        <v>40</v>
      </c>
      <c r="D27" s="43">
        <v>1870205</v>
      </c>
      <c r="E27" s="43">
        <v>1250802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3121007</v>
      </c>
      <c r="O27" s="44">
        <f t="shared" si="2"/>
        <v>192.54778209636621</v>
      </c>
      <c r="P27" s="9"/>
    </row>
    <row r="28" spans="1:16">
      <c r="A28" s="12"/>
      <c r="B28" s="42">
        <v>573</v>
      </c>
      <c r="C28" s="19" t="s">
        <v>41</v>
      </c>
      <c r="D28" s="43">
        <v>530114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530114</v>
      </c>
      <c r="O28" s="44">
        <f t="shared" si="2"/>
        <v>32.704917021407859</v>
      </c>
      <c r="P28" s="9"/>
    </row>
    <row r="29" spans="1:16">
      <c r="A29" s="12"/>
      <c r="B29" s="42">
        <v>574</v>
      </c>
      <c r="C29" s="19" t="s">
        <v>42</v>
      </c>
      <c r="D29" s="43">
        <v>116818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116818</v>
      </c>
      <c r="O29" s="44">
        <f t="shared" si="2"/>
        <v>7.2069837744462957</v>
      </c>
      <c r="P29" s="9"/>
    </row>
    <row r="30" spans="1:16">
      <c r="A30" s="12"/>
      <c r="B30" s="42">
        <v>575</v>
      </c>
      <c r="C30" s="19" t="s">
        <v>43</v>
      </c>
      <c r="D30" s="43">
        <v>765702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765702</v>
      </c>
      <c r="O30" s="44">
        <f t="shared" si="2"/>
        <v>47.239311493614657</v>
      </c>
      <c r="P30" s="9"/>
    </row>
    <row r="31" spans="1:16" ht="15.75">
      <c r="A31" s="26" t="s">
        <v>45</v>
      </c>
      <c r="B31" s="27"/>
      <c r="C31" s="28"/>
      <c r="D31" s="29">
        <f t="shared" ref="D31:M31" si="7">SUM(D32:D32)</f>
        <v>21775</v>
      </c>
      <c r="E31" s="29">
        <f t="shared" si="7"/>
        <v>12851</v>
      </c>
      <c r="F31" s="29">
        <f t="shared" si="7"/>
        <v>0</v>
      </c>
      <c r="G31" s="29">
        <f t="shared" si="7"/>
        <v>0</v>
      </c>
      <c r="H31" s="29">
        <f t="shared" si="7"/>
        <v>0</v>
      </c>
      <c r="I31" s="29">
        <f t="shared" si="7"/>
        <v>382543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1"/>
        <v>417169</v>
      </c>
      <c r="O31" s="41">
        <f t="shared" si="2"/>
        <v>25.736874575852923</v>
      </c>
      <c r="P31" s="9"/>
    </row>
    <row r="32" spans="1:16" ht="15.75" thickBot="1">
      <c r="A32" s="12"/>
      <c r="B32" s="42">
        <v>581</v>
      </c>
      <c r="C32" s="19" t="s">
        <v>44</v>
      </c>
      <c r="D32" s="43">
        <v>21775</v>
      </c>
      <c r="E32" s="43">
        <v>12851</v>
      </c>
      <c r="F32" s="43">
        <v>0</v>
      </c>
      <c r="G32" s="43">
        <v>0</v>
      </c>
      <c r="H32" s="43">
        <v>0</v>
      </c>
      <c r="I32" s="43">
        <v>382543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417169</v>
      </c>
      <c r="O32" s="44">
        <f t="shared" si="2"/>
        <v>25.736874575852923</v>
      </c>
      <c r="P32" s="9"/>
    </row>
    <row r="33" spans="1:119" ht="16.5" thickBot="1">
      <c r="A33" s="13" t="s">
        <v>10</v>
      </c>
      <c r="B33" s="21"/>
      <c r="C33" s="20"/>
      <c r="D33" s="14">
        <f>SUM(D5,D12,D17,D23,D25,D31)</f>
        <v>21325337</v>
      </c>
      <c r="E33" s="14">
        <f t="shared" ref="E33:M33" si="8">SUM(E5,E12,E17,E23,E25,E31)</f>
        <v>3777145</v>
      </c>
      <c r="F33" s="14">
        <f t="shared" si="8"/>
        <v>897470</v>
      </c>
      <c r="G33" s="14">
        <f t="shared" si="8"/>
        <v>456147</v>
      </c>
      <c r="H33" s="14">
        <f t="shared" si="8"/>
        <v>0</v>
      </c>
      <c r="I33" s="14">
        <f t="shared" si="8"/>
        <v>6384202</v>
      </c>
      <c r="J33" s="14">
        <f t="shared" si="8"/>
        <v>731913</v>
      </c>
      <c r="K33" s="14">
        <f t="shared" si="8"/>
        <v>1180540</v>
      </c>
      <c r="L33" s="14">
        <f t="shared" si="8"/>
        <v>0</v>
      </c>
      <c r="M33" s="14">
        <f t="shared" si="8"/>
        <v>0</v>
      </c>
      <c r="N33" s="14">
        <f t="shared" si="1"/>
        <v>34752754</v>
      </c>
      <c r="O33" s="35">
        <f t="shared" si="2"/>
        <v>2144.040594731322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58</v>
      </c>
      <c r="M35" s="93"/>
      <c r="N35" s="93"/>
      <c r="O35" s="39">
        <v>16209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6084701</v>
      </c>
      <c r="E5" s="24">
        <f t="shared" si="0"/>
        <v>5716665</v>
      </c>
      <c r="F5" s="24">
        <f t="shared" si="0"/>
        <v>901770</v>
      </c>
      <c r="G5" s="24">
        <f t="shared" si="0"/>
        <v>394864</v>
      </c>
      <c r="H5" s="24">
        <f t="shared" si="0"/>
        <v>0</v>
      </c>
      <c r="I5" s="24">
        <f t="shared" si="0"/>
        <v>0</v>
      </c>
      <c r="J5" s="24">
        <f t="shared" si="0"/>
        <v>1003281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3" si="1">SUM(D5:M5)</f>
        <v>14101281</v>
      </c>
      <c r="O5" s="30">
        <f t="shared" ref="O5:O33" si="2">(N5/O$35)</f>
        <v>875.85596273291924</v>
      </c>
      <c r="P5" s="6"/>
    </row>
    <row r="6" spans="1:133">
      <c r="A6" s="12"/>
      <c r="B6" s="42">
        <v>511</v>
      </c>
      <c r="C6" s="19" t="s">
        <v>19</v>
      </c>
      <c r="D6" s="43">
        <v>93868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93868</v>
      </c>
      <c r="O6" s="44">
        <f t="shared" si="2"/>
        <v>5.830310559006211</v>
      </c>
      <c r="P6" s="9"/>
    </row>
    <row r="7" spans="1:133">
      <c r="A7" s="12"/>
      <c r="B7" s="42">
        <v>512</v>
      </c>
      <c r="C7" s="19" t="s">
        <v>20</v>
      </c>
      <c r="D7" s="43">
        <v>815031</v>
      </c>
      <c r="E7" s="43">
        <v>5716665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6531696</v>
      </c>
      <c r="O7" s="44">
        <f t="shared" si="2"/>
        <v>405.69540372670809</v>
      </c>
      <c r="P7" s="9"/>
    </row>
    <row r="8" spans="1:133">
      <c r="A8" s="12"/>
      <c r="B8" s="42">
        <v>513</v>
      </c>
      <c r="C8" s="19" t="s">
        <v>21</v>
      </c>
      <c r="D8" s="43">
        <v>1342075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1003281</v>
      </c>
      <c r="K8" s="43">
        <v>0</v>
      </c>
      <c r="L8" s="43">
        <v>0</v>
      </c>
      <c r="M8" s="43">
        <v>0</v>
      </c>
      <c r="N8" s="43">
        <f t="shared" si="1"/>
        <v>2345356</v>
      </c>
      <c r="O8" s="44">
        <f t="shared" si="2"/>
        <v>145.6742857142857</v>
      </c>
      <c r="P8" s="9"/>
    </row>
    <row r="9" spans="1:133">
      <c r="A9" s="12"/>
      <c r="B9" s="42">
        <v>515</v>
      </c>
      <c r="C9" s="19" t="s">
        <v>22</v>
      </c>
      <c r="D9" s="43">
        <v>1069241</v>
      </c>
      <c r="E9" s="43">
        <v>0</v>
      </c>
      <c r="F9" s="43">
        <v>0</v>
      </c>
      <c r="G9" s="43">
        <v>394864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1464105</v>
      </c>
      <c r="O9" s="44">
        <f t="shared" si="2"/>
        <v>90.938198757763971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901770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901770</v>
      </c>
      <c r="O10" s="44">
        <f t="shared" si="2"/>
        <v>56.010559006211182</v>
      </c>
      <c r="P10" s="9"/>
    </row>
    <row r="11" spans="1:133">
      <c r="A11" s="12"/>
      <c r="B11" s="42">
        <v>519</v>
      </c>
      <c r="C11" s="19" t="s">
        <v>24</v>
      </c>
      <c r="D11" s="43">
        <v>2764486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2764486</v>
      </c>
      <c r="O11" s="44">
        <f t="shared" si="2"/>
        <v>171.7072049689441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8075385</v>
      </c>
      <c r="E12" s="29">
        <f t="shared" si="3"/>
        <v>284235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1090816</v>
      </c>
      <c r="L12" s="29">
        <f t="shared" si="3"/>
        <v>0</v>
      </c>
      <c r="M12" s="29">
        <f t="shared" si="3"/>
        <v>0</v>
      </c>
      <c r="N12" s="40">
        <f t="shared" si="1"/>
        <v>9450436</v>
      </c>
      <c r="O12" s="41">
        <f t="shared" si="2"/>
        <v>586.98360248447204</v>
      </c>
      <c r="P12" s="10"/>
    </row>
    <row r="13" spans="1:133">
      <c r="A13" s="12"/>
      <c r="B13" s="42">
        <v>521</v>
      </c>
      <c r="C13" s="19" t="s">
        <v>26</v>
      </c>
      <c r="D13" s="43">
        <v>4059633</v>
      </c>
      <c r="E13" s="43">
        <v>139831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4199464</v>
      </c>
      <c r="O13" s="44">
        <f t="shared" si="2"/>
        <v>260.83627329192547</v>
      </c>
      <c r="P13" s="9"/>
    </row>
    <row r="14" spans="1:133">
      <c r="A14" s="12"/>
      <c r="B14" s="42">
        <v>522</v>
      </c>
      <c r="C14" s="19" t="s">
        <v>27</v>
      </c>
      <c r="D14" s="43">
        <v>3544043</v>
      </c>
      <c r="E14" s="43">
        <v>144404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3688447</v>
      </c>
      <c r="O14" s="44">
        <f t="shared" si="2"/>
        <v>229.09608695652173</v>
      </c>
      <c r="P14" s="9"/>
    </row>
    <row r="15" spans="1:133">
      <c r="A15" s="12"/>
      <c r="B15" s="42">
        <v>524</v>
      </c>
      <c r="C15" s="19" t="s">
        <v>28</v>
      </c>
      <c r="D15" s="43">
        <v>471709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471709</v>
      </c>
      <c r="O15" s="44">
        <f t="shared" si="2"/>
        <v>29.298695652173912</v>
      </c>
      <c r="P15" s="9"/>
    </row>
    <row r="16" spans="1:133">
      <c r="A16" s="12"/>
      <c r="B16" s="42">
        <v>529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1090816</v>
      </c>
      <c r="L16" s="43">
        <v>0</v>
      </c>
      <c r="M16" s="43">
        <v>0</v>
      </c>
      <c r="N16" s="43">
        <f t="shared" si="1"/>
        <v>1090816</v>
      </c>
      <c r="O16" s="44">
        <f t="shared" si="2"/>
        <v>67.752546583850929</v>
      </c>
      <c r="P16" s="9"/>
    </row>
    <row r="17" spans="1:16" ht="15.75">
      <c r="A17" s="26" t="s">
        <v>30</v>
      </c>
      <c r="B17" s="27"/>
      <c r="C17" s="28"/>
      <c r="D17" s="29">
        <f t="shared" ref="D17:M17" si="4">SUM(D18:D22)</f>
        <v>532368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5831098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6363466</v>
      </c>
      <c r="O17" s="41">
        <f t="shared" si="2"/>
        <v>395.24633540372673</v>
      </c>
      <c r="P17" s="10"/>
    </row>
    <row r="18" spans="1:16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1646153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1646153</v>
      </c>
      <c r="O18" s="44">
        <f t="shared" si="2"/>
        <v>102.24552795031056</v>
      </c>
      <c r="P18" s="9"/>
    </row>
    <row r="19" spans="1:16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1507295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1507295</v>
      </c>
      <c r="O19" s="44">
        <f t="shared" si="2"/>
        <v>93.620807453416148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2382594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2382594</v>
      </c>
      <c r="O20" s="44">
        <f t="shared" si="2"/>
        <v>147.9872049689441</v>
      </c>
      <c r="P20" s="9"/>
    </row>
    <row r="21" spans="1:16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295056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295056</v>
      </c>
      <c r="O21" s="44">
        <f t="shared" si="2"/>
        <v>18.326459627329193</v>
      </c>
      <c r="P21" s="9"/>
    </row>
    <row r="22" spans="1:16">
      <c r="A22" s="12"/>
      <c r="B22" s="42">
        <v>537</v>
      </c>
      <c r="C22" s="19" t="s">
        <v>35</v>
      </c>
      <c r="D22" s="43">
        <v>532368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532368</v>
      </c>
      <c r="O22" s="44">
        <f t="shared" si="2"/>
        <v>33.066335403726711</v>
      </c>
      <c r="P22" s="9"/>
    </row>
    <row r="23" spans="1:16" ht="15.75">
      <c r="A23" s="26" t="s">
        <v>36</v>
      </c>
      <c r="B23" s="27"/>
      <c r="C23" s="28"/>
      <c r="D23" s="29">
        <f t="shared" ref="D23:M23" si="5">SUM(D24:D24)</f>
        <v>2072265</v>
      </c>
      <c r="E23" s="29">
        <f t="shared" si="5"/>
        <v>10602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2082867</v>
      </c>
      <c r="O23" s="41">
        <f t="shared" si="2"/>
        <v>129.37062111801242</v>
      </c>
      <c r="P23" s="10"/>
    </row>
    <row r="24" spans="1:16">
      <c r="A24" s="12"/>
      <c r="B24" s="42">
        <v>541</v>
      </c>
      <c r="C24" s="19" t="s">
        <v>37</v>
      </c>
      <c r="D24" s="43">
        <v>2072265</v>
      </c>
      <c r="E24" s="43">
        <v>10602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2082867</v>
      </c>
      <c r="O24" s="44">
        <f t="shared" si="2"/>
        <v>129.37062111801242</v>
      </c>
      <c r="P24" s="9"/>
    </row>
    <row r="25" spans="1:16" ht="15.75">
      <c r="A25" s="26" t="s">
        <v>38</v>
      </c>
      <c r="B25" s="27"/>
      <c r="C25" s="28"/>
      <c r="D25" s="29">
        <f t="shared" ref="D25:M25" si="6">SUM(D26:D30)</f>
        <v>3920505</v>
      </c>
      <c r="E25" s="29">
        <f t="shared" si="6"/>
        <v>54202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3974707</v>
      </c>
      <c r="O25" s="41">
        <f t="shared" si="2"/>
        <v>246.87621118012422</v>
      </c>
      <c r="P25" s="9"/>
    </row>
    <row r="26" spans="1:16">
      <c r="A26" s="12"/>
      <c r="B26" s="42">
        <v>571</v>
      </c>
      <c r="C26" s="19" t="s">
        <v>39</v>
      </c>
      <c r="D26" s="43">
        <v>771267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771267</v>
      </c>
      <c r="O26" s="44">
        <f t="shared" si="2"/>
        <v>47.904782608695655</v>
      </c>
      <c r="P26" s="9"/>
    </row>
    <row r="27" spans="1:16">
      <c r="A27" s="12"/>
      <c r="B27" s="42">
        <v>572</v>
      </c>
      <c r="C27" s="19" t="s">
        <v>40</v>
      </c>
      <c r="D27" s="43">
        <v>1734239</v>
      </c>
      <c r="E27" s="43">
        <v>54202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1788441</v>
      </c>
      <c r="O27" s="44">
        <f t="shared" si="2"/>
        <v>111.08329192546584</v>
      </c>
      <c r="P27" s="9"/>
    </row>
    <row r="28" spans="1:16">
      <c r="A28" s="12"/>
      <c r="B28" s="42">
        <v>573</v>
      </c>
      <c r="C28" s="19" t="s">
        <v>41</v>
      </c>
      <c r="D28" s="43">
        <v>522666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522666</v>
      </c>
      <c r="O28" s="44">
        <f t="shared" si="2"/>
        <v>32.463726708074532</v>
      </c>
      <c r="P28" s="9"/>
    </row>
    <row r="29" spans="1:16">
      <c r="A29" s="12"/>
      <c r="B29" s="42">
        <v>574</v>
      </c>
      <c r="C29" s="19" t="s">
        <v>42</v>
      </c>
      <c r="D29" s="43">
        <v>144527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144527</v>
      </c>
      <c r="O29" s="44">
        <f t="shared" si="2"/>
        <v>8.976832298136646</v>
      </c>
      <c r="P29" s="9"/>
    </row>
    <row r="30" spans="1:16">
      <c r="A30" s="12"/>
      <c r="B30" s="42">
        <v>575</v>
      </c>
      <c r="C30" s="19" t="s">
        <v>43</v>
      </c>
      <c r="D30" s="43">
        <v>747806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747806</v>
      </c>
      <c r="O30" s="44">
        <f t="shared" si="2"/>
        <v>46.44757763975155</v>
      </c>
      <c r="P30" s="9"/>
    </row>
    <row r="31" spans="1:16" ht="15.75">
      <c r="A31" s="26" t="s">
        <v>45</v>
      </c>
      <c r="B31" s="27"/>
      <c r="C31" s="28"/>
      <c r="D31" s="29">
        <f t="shared" ref="D31:M31" si="7">SUM(D32:D32)</f>
        <v>0</v>
      </c>
      <c r="E31" s="29">
        <f t="shared" si="7"/>
        <v>1705</v>
      </c>
      <c r="F31" s="29">
        <f t="shared" si="7"/>
        <v>0</v>
      </c>
      <c r="G31" s="29">
        <f t="shared" si="7"/>
        <v>0</v>
      </c>
      <c r="H31" s="29">
        <f t="shared" si="7"/>
        <v>0</v>
      </c>
      <c r="I31" s="29">
        <f t="shared" si="7"/>
        <v>263910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1"/>
        <v>265615</v>
      </c>
      <c r="O31" s="41">
        <f t="shared" si="2"/>
        <v>16.497826086956522</v>
      </c>
      <c r="P31" s="9"/>
    </row>
    <row r="32" spans="1:16" ht="15.75" thickBot="1">
      <c r="A32" s="12"/>
      <c r="B32" s="42">
        <v>581</v>
      </c>
      <c r="C32" s="19" t="s">
        <v>44</v>
      </c>
      <c r="D32" s="43">
        <v>0</v>
      </c>
      <c r="E32" s="43">
        <v>1705</v>
      </c>
      <c r="F32" s="43">
        <v>0</v>
      </c>
      <c r="G32" s="43">
        <v>0</v>
      </c>
      <c r="H32" s="43">
        <v>0</v>
      </c>
      <c r="I32" s="43">
        <v>263910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265615</v>
      </c>
      <c r="O32" s="44">
        <f t="shared" si="2"/>
        <v>16.497826086956522</v>
      </c>
      <c r="P32" s="9"/>
    </row>
    <row r="33" spans="1:119" ht="16.5" thickBot="1">
      <c r="A33" s="13" t="s">
        <v>10</v>
      </c>
      <c r="B33" s="21"/>
      <c r="C33" s="20"/>
      <c r="D33" s="14">
        <f>SUM(D5,D12,D17,D23,D25,D31)</f>
        <v>20685224</v>
      </c>
      <c r="E33" s="14">
        <f t="shared" ref="E33:M33" si="8">SUM(E5,E12,E17,E23,E25,E31)</f>
        <v>6067409</v>
      </c>
      <c r="F33" s="14">
        <f t="shared" si="8"/>
        <v>901770</v>
      </c>
      <c r="G33" s="14">
        <f t="shared" si="8"/>
        <v>394864</v>
      </c>
      <c r="H33" s="14">
        <f t="shared" si="8"/>
        <v>0</v>
      </c>
      <c r="I33" s="14">
        <f t="shared" si="8"/>
        <v>6095008</v>
      </c>
      <c r="J33" s="14">
        <f t="shared" si="8"/>
        <v>1003281</v>
      </c>
      <c r="K33" s="14">
        <f t="shared" si="8"/>
        <v>1090816</v>
      </c>
      <c r="L33" s="14">
        <f t="shared" si="8"/>
        <v>0</v>
      </c>
      <c r="M33" s="14">
        <f t="shared" si="8"/>
        <v>0</v>
      </c>
      <c r="N33" s="14">
        <f t="shared" si="1"/>
        <v>36238372</v>
      </c>
      <c r="O33" s="35">
        <f t="shared" si="2"/>
        <v>2250.8305590062114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74</v>
      </c>
      <c r="M35" s="93"/>
      <c r="N35" s="93"/>
      <c r="O35" s="39">
        <v>16100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88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5728308</v>
      </c>
      <c r="E5" s="24">
        <f t="shared" si="0"/>
        <v>906033</v>
      </c>
      <c r="F5" s="24">
        <f t="shared" si="0"/>
        <v>820900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1224365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33" si="1">SUM(D5:N5)</f>
        <v>8679606</v>
      </c>
      <c r="P5" s="30">
        <f t="shared" ref="P5:P33" si="2">(O5/P$35)</f>
        <v>435.19885679903729</v>
      </c>
      <c r="Q5" s="6"/>
    </row>
    <row r="6" spans="1:134">
      <c r="A6" s="12"/>
      <c r="B6" s="42">
        <v>511</v>
      </c>
      <c r="C6" s="19" t="s">
        <v>19</v>
      </c>
      <c r="D6" s="43">
        <v>38232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38232</v>
      </c>
      <c r="P6" s="44">
        <f t="shared" si="2"/>
        <v>1.9169675090252707</v>
      </c>
      <c r="Q6" s="9"/>
    </row>
    <row r="7" spans="1:134">
      <c r="A7" s="12"/>
      <c r="B7" s="42">
        <v>512</v>
      </c>
      <c r="C7" s="19" t="s">
        <v>20</v>
      </c>
      <c r="D7" s="43">
        <v>743571</v>
      </c>
      <c r="E7" s="43">
        <v>906033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1649604</v>
      </c>
      <c r="P7" s="44">
        <f t="shared" si="2"/>
        <v>82.711793020457279</v>
      </c>
      <c r="Q7" s="9"/>
    </row>
    <row r="8" spans="1:134">
      <c r="A8" s="12"/>
      <c r="B8" s="42">
        <v>513</v>
      </c>
      <c r="C8" s="19" t="s">
        <v>21</v>
      </c>
      <c r="D8" s="43">
        <v>937092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1224365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2161457</v>
      </c>
      <c r="P8" s="44">
        <f t="shared" si="2"/>
        <v>108.37630365022062</v>
      </c>
      <c r="Q8" s="9"/>
    </row>
    <row r="9" spans="1:134">
      <c r="A9" s="12"/>
      <c r="B9" s="42">
        <v>515</v>
      </c>
      <c r="C9" s="19" t="s">
        <v>22</v>
      </c>
      <c r="D9" s="43">
        <v>705802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705802</v>
      </c>
      <c r="P9" s="44">
        <f t="shared" si="2"/>
        <v>35.389189731247491</v>
      </c>
      <c r="Q9" s="9"/>
    </row>
    <row r="10" spans="1:134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820900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820900</v>
      </c>
      <c r="P10" s="44">
        <f t="shared" si="2"/>
        <v>41.160248696349782</v>
      </c>
      <c r="Q10" s="9"/>
    </row>
    <row r="11" spans="1:134">
      <c r="A11" s="12"/>
      <c r="B11" s="42">
        <v>519</v>
      </c>
      <c r="C11" s="19" t="s">
        <v>24</v>
      </c>
      <c r="D11" s="43">
        <v>3303611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3303611</v>
      </c>
      <c r="P11" s="44">
        <f t="shared" si="2"/>
        <v>165.64435419173685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SUM(D13:D16)</f>
        <v>15168368</v>
      </c>
      <c r="E12" s="29">
        <f t="shared" si="3"/>
        <v>1420175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2849733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19438276</v>
      </c>
      <c r="P12" s="41">
        <f t="shared" si="2"/>
        <v>974.64279983955078</v>
      </c>
      <c r="Q12" s="10"/>
    </row>
    <row r="13" spans="1:134">
      <c r="A13" s="12"/>
      <c r="B13" s="42">
        <v>521</v>
      </c>
      <c r="C13" s="19" t="s">
        <v>26</v>
      </c>
      <c r="D13" s="43">
        <v>7803179</v>
      </c>
      <c r="E13" s="43">
        <v>206002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8009181</v>
      </c>
      <c r="P13" s="44">
        <f t="shared" si="2"/>
        <v>401.58348375451266</v>
      </c>
      <c r="Q13" s="9"/>
    </row>
    <row r="14" spans="1:134">
      <c r="A14" s="12"/>
      <c r="B14" s="42">
        <v>522</v>
      </c>
      <c r="C14" s="19" t="s">
        <v>27</v>
      </c>
      <c r="D14" s="43">
        <v>6289434</v>
      </c>
      <c r="E14" s="43">
        <v>1214173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7503607</v>
      </c>
      <c r="P14" s="44">
        <f t="shared" si="2"/>
        <v>376.23380465302847</v>
      </c>
      <c r="Q14" s="9"/>
    </row>
    <row r="15" spans="1:134">
      <c r="A15" s="12"/>
      <c r="B15" s="42">
        <v>524</v>
      </c>
      <c r="C15" s="19" t="s">
        <v>28</v>
      </c>
      <c r="D15" s="43">
        <v>1075755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1075755</v>
      </c>
      <c r="P15" s="44">
        <f t="shared" si="2"/>
        <v>53.938778580024071</v>
      </c>
      <c r="Q15" s="9"/>
    </row>
    <row r="16" spans="1:134">
      <c r="A16" s="12"/>
      <c r="B16" s="42">
        <v>529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2849733</v>
      </c>
      <c r="L16" s="43">
        <v>0</v>
      </c>
      <c r="M16" s="43">
        <v>0</v>
      </c>
      <c r="N16" s="43">
        <v>0</v>
      </c>
      <c r="O16" s="43">
        <f t="shared" si="1"/>
        <v>2849733</v>
      </c>
      <c r="P16" s="44">
        <f t="shared" si="2"/>
        <v>142.88673285198556</v>
      </c>
      <c r="Q16" s="9"/>
    </row>
    <row r="17" spans="1:17" ht="15.75">
      <c r="A17" s="26" t="s">
        <v>30</v>
      </c>
      <c r="B17" s="27"/>
      <c r="C17" s="28"/>
      <c r="D17" s="29">
        <f t="shared" ref="D17:N17" si="4">SUM(D18:D22)</f>
        <v>0</v>
      </c>
      <c r="E17" s="29">
        <f t="shared" si="4"/>
        <v>1767457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9651977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4"/>
        <v>0</v>
      </c>
      <c r="O17" s="40">
        <f t="shared" si="1"/>
        <v>11419434</v>
      </c>
      <c r="P17" s="41">
        <f t="shared" si="2"/>
        <v>572.57490974729239</v>
      </c>
      <c r="Q17" s="10"/>
    </row>
    <row r="18" spans="1:17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2375716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2375716</v>
      </c>
      <c r="P18" s="44">
        <f t="shared" si="2"/>
        <v>119.11933413557962</v>
      </c>
      <c r="Q18" s="9"/>
    </row>
    <row r="19" spans="1:17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2296131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2296131</v>
      </c>
      <c r="P19" s="44">
        <f t="shared" si="2"/>
        <v>115.12891095066185</v>
      </c>
      <c r="Q19" s="9"/>
    </row>
    <row r="20" spans="1:17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4301073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4301073</v>
      </c>
      <c r="P20" s="44">
        <f t="shared" si="2"/>
        <v>215.65749097472923</v>
      </c>
      <c r="Q20" s="9"/>
    </row>
    <row r="21" spans="1:17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679057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679057</v>
      </c>
      <c r="P21" s="44">
        <f t="shared" si="2"/>
        <v>34.048184917769753</v>
      </c>
      <c r="Q21" s="9"/>
    </row>
    <row r="22" spans="1:17">
      <c r="A22" s="12"/>
      <c r="B22" s="42">
        <v>537</v>
      </c>
      <c r="C22" s="19" t="s">
        <v>35</v>
      </c>
      <c r="D22" s="43">
        <v>0</v>
      </c>
      <c r="E22" s="43">
        <v>1767457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1767457</v>
      </c>
      <c r="P22" s="44">
        <f t="shared" si="2"/>
        <v>88.620988768551939</v>
      </c>
      <c r="Q22" s="9"/>
    </row>
    <row r="23" spans="1:17" ht="15.75">
      <c r="A23" s="26" t="s">
        <v>36</v>
      </c>
      <c r="B23" s="27"/>
      <c r="C23" s="28"/>
      <c r="D23" s="29">
        <f t="shared" ref="D23:N23" si="5">SUM(D24:D24)</f>
        <v>2475767</v>
      </c>
      <c r="E23" s="29">
        <f t="shared" si="5"/>
        <v>0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5"/>
        <v>0</v>
      </c>
      <c r="O23" s="29">
        <f t="shared" si="1"/>
        <v>2475767</v>
      </c>
      <c r="P23" s="41">
        <f t="shared" si="2"/>
        <v>124.13593060569595</v>
      </c>
      <c r="Q23" s="10"/>
    </row>
    <row r="24" spans="1:17">
      <c r="A24" s="12"/>
      <c r="B24" s="42">
        <v>541</v>
      </c>
      <c r="C24" s="19" t="s">
        <v>37</v>
      </c>
      <c r="D24" s="43">
        <v>2475767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2475767</v>
      </c>
      <c r="P24" s="44">
        <f t="shared" si="2"/>
        <v>124.13593060569595</v>
      </c>
      <c r="Q24" s="9"/>
    </row>
    <row r="25" spans="1:17" ht="15.75">
      <c r="A25" s="26" t="s">
        <v>38</v>
      </c>
      <c r="B25" s="27"/>
      <c r="C25" s="28"/>
      <c r="D25" s="29">
        <f t="shared" ref="D25:N25" si="6">SUM(D26:D30)</f>
        <v>5205630</v>
      </c>
      <c r="E25" s="29">
        <f t="shared" si="6"/>
        <v>1244007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6"/>
        <v>0</v>
      </c>
      <c r="O25" s="29">
        <f t="shared" si="1"/>
        <v>6449637</v>
      </c>
      <c r="P25" s="41">
        <f t="shared" si="2"/>
        <v>323.38733453670278</v>
      </c>
      <c r="Q25" s="9"/>
    </row>
    <row r="26" spans="1:17">
      <c r="A26" s="12"/>
      <c r="B26" s="42">
        <v>571</v>
      </c>
      <c r="C26" s="19" t="s">
        <v>39</v>
      </c>
      <c r="D26" s="43">
        <v>853371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853371</v>
      </c>
      <c r="P26" s="44">
        <f t="shared" si="2"/>
        <v>42.78835740072202</v>
      </c>
      <c r="Q26" s="9"/>
    </row>
    <row r="27" spans="1:17">
      <c r="A27" s="12"/>
      <c r="B27" s="42">
        <v>572</v>
      </c>
      <c r="C27" s="19" t="s">
        <v>40</v>
      </c>
      <c r="D27" s="43">
        <v>2985371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2985371</v>
      </c>
      <c r="P27" s="44">
        <f t="shared" si="2"/>
        <v>149.68767549137584</v>
      </c>
      <c r="Q27" s="9"/>
    </row>
    <row r="28" spans="1:17">
      <c r="A28" s="12"/>
      <c r="B28" s="42">
        <v>573</v>
      </c>
      <c r="C28" s="19" t="s">
        <v>41</v>
      </c>
      <c r="D28" s="43">
        <v>441475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"/>
        <v>441475</v>
      </c>
      <c r="P28" s="44">
        <f t="shared" si="2"/>
        <v>22.135730044123545</v>
      </c>
      <c r="Q28" s="9"/>
    </row>
    <row r="29" spans="1:17">
      <c r="A29" s="12"/>
      <c r="B29" s="42">
        <v>574</v>
      </c>
      <c r="C29" s="19" t="s">
        <v>42</v>
      </c>
      <c r="D29" s="43">
        <v>211308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1"/>
        <v>211308</v>
      </c>
      <c r="P29" s="44">
        <f t="shared" si="2"/>
        <v>10.595066185318894</v>
      </c>
      <c r="Q29" s="9"/>
    </row>
    <row r="30" spans="1:17">
      <c r="A30" s="12"/>
      <c r="B30" s="42">
        <v>575</v>
      </c>
      <c r="C30" s="19" t="s">
        <v>43</v>
      </c>
      <c r="D30" s="43">
        <v>714105</v>
      </c>
      <c r="E30" s="43">
        <v>1244007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1"/>
        <v>1958112</v>
      </c>
      <c r="P30" s="44">
        <f t="shared" si="2"/>
        <v>98.180505415162457</v>
      </c>
      <c r="Q30" s="9"/>
    </row>
    <row r="31" spans="1:17" ht="15.75">
      <c r="A31" s="26" t="s">
        <v>45</v>
      </c>
      <c r="B31" s="27"/>
      <c r="C31" s="28"/>
      <c r="D31" s="29">
        <f t="shared" ref="D31:N31" si="7">SUM(D32:D32)</f>
        <v>4100</v>
      </c>
      <c r="E31" s="29">
        <f t="shared" si="7"/>
        <v>0</v>
      </c>
      <c r="F31" s="29">
        <f t="shared" si="7"/>
        <v>0</v>
      </c>
      <c r="G31" s="29">
        <f t="shared" si="7"/>
        <v>0</v>
      </c>
      <c r="H31" s="29">
        <f t="shared" si="7"/>
        <v>0</v>
      </c>
      <c r="I31" s="29">
        <f t="shared" si="7"/>
        <v>427000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7"/>
        <v>0</v>
      </c>
      <c r="O31" s="29">
        <f t="shared" si="1"/>
        <v>431100</v>
      </c>
      <c r="P31" s="41">
        <f t="shared" si="2"/>
        <v>21.615523465703973</v>
      </c>
      <c r="Q31" s="9"/>
    </row>
    <row r="32" spans="1:17" ht="15.75" thickBot="1">
      <c r="A32" s="12"/>
      <c r="B32" s="42">
        <v>581</v>
      </c>
      <c r="C32" s="19" t="s">
        <v>92</v>
      </c>
      <c r="D32" s="43">
        <v>4100</v>
      </c>
      <c r="E32" s="43">
        <v>0</v>
      </c>
      <c r="F32" s="43">
        <v>0</v>
      </c>
      <c r="G32" s="43">
        <v>0</v>
      </c>
      <c r="H32" s="43">
        <v>0</v>
      </c>
      <c r="I32" s="43">
        <v>427000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1"/>
        <v>431100</v>
      </c>
      <c r="P32" s="44">
        <f t="shared" si="2"/>
        <v>21.615523465703973</v>
      </c>
      <c r="Q32" s="9"/>
    </row>
    <row r="33" spans="1:120" ht="16.5" thickBot="1">
      <c r="A33" s="13" t="s">
        <v>10</v>
      </c>
      <c r="B33" s="21"/>
      <c r="C33" s="20"/>
      <c r="D33" s="14">
        <f>SUM(D5,D12,D17,D23,D25,D31)</f>
        <v>28582173</v>
      </c>
      <c r="E33" s="14">
        <f t="shared" ref="E33:N33" si="8">SUM(E5,E12,E17,E23,E25,E31)</f>
        <v>5337672</v>
      </c>
      <c r="F33" s="14">
        <f t="shared" si="8"/>
        <v>820900</v>
      </c>
      <c r="G33" s="14">
        <f t="shared" si="8"/>
        <v>0</v>
      </c>
      <c r="H33" s="14">
        <f t="shared" si="8"/>
        <v>0</v>
      </c>
      <c r="I33" s="14">
        <f t="shared" si="8"/>
        <v>10078977</v>
      </c>
      <c r="J33" s="14">
        <f t="shared" si="8"/>
        <v>1224365</v>
      </c>
      <c r="K33" s="14">
        <f t="shared" si="8"/>
        <v>2849733</v>
      </c>
      <c r="L33" s="14">
        <f t="shared" si="8"/>
        <v>0</v>
      </c>
      <c r="M33" s="14">
        <f t="shared" si="8"/>
        <v>0</v>
      </c>
      <c r="N33" s="14">
        <f t="shared" si="8"/>
        <v>0</v>
      </c>
      <c r="O33" s="14">
        <f t="shared" si="1"/>
        <v>48893820</v>
      </c>
      <c r="P33" s="35">
        <f t="shared" si="2"/>
        <v>2451.5553549939832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93" t="s">
        <v>95</v>
      </c>
      <c r="N35" s="93"/>
      <c r="O35" s="93"/>
      <c r="P35" s="39">
        <v>19944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88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6368004</v>
      </c>
      <c r="E5" s="24">
        <f t="shared" si="0"/>
        <v>881741</v>
      </c>
      <c r="F5" s="24">
        <f t="shared" si="0"/>
        <v>812438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1084295</v>
      </c>
      <c r="K5" s="24">
        <f t="shared" si="0"/>
        <v>2475541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11622019</v>
      </c>
      <c r="P5" s="30">
        <f t="shared" ref="P5:P33" si="1">(O5/P$35)</f>
        <v>594.62875415707344</v>
      </c>
      <c r="Q5" s="6"/>
    </row>
    <row r="6" spans="1:134">
      <c r="A6" s="12"/>
      <c r="B6" s="42">
        <v>511</v>
      </c>
      <c r="C6" s="19" t="s">
        <v>19</v>
      </c>
      <c r="D6" s="43">
        <v>32533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32533</v>
      </c>
      <c r="P6" s="44">
        <f t="shared" si="1"/>
        <v>1.6645177794832438</v>
      </c>
      <c r="Q6" s="9"/>
    </row>
    <row r="7" spans="1:134">
      <c r="A7" s="12"/>
      <c r="B7" s="42">
        <v>512</v>
      </c>
      <c r="C7" s="19" t="s">
        <v>20</v>
      </c>
      <c r="D7" s="43">
        <v>785653</v>
      </c>
      <c r="E7" s="43">
        <v>881741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1667394</v>
      </c>
      <c r="P7" s="44">
        <f t="shared" si="1"/>
        <v>85.310514198004611</v>
      </c>
      <c r="Q7" s="9"/>
    </row>
    <row r="8" spans="1:134">
      <c r="A8" s="12"/>
      <c r="B8" s="42">
        <v>513</v>
      </c>
      <c r="C8" s="19" t="s">
        <v>21</v>
      </c>
      <c r="D8" s="43">
        <v>998306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1084295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2082601</v>
      </c>
      <c r="P8" s="44">
        <f t="shared" si="1"/>
        <v>106.55415707342031</v>
      </c>
      <c r="Q8" s="9"/>
    </row>
    <row r="9" spans="1:134">
      <c r="A9" s="12"/>
      <c r="B9" s="42">
        <v>515</v>
      </c>
      <c r="C9" s="19" t="s">
        <v>22</v>
      </c>
      <c r="D9" s="43">
        <v>776938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776938</v>
      </c>
      <c r="P9" s="44">
        <f t="shared" si="1"/>
        <v>39.751240726528522</v>
      </c>
      <c r="Q9" s="9"/>
    </row>
    <row r="10" spans="1:134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812438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812438</v>
      </c>
      <c r="P10" s="44">
        <f t="shared" si="1"/>
        <v>41.567562036326429</v>
      </c>
      <c r="Q10" s="9"/>
    </row>
    <row r="11" spans="1:134">
      <c r="A11" s="12"/>
      <c r="B11" s="42">
        <v>518</v>
      </c>
      <c r="C11" s="19" t="s">
        <v>91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2475541</v>
      </c>
      <c r="L11" s="43">
        <v>0</v>
      </c>
      <c r="M11" s="43">
        <v>0</v>
      </c>
      <c r="N11" s="43">
        <v>0</v>
      </c>
      <c r="O11" s="43">
        <f t="shared" si="2"/>
        <v>2475541</v>
      </c>
      <c r="P11" s="44">
        <f t="shared" si="1"/>
        <v>126.658531593758</v>
      </c>
      <c r="Q11" s="9"/>
    </row>
    <row r="12" spans="1:134">
      <c r="A12" s="12"/>
      <c r="B12" s="42">
        <v>519</v>
      </c>
      <c r="C12" s="19" t="s">
        <v>24</v>
      </c>
      <c r="D12" s="43">
        <v>3774574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3774574</v>
      </c>
      <c r="P12" s="44">
        <f t="shared" si="1"/>
        <v>193.1222307495523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SUM(D14:D16)</f>
        <v>13815094</v>
      </c>
      <c r="E13" s="29">
        <f t="shared" si="3"/>
        <v>784139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33" si="4">SUM(D13:N13)</f>
        <v>14599233</v>
      </c>
      <c r="P13" s="41">
        <f t="shared" si="1"/>
        <v>746.95487336914812</v>
      </c>
      <c r="Q13" s="10"/>
    </row>
    <row r="14" spans="1:134">
      <c r="A14" s="12"/>
      <c r="B14" s="42">
        <v>521</v>
      </c>
      <c r="C14" s="19" t="s">
        <v>26</v>
      </c>
      <c r="D14" s="43">
        <v>7011068</v>
      </c>
      <c r="E14" s="43">
        <v>302247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7313315</v>
      </c>
      <c r="P14" s="44">
        <f t="shared" si="1"/>
        <v>374.17830647224355</v>
      </c>
      <c r="Q14" s="9"/>
    </row>
    <row r="15" spans="1:134">
      <c r="A15" s="12"/>
      <c r="B15" s="42">
        <v>522</v>
      </c>
      <c r="C15" s="19" t="s">
        <v>27</v>
      </c>
      <c r="D15" s="43">
        <v>5750880</v>
      </c>
      <c r="E15" s="43">
        <v>481892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6232772</v>
      </c>
      <c r="P15" s="44">
        <f t="shared" si="1"/>
        <v>318.89342542849835</v>
      </c>
      <c r="Q15" s="9"/>
    </row>
    <row r="16" spans="1:134">
      <c r="A16" s="12"/>
      <c r="B16" s="42">
        <v>524</v>
      </c>
      <c r="C16" s="19" t="s">
        <v>28</v>
      </c>
      <c r="D16" s="43">
        <v>1053146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1053146</v>
      </c>
      <c r="P16" s="44">
        <f t="shared" si="1"/>
        <v>53.883141468406244</v>
      </c>
      <c r="Q16" s="9"/>
    </row>
    <row r="17" spans="1:17" ht="15.75">
      <c r="A17" s="26" t="s">
        <v>30</v>
      </c>
      <c r="B17" s="27"/>
      <c r="C17" s="28"/>
      <c r="D17" s="29">
        <f t="shared" ref="D17:N17" si="5">SUM(D18:D22)</f>
        <v>0</v>
      </c>
      <c r="E17" s="29">
        <f t="shared" si="5"/>
        <v>1033224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9441932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10475156</v>
      </c>
      <c r="P17" s="41">
        <f t="shared" si="1"/>
        <v>535.95067792274244</v>
      </c>
      <c r="Q17" s="10"/>
    </row>
    <row r="18" spans="1:17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2661783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2661783</v>
      </c>
      <c r="P18" s="44">
        <f t="shared" si="1"/>
        <v>136.18741366078279</v>
      </c>
      <c r="Q18" s="9"/>
    </row>
    <row r="19" spans="1:17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2269800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2269800</v>
      </c>
      <c r="P19" s="44">
        <f t="shared" si="1"/>
        <v>116.13200306983883</v>
      </c>
      <c r="Q19" s="9"/>
    </row>
    <row r="20" spans="1:17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4008418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4008418</v>
      </c>
      <c r="P20" s="44">
        <f t="shared" si="1"/>
        <v>205.08662061908416</v>
      </c>
      <c r="Q20" s="9"/>
    </row>
    <row r="21" spans="1:17">
      <c r="A21" s="12"/>
      <c r="B21" s="42">
        <v>536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501931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501931</v>
      </c>
      <c r="P21" s="44">
        <f t="shared" si="1"/>
        <v>25.680787925300589</v>
      </c>
      <c r="Q21" s="9"/>
    </row>
    <row r="22" spans="1:17">
      <c r="A22" s="12"/>
      <c r="B22" s="42">
        <v>537</v>
      </c>
      <c r="C22" s="19" t="s">
        <v>35</v>
      </c>
      <c r="D22" s="43">
        <v>0</v>
      </c>
      <c r="E22" s="43">
        <v>1033224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1033224</v>
      </c>
      <c r="P22" s="44">
        <f t="shared" si="1"/>
        <v>52.863852647735996</v>
      </c>
      <c r="Q22" s="9"/>
    </row>
    <row r="23" spans="1:17" ht="15.75">
      <c r="A23" s="26" t="s">
        <v>36</v>
      </c>
      <c r="B23" s="27"/>
      <c r="C23" s="28"/>
      <c r="D23" s="29">
        <f t="shared" ref="D23:N23" si="6">SUM(D24:D24)</f>
        <v>2951950</v>
      </c>
      <c r="E23" s="29">
        <f t="shared" si="6"/>
        <v>217081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4"/>
        <v>3169031</v>
      </c>
      <c r="P23" s="41">
        <f t="shared" si="1"/>
        <v>162.14024047070862</v>
      </c>
      <c r="Q23" s="10"/>
    </row>
    <row r="24" spans="1:17">
      <c r="A24" s="12"/>
      <c r="B24" s="42">
        <v>541</v>
      </c>
      <c r="C24" s="19" t="s">
        <v>37</v>
      </c>
      <c r="D24" s="43">
        <v>2951950</v>
      </c>
      <c r="E24" s="43">
        <v>217081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3169031</v>
      </c>
      <c r="P24" s="44">
        <f t="shared" si="1"/>
        <v>162.14024047070862</v>
      </c>
      <c r="Q24" s="9"/>
    </row>
    <row r="25" spans="1:17" ht="15.75">
      <c r="A25" s="26" t="s">
        <v>38</v>
      </c>
      <c r="B25" s="27"/>
      <c r="C25" s="28"/>
      <c r="D25" s="29">
        <f t="shared" ref="D25:N25" si="7">SUM(D26:D30)</f>
        <v>4492499</v>
      </c>
      <c r="E25" s="29">
        <f t="shared" si="7"/>
        <v>2073642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4"/>
        <v>6566141</v>
      </c>
      <c r="P25" s="41">
        <f t="shared" si="1"/>
        <v>335.94991046303403</v>
      </c>
      <c r="Q25" s="9"/>
    </row>
    <row r="26" spans="1:17">
      <c r="A26" s="12"/>
      <c r="B26" s="42">
        <v>571</v>
      </c>
      <c r="C26" s="19" t="s">
        <v>39</v>
      </c>
      <c r="D26" s="43">
        <v>743861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743861</v>
      </c>
      <c r="P26" s="44">
        <f t="shared" si="1"/>
        <v>38.058889741621897</v>
      </c>
      <c r="Q26" s="9"/>
    </row>
    <row r="27" spans="1:17">
      <c r="A27" s="12"/>
      <c r="B27" s="42">
        <v>572</v>
      </c>
      <c r="C27" s="19" t="s">
        <v>40</v>
      </c>
      <c r="D27" s="43">
        <v>2582056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2582056</v>
      </c>
      <c r="P27" s="44">
        <f t="shared" si="1"/>
        <v>132.10826298286005</v>
      </c>
      <c r="Q27" s="9"/>
    </row>
    <row r="28" spans="1:17">
      <c r="A28" s="12"/>
      <c r="B28" s="42">
        <v>573</v>
      </c>
      <c r="C28" s="19" t="s">
        <v>41</v>
      </c>
      <c r="D28" s="43">
        <v>401917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401917</v>
      </c>
      <c r="P28" s="44">
        <f t="shared" si="1"/>
        <v>20.563673573804042</v>
      </c>
      <c r="Q28" s="9"/>
    </row>
    <row r="29" spans="1:17">
      <c r="A29" s="12"/>
      <c r="B29" s="42">
        <v>574</v>
      </c>
      <c r="C29" s="19" t="s">
        <v>42</v>
      </c>
      <c r="D29" s="43">
        <v>119053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119053</v>
      </c>
      <c r="P29" s="44">
        <f t="shared" si="1"/>
        <v>6.0912253773343563</v>
      </c>
      <c r="Q29" s="9"/>
    </row>
    <row r="30" spans="1:17">
      <c r="A30" s="12"/>
      <c r="B30" s="42">
        <v>575</v>
      </c>
      <c r="C30" s="19" t="s">
        <v>43</v>
      </c>
      <c r="D30" s="43">
        <v>645612</v>
      </c>
      <c r="E30" s="43">
        <v>2073642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4"/>
        <v>2719254</v>
      </c>
      <c r="P30" s="44">
        <f t="shared" si="1"/>
        <v>139.12785878741366</v>
      </c>
      <c r="Q30" s="9"/>
    </row>
    <row r="31" spans="1:17" ht="15.75">
      <c r="A31" s="26" t="s">
        <v>45</v>
      </c>
      <c r="B31" s="27"/>
      <c r="C31" s="28"/>
      <c r="D31" s="29">
        <f t="shared" ref="D31:N31" si="8">SUM(D32:D32)</f>
        <v>8716</v>
      </c>
      <c r="E31" s="29">
        <f t="shared" si="8"/>
        <v>0</v>
      </c>
      <c r="F31" s="29">
        <f t="shared" si="8"/>
        <v>0</v>
      </c>
      <c r="G31" s="29">
        <f t="shared" si="8"/>
        <v>0</v>
      </c>
      <c r="H31" s="29">
        <f t="shared" si="8"/>
        <v>0</v>
      </c>
      <c r="I31" s="29">
        <f t="shared" si="8"/>
        <v>420300</v>
      </c>
      <c r="J31" s="29">
        <f t="shared" si="8"/>
        <v>0</v>
      </c>
      <c r="K31" s="29">
        <f t="shared" si="8"/>
        <v>0</v>
      </c>
      <c r="L31" s="29">
        <f t="shared" si="8"/>
        <v>0</v>
      </c>
      <c r="M31" s="29">
        <f t="shared" si="8"/>
        <v>0</v>
      </c>
      <c r="N31" s="29">
        <f t="shared" si="8"/>
        <v>0</v>
      </c>
      <c r="O31" s="29">
        <f t="shared" si="4"/>
        <v>429016</v>
      </c>
      <c r="P31" s="41">
        <f t="shared" si="1"/>
        <v>21.950166282936813</v>
      </c>
      <c r="Q31" s="9"/>
    </row>
    <row r="32" spans="1:17" ht="15.75" thickBot="1">
      <c r="A32" s="12"/>
      <c r="B32" s="42">
        <v>581</v>
      </c>
      <c r="C32" s="19" t="s">
        <v>92</v>
      </c>
      <c r="D32" s="43">
        <v>8716</v>
      </c>
      <c r="E32" s="43">
        <v>0</v>
      </c>
      <c r="F32" s="43">
        <v>0</v>
      </c>
      <c r="G32" s="43">
        <v>0</v>
      </c>
      <c r="H32" s="43">
        <v>0</v>
      </c>
      <c r="I32" s="43">
        <v>420300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4"/>
        <v>429016</v>
      </c>
      <c r="P32" s="44">
        <f t="shared" si="1"/>
        <v>21.950166282936813</v>
      </c>
      <c r="Q32" s="9"/>
    </row>
    <row r="33" spans="1:120" ht="16.5" thickBot="1">
      <c r="A33" s="13" t="s">
        <v>10</v>
      </c>
      <c r="B33" s="21"/>
      <c r="C33" s="20"/>
      <c r="D33" s="14">
        <f>SUM(D5,D13,D17,D23,D25,D31)</f>
        <v>27636263</v>
      </c>
      <c r="E33" s="14">
        <f t="shared" ref="E33:N33" si="9">SUM(E5,E13,E17,E23,E25,E31)</f>
        <v>4989827</v>
      </c>
      <c r="F33" s="14">
        <f t="shared" si="9"/>
        <v>812438</v>
      </c>
      <c r="G33" s="14">
        <f t="shared" si="9"/>
        <v>0</v>
      </c>
      <c r="H33" s="14">
        <f t="shared" si="9"/>
        <v>0</v>
      </c>
      <c r="I33" s="14">
        <f t="shared" si="9"/>
        <v>9862232</v>
      </c>
      <c r="J33" s="14">
        <f t="shared" si="9"/>
        <v>1084295</v>
      </c>
      <c r="K33" s="14">
        <f t="shared" si="9"/>
        <v>2475541</v>
      </c>
      <c r="L33" s="14">
        <f t="shared" si="9"/>
        <v>0</v>
      </c>
      <c r="M33" s="14">
        <f t="shared" si="9"/>
        <v>0</v>
      </c>
      <c r="N33" s="14">
        <f t="shared" si="9"/>
        <v>0</v>
      </c>
      <c r="O33" s="14">
        <f t="shared" si="4"/>
        <v>46860596</v>
      </c>
      <c r="P33" s="35">
        <f t="shared" si="1"/>
        <v>2397.5746226656433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93" t="s">
        <v>93</v>
      </c>
      <c r="N35" s="93"/>
      <c r="O35" s="93"/>
      <c r="P35" s="39">
        <v>19545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6303246</v>
      </c>
      <c r="E5" s="24">
        <f t="shared" si="0"/>
        <v>855228</v>
      </c>
      <c r="F5" s="24">
        <f t="shared" si="0"/>
        <v>813503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825095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5" si="1">SUM(D5:M5)</f>
        <v>8797072</v>
      </c>
      <c r="O5" s="30">
        <f t="shared" ref="O5:O35" si="2">(N5/O$37)</f>
        <v>416.66612987259037</v>
      </c>
      <c r="P5" s="6"/>
    </row>
    <row r="6" spans="1:133">
      <c r="A6" s="12"/>
      <c r="B6" s="42">
        <v>511</v>
      </c>
      <c r="C6" s="19" t="s">
        <v>19</v>
      </c>
      <c r="D6" s="43">
        <v>36187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36187</v>
      </c>
      <c r="O6" s="44">
        <f t="shared" si="2"/>
        <v>1.7139676976270544</v>
      </c>
      <c r="P6" s="9"/>
    </row>
    <row r="7" spans="1:133">
      <c r="A7" s="12"/>
      <c r="B7" s="42">
        <v>512</v>
      </c>
      <c r="C7" s="19" t="s">
        <v>20</v>
      </c>
      <c r="D7" s="43">
        <v>752969</v>
      </c>
      <c r="E7" s="43">
        <v>855228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1608197</v>
      </c>
      <c r="O7" s="44">
        <f t="shared" si="2"/>
        <v>76.17093733718562</v>
      </c>
      <c r="P7" s="9"/>
    </row>
    <row r="8" spans="1:133">
      <c r="A8" s="12"/>
      <c r="B8" s="42">
        <v>513</v>
      </c>
      <c r="C8" s="19" t="s">
        <v>21</v>
      </c>
      <c r="D8" s="43">
        <v>1223995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825095</v>
      </c>
      <c r="K8" s="43">
        <v>0</v>
      </c>
      <c r="L8" s="43">
        <v>0</v>
      </c>
      <c r="M8" s="43">
        <v>0</v>
      </c>
      <c r="N8" s="43">
        <f t="shared" si="1"/>
        <v>2049090</v>
      </c>
      <c r="O8" s="44">
        <f t="shared" si="2"/>
        <v>97.053474162838057</v>
      </c>
      <c r="P8" s="9"/>
    </row>
    <row r="9" spans="1:133">
      <c r="A9" s="12"/>
      <c r="B9" s="42">
        <v>515</v>
      </c>
      <c r="C9" s="19" t="s">
        <v>22</v>
      </c>
      <c r="D9" s="43">
        <v>871540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871540</v>
      </c>
      <c r="O9" s="44">
        <f t="shared" si="2"/>
        <v>41.279780230189928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813503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813503</v>
      </c>
      <c r="O10" s="44">
        <f t="shared" si="2"/>
        <v>38.53090512954104</v>
      </c>
      <c r="P10" s="9"/>
    </row>
    <row r="11" spans="1:133">
      <c r="A11" s="12"/>
      <c r="B11" s="42">
        <v>519</v>
      </c>
      <c r="C11" s="19" t="s">
        <v>60</v>
      </c>
      <c r="D11" s="43">
        <v>3418555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3418555</v>
      </c>
      <c r="O11" s="44">
        <f t="shared" si="2"/>
        <v>161.91706531520865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13069360</v>
      </c>
      <c r="E12" s="29">
        <f t="shared" si="3"/>
        <v>431362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2680641</v>
      </c>
      <c r="L12" s="29">
        <f t="shared" si="3"/>
        <v>0</v>
      </c>
      <c r="M12" s="29">
        <f t="shared" si="3"/>
        <v>0</v>
      </c>
      <c r="N12" s="40">
        <f t="shared" si="1"/>
        <v>16181363</v>
      </c>
      <c r="O12" s="41">
        <f t="shared" si="2"/>
        <v>766.41704163311704</v>
      </c>
      <c r="P12" s="10"/>
    </row>
    <row r="13" spans="1:133">
      <c r="A13" s="12"/>
      <c r="B13" s="42">
        <v>521</v>
      </c>
      <c r="C13" s="19" t="s">
        <v>26</v>
      </c>
      <c r="D13" s="43">
        <v>6838335</v>
      </c>
      <c r="E13" s="43">
        <v>195074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7033409</v>
      </c>
      <c r="O13" s="44">
        <f t="shared" si="2"/>
        <v>333.13167242930894</v>
      </c>
      <c r="P13" s="9"/>
    </row>
    <row r="14" spans="1:133">
      <c r="A14" s="12"/>
      <c r="B14" s="42">
        <v>522</v>
      </c>
      <c r="C14" s="19" t="s">
        <v>27</v>
      </c>
      <c r="D14" s="43">
        <v>5622620</v>
      </c>
      <c r="E14" s="43">
        <v>236288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5858908</v>
      </c>
      <c r="O14" s="44">
        <f t="shared" si="2"/>
        <v>277.50239189125182</v>
      </c>
      <c r="P14" s="9"/>
    </row>
    <row r="15" spans="1:133">
      <c r="A15" s="12"/>
      <c r="B15" s="42">
        <v>524</v>
      </c>
      <c r="C15" s="19" t="s">
        <v>28</v>
      </c>
      <c r="D15" s="43">
        <v>608405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608405</v>
      </c>
      <c r="O15" s="44">
        <f t="shared" si="2"/>
        <v>28.816605882631553</v>
      </c>
      <c r="P15" s="9"/>
    </row>
    <row r="16" spans="1:133">
      <c r="A16" s="12"/>
      <c r="B16" s="42">
        <v>529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2680641</v>
      </c>
      <c r="L16" s="43">
        <v>0</v>
      </c>
      <c r="M16" s="43">
        <v>0</v>
      </c>
      <c r="N16" s="43">
        <f t="shared" si="1"/>
        <v>2680641</v>
      </c>
      <c r="O16" s="44">
        <f t="shared" si="2"/>
        <v>126.96637142992469</v>
      </c>
      <c r="P16" s="9"/>
    </row>
    <row r="17" spans="1:16" ht="15.75">
      <c r="A17" s="26" t="s">
        <v>30</v>
      </c>
      <c r="B17" s="27"/>
      <c r="C17" s="28"/>
      <c r="D17" s="29">
        <f t="shared" ref="D17:M17" si="4">SUM(D18:D22)</f>
        <v>0</v>
      </c>
      <c r="E17" s="29">
        <f t="shared" si="4"/>
        <v>1646358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8833758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10480116</v>
      </c>
      <c r="O17" s="41">
        <f t="shared" si="2"/>
        <v>496.38213423009518</v>
      </c>
      <c r="P17" s="10"/>
    </row>
    <row r="18" spans="1:16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2613823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2613823</v>
      </c>
      <c r="O18" s="44">
        <f t="shared" si="2"/>
        <v>123.80159143655568</v>
      </c>
      <c r="P18" s="9"/>
    </row>
    <row r="19" spans="1:16">
      <c r="A19" s="12"/>
      <c r="B19" s="42">
        <v>534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2231583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2231583</v>
      </c>
      <c r="O19" s="44">
        <f t="shared" si="2"/>
        <v>105.6971060484062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3482703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3482703</v>
      </c>
      <c r="O20" s="44">
        <f t="shared" si="2"/>
        <v>164.95538293942121</v>
      </c>
      <c r="P20" s="9"/>
    </row>
    <row r="21" spans="1:16">
      <c r="A21" s="12"/>
      <c r="B21" s="42">
        <v>536</v>
      </c>
      <c r="C21" s="19" t="s">
        <v>71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505649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505649</v>
      </c>
      <c r="O21" s="44">
        <f t="shared" si="2"/>
        <v>23.949651873253444</v>
      </c>
      <c r="P21" s="9"/>
    </row>
    <row r="22" spans="1:16">
      <c r="A22" s="12"/>
      <c r="B22" s="42">
        <v>537</v>
      </c>
      <c r="C22" s="19" t="s">
        <v>62</v>
      </c>
      <c r="D22" s="43">
        <v>0</v>
      </c>
      <c r="E22" s="43">
        <v>1646358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1646358</v>
      </c>
      <c r="O22" s="44">
        <f t="shared" si="2"/>
        <v>77.978401932458681</v>
      </c>
      <c r="P22" s="9"/>
    </row>
    <row r="23" spans="1:16" ht="15.75">
      <c r="A23" s="26" t="s">
        <v>36</v>
      </c>
      <c r="B23" s="27"/>
      <c r="C23" s="28"/>
      <c r="D23" s="29">
        <f t="shared" ref="D23:M23" si="5">SUM(D24:D24)</f>
        <v>2708857</v>
      </c>
      <c r="E23" s="29">
        <f t="shared" si="5"/>
        <v>250000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2958857</v>
      </c>
      <c r="O23" s="41">
        <f t="shared" si="2"/>
        <v>140.14384502439256</v>
      </c>
      <c r="P23" s="10"/>
    </row>
    <row r="24" spans="1:16">
      <c r="A24" s="12"/>
      <c r="B24" s="42">
        <v>541</v>
      </c>
      <c r="C24" s="19" t="s">
        <v>63</v>
      </c>
      <c r="D24" s="43">
        <v>2708857</v>
      </c>
      <c r="E24" s="43">
        <v>250000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2958857</v>
      </c>
      <c r="O24" s="44">
        <f t="shared" si="2"/>
        <v>140.14384502439256</v>
      </c>
      <c r="P24" s="9"/>
    </row>
    <row r="25" spans="1:16" ht="15.75">
      <c r="A25" s="26" t="s">
        <v>84</v>
      </c>
      <c r="B25" s="27"/>
      <c r="C25" s="28"/>
      <c r="D25" s="29">
        <f t="shared" ref="D25:M25" si="6">SUM(D26:D26)</f>
        <v>33756</v>
      </c>
      <c r="E25" s="29">
        <f t="shared" si="6"/>
        <v>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33756</v>
      </c>
      <c r="O25" s="41">
        <f t="shared" si="2"/>
        <v>1.5988253682565243</v>
      </c>
      <c r="P25" s="10"/>
    </row>
    <row r="26" spans="1:16">
      <c r="A26" s="90"/>
      <c r="B26" s="91">
        <v>552</v>
      </c>
      <c r="C26" s="92" t="s">
        <v>85</v>
      </c>
      <c r="D26" s="43">
        <v>33756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33756</v>
      </c>
      <c r="O26" s="44">
        <f t="shared" si="2"/>
        <v>1.5988253682565243</v>
      </c>
      <c r="P26" s="9"/>
    </row>
    <row r="27" spans="1:16" ht="15.75">
      <c r="A27" s="26" t="s">
        <v>38</v>
      </c>
      <c r="B27" s="27"/>
      <c r="C27" s="28"/>
      <c r="D27" s="29">
        <f t="shared" ref="D27:M27" si="7">SUM(D28:D32)</f>
        <v>4356855</v>
      </c>
      <c r="E27" s="29">
        <f t="shared" si="7"/>
        <v>2370185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6727040</v>
      </c>
      <c r="O27" s="41">
        <f t="shared" si="2"/>
        <v>318.62075498508028</v>
      </c>
      <c r="P27" s="9"/>
    </row>
    <row r="28" spans="1:16">
      <c r="A28" s="12"/>
      <c r="B28" s="42">
        <v>571</v>
      </c>
      <c r="C28" s="19" t="s">
        <v>39</v>
      </c>
      <c r="D28" s="43">
        <v>808739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808739</v>
      </c>
      <c r="O28" s="44">
        <f t="shared" si="2"/>
        <v>38.30526216075404</v>
      </c>
      <c r="P28" s="9"/>
    </row>
    <row r="29" spans="1:16">
      <c r="A29" s="12"/>
      <c r="B29" s="42">
        <v>572</v>
      </c>
      <c r="C29" s="19" t="s">
        <v>64</v>
      </c>
      <c r="D29" s="43">
        <v>2323973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2323973</v>
      </c>
      <c r="O29" s="44">
        <f t="shared" si="2"/>
        <v>110.07308293468479</v>
      </c>
      <c r="P29" s="9"/>
    </row>
    <row r="30" spans="1:16">
      <c r="A30" s="12"/>
      <c r="B30" s="42">
        <v>573</v>
      </c>
      <c r="C30" s="19" t="s">
        <v>41</v>
      </c>
      <c r="D30" s="43">
        <v>415981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415981</v>
      </c>
      <c r="O30" s="44">
        <f t="shared" si="2"/>
        <v>19.702600293657937</v>
      </c>
      <c r="P30" s="9"/>
    </row>
    <row r="31" spans="1:16">
      <c r="A31" s="12"/>
      <c r="B31" s="42">
        <v>574</v>
      </c>
      <c r="C31" s="19" t="s">
        <v>42</v>
      </c>
      <c r="D31" s="43">
        <v>166857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166857</v>
      </c>
      <c r="O31" s="44">
        <f t="shared" si="2"/>
        <v>7.9030455169800593</v>
      </c>
      <c r="P31" s="9"/>
    </row>
    <row r="32" spans="1:16">
      <c r="A32" s="12"/>
      <c r="B32" s="42">
        <v>575</v>
      </c>
      <c r="C32" s="19" t="s">
        <v>65</v>
      </c>
      <c r="D32" s="43">
        <v>641305</v>
      </c>
      <c r="E32" s="43">
        <v>2370185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3011490</v>
      </c>
      <c r="O32" s="44">
        <f t="shared" si="2"/>
        <v>142.63676407900346</v>
      </c>
      <c r="P32" s="9"/>
    </row>
    <row r="33" spans="1:119" ht="15.75">
      <c r="A33" s="26" t="s">
        <v>66</v>
      </c>
      <c r="B33" s="27"/>
      <c r="C33" s="28"/>
      <c r="D33" s="29">
        <f t="shared" ref="D33:M33" si="8">SUM(D34:D34)</f>
        <v>18207</v>
      </c>
      <c r="E33" s="29">
        <f t="shared" si="8"/>
        <v>0</v>
      </c>
      <c r="F33" s="29">
        <f t="shared" si="8"/>
        <v>0</v>
      </c>
      <c r="G33" s="29">
        <f t="shared" si="8"/>
        <v>0</v>
      </c>
      <c r="H33" s="29">
        <f t="shared" si="8"/>
        <v>0</v>
      </c>
      <c r="I33" s="29">
        <f t="shared" si="8"/>
        <v>417000</v>
      </c>
      <c r="J33" s="29">
        <f t="shared" si="8"/>
        <v>0</v>
      </c>
      <c r="K33" s="29">
        <f t="shared" si="8"/>
        <v>0</v>
      </c>
      <c r="L33" s="29">
        <f t="shared" si="8"/>
        <v>0</v>
      </c>
      <c r="M33" s="29">
        <f t="shared" si="8"/>
        <v>0</v>
      </c>
      <c r="N33" s="29">
        <f t="shared" si="1"/>
        <v>435207</v>
      </c>
      <c r="O33" s="41">
        <f t="shared" si="2"/>
        <v>20.61322407995074</v>
      </c>
      <c r="P33" s="9"/>
    </row>
    <row r="34" spans="1:119" ht="15.75" thickBot="1">
      <c r="A34" s="12"/>
      <c r="B34" s="42">
        <v>581</v>
      </c>
      <c r="C34" s="19" t="s">
        <v>67</v>
      </c>
      <c r="D34" s="43">
        <v>18207</v>
      </c>
      <c r="E34" s="43">
        <v>0</v>
      </c>
      <c r="F34" s="43">
        <v>0</v>
      </c>
      <c r="G34" s="43">
        <v>0</v>
      </c>
      <c r="H34" s="43">
        <v>0</v>
      </c>
      <c r="I34" s="43">
        <v>417000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1"/>
        <v>435207</v>
      </c>
      <c r="O34" s="44">
        <f t="shared" si="2"/>
        <v>20.61322407995074</v>
      </c>
      <c r="P34" s="9"/>
    </row>
    <row r="35" spans="1:119" ht="16.5" thickBot="1">
      <c r="A35" s="13" t="s">
        <v>10</v>
      </c>
      <c r="B35" s="21"/>
      <c r="C35" s="20"/>
      <c r="D35" s="14">
        <f>SUM(D5,D12,D17,D23,D25,D27,D33)</f>
        <v>26490281</v>
      </c>
      <c r="E35" s="14">
        <f t="shared" ref="E35:M35" si="9">SUM(E5,E12,E17,E23,E25,E27,E33)</f>
        <v>5553133</v>
      </c>
      <c r="F35" s="14">
        <f t="shared" si="9"/>
        <v>813503</v>
      </c>
      <c r="G35" s="14">
        <f t="shared" si="9"/>
        <v>0</v>
      </c>
      <c r="H35" s="14">
        <f t="shared" si="9"/>
        <v>0</v>
      </c>
      <c r="I35" s="14">
        <f t="shared" si="9"/>
        <v>9250758</v>
      </c>
      <c r="J35" s="14">
        <f t="shared" si="9"/>
        <v>825095</v>
      </c>
      <c r="K35" s="14">
        <f t="shared" si="9"/>
        <v>2680641</v>
      </c>
      <c r="L35" s="14">
        <f t="shared" si="9"/>
        <v>0</v>
      </c>
      <c r="M35" s="14">
        <f t="shared" si="9"/>
        <v>0</v>
      </c>
      <c r="N35" s="14">
        <f t="shared" si="1"/>
        <v>45613411</v>
      </c>
      <c r="O35" s="35">
        <f t="shared" si="2"/>
        <v>2160.4419551934825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93" t="s">
        <v>86</v>
      </c>
      <c r="M37" s="93"/>
      <c r="N37" s="93"/>
      <c r="O37" s="39">
        <v>21113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50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6980752</v>
      </c>
      <c r="E5" s="24">
        <f t="shared" si="0"/>
        <v>851831</v>
      </c>
      <c r="F5" s="24">
        <f t="shared" si="0"/>
        <v>819253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927194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3" si="1">SUM(D5:M5)</f>
        <v>9579030</v>
      </c>
      <c r="O5" s="30">
        <f t="shared" ref="O5:O33" si="2">(N5/O$35)</f>
        <v>454.06854379977244</v>
      </c>
      <c r="P5" s="6"/>
    </row>
    <row r="6" spans="1:133">
      <c r="A6" s="12"/>
      <c r="B6" s="42">
        <v>511</v>
      </c>
      <c r="C6" s="19" t="s">
        <v>19</v>
      </c>
      <c r="D6" s="43">
        <v>47624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47624</v>
      </c>
      <c r="O6" s="44">
        <f t="shared" si="2"/>
        <v>2.2574895714827456</v>
      </c>
      <c r="P6" s="9"/>
    </row>
    <row r="7" spans="1:133">
      <c r="A7" s="12"/>
      <c r="B7" s="42">
        <v>512</v>
      </c>
      <c r="C7" s="19" t="s">
        <v>20</v>
      </c>
      <c r="D7" s="43">
        <v>725424</v>
      </c>
      <c r="E7" s="43">
        <v>851831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1577255</v>
      </c>
      <c r="O7" s="44">
        <f t="shared" si="2"/>
        <v>74.76559537353053</v>
      </c>
      <c r="P7" s="9"/>
    </row>
    <row r="8" spans="1:133">
      <c r="A8" s="12"/>
      <c r="B8" s="42">
        <v>513</v>
      </c>
      <c r="C8" s="19" t="s">
        <v>21</v>
      </c>
      <c r="D8" s="43">
        <v>1233800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927194</v>
      </c>
      <c r="K8" s="43">
        <v>0</v>
      </c>
      <c r="L8" s="43">
        <v>0</v>
      </c>
      <c r="M8" s="43">
        <v>0</v>
      </c>
      <c r="N8" s="43">
        <f t="shared" si="1"/>
        <v>2160994</v>
      </c>
      <c r="O8" s="44">
        <f t="shared" si="2"/>
        <v>102.43619643534319</v>
      </c>
      <c r="P8" s="9"/>
    </row>
    <row r="9" spans="1:133">
      <c r="A9" s="12"/>
      <c r="B9" s="42">
        <v>515</v>
      </c>
      <c r="C9" s="19" t="s">
        <v>22</v>
      </c>
      <c r="D9" s="43">
        <v>1460263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1460263</v>
      </c>
      <c r="O9" s="44">
        <f t="shared" si="2"/>
        <v>69.219899507015555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819253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819253</v>
      </c>
      <c r="O10" s="44">
        <f t="shared" si="2"/>
        <v>38.834518392112251</v>
      </c>
      <c r="P10" s="9"/>
    </row>
    <row r="11" spans="1:133">
      <c r="A11" s="12"/>
      <c r="B11" s="42">
        <v>519</v>
      </c>
      <c r="C11" s="19" t="s">
        <v>60</v>
      </c>
      <c r="D11" s="43">
        <v>3513641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3513641</v>
      </c>
      <c r="O11" s="44">
        <f t="shared" si="2"/>
        <v>166.55484452028821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12954823</v>
      </c>
      <c r="E12" s="29">
        <f t="shared" si="3"/>
        <v>516031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2463123</v>
      </c>
      <c r="L12" s="29">
        <f t="shared" si="3"/>
        <v>0</v>
      </c>
      <c r="M12" s="29">
        <f t="shared" si="3"/>
        <v>0</v>
      </c>
      <c r="N12" s="40">
        <f t="shared" si="1"/>
        <v>15933977</v>
      </c>
      <c r="O12" s="41">
        <f t="shared" si="2"/>
        <v>755.30797307546459</v>
      </c>
      <c r="P12" s="10"/>
    </row>
    <row r="13" spans="1:133">
      <c r="A13" s="12"/>
      <c r="B13" s="42">
        <v>521</v>
      </c>
      <c r="C13" s="19" t="s">
        <v>26</v>
      </c>
      <c r="D13" s="43">
        <v>6690179</v>
      </c>
      <c r="E13" s="43">
        <v>294868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6985047</v>
      </c>
      <c r="O13" s="44">
        <f t="shared" si="2"/>
        <v>331.1076507394767</v>
      </c>
      <c r="P13" s="9"/>
    </row>
    <row r="14" spans="1:133">
      <c r="A14" s="12"/>
      <c r="B14" s="42">
        <v>522</v>
      </c>
      <c r="C14" s="19" t="s">
        <v>27</v>
      </c>
      <c r="D14" s="43">
        <v>5622578</v>
      </c>
      <c r="E14" s="43">
        <v>221163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5843741</v>
      </c>
      <c r="O14" s="44">
        <f t="shared" si="2"/>
        <v>277.00706295032234</v>
      </c>
      <c r="P14" s="9"/>
    </row>
    <row r="15" spans="1:133">
      <c r="A15" s="12"/>
      <c r="B15" s="42">
        <v>524</v>
      </c>
      <c r="C15" s="19" t="s">
        <v>28</v>
      </c>
      <c r="D15" s="43">
        <v>642066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642066</v>
      </c>
      <c r="O15" s="44">
        <f t="shared" si="2"/>
        <v>30.435437997724687</v>
      </c>
      <c r="P15" s="9"/>
    </row>
    <row r="16" spans="1:133">
      <c r="A16" s="12"/>
      <c r="B16" s="42">
        <v>529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2463123</v>
      </c>
      <c r="L16" s="43">
        <v>0</v>
      </c>
      <c r="M16" s="43">
        <v>0</v>
      </c>
      <c r="N16" s="43">
        <f t="shared" si="1"/>
        <v>2463123</v>
      </c>
      <c r="O16" s="44">
        <f t="shared" si="2"/>
        <v>116.75782138794084</v>
      </c>
      <c r="P16" s="9"/>
    </row>
    <row r="17" spans="1:16" ht="15.75">
      <c r="A17" s="26" t="s">
        <v>30</v>
      </c>
      <c r="B17" s="27"/>
      <c r="C17" s="28"/>
      <c r="D17" s="29">
        <f t="shared" ref="D17:M17" si="4">SUM(D18:D22)</f>
        <v>0</v>
      </c>
      <c r="E17" s="29">
        <f t="shared" si="4"/>
        <v>1127688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8562703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9690391</v>
      </c>
      <c r="O17" s="41">
        <f t="shared" si="2"/>
        <v>459.34731702692454</v>
      </c>
      <c r="P17" s="10"/>
    </row>
    <row r="18" spans="1:16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2471911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2471911</v>
      </c>
      <c r="O18" s="44">
        <f t="shared" si="2"/>
        <v>117.17439324990519</v>
      </c>
      <c r="P18" s="9"/>
    </row>
    <row r="19" spans="1:16">
      <c r="A19" s="12"/>
      <c r="B19" s="42">
        <v>534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2100766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2100766</v>
      </c>
      <c r="O19" s="44">
        <f t="shared" si="2"/>
        <v>99.581247629882441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3574701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3574701</v>
      </c>
      <c r="O20" s="44">
        <f t="shared" si="2"/>
        <v>169.44923208191128</v>
      </c>
      <c r="P20" s="9"/>
    </row>
    <row r="21" spans="1:16">
      <c r="A21" s="12"/>
      <c r="B21" s="42">
        <v>536</v>
      </c>
      <c r="C21" s="19" t="s">
        <v>71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415325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415325</v>
      </c>
      <c r="O21" s="44">
        <f t="shared" si="2"/>
        <v>19.687381494122107</v>
      </c>
      <c r="P21" s="9"/>
    </row>
    <row r="22" spans="1:16">
      <c r="A22" s="12"/>
      <c r="B22" s="42">
        <v>537</v>
      </c>
      <c r="C22" s="19" t="s">
        <v>62</v>
      </c>
      <c r="D22" s="43">
        <v>0</v>
      </c>
      <c r="E22" s="43">
        <v>1127688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1127688</v>
      </c>
      <c r="O22" s="44">
        <f t="shared" si="2"/>
        <v>53.455062571103525</v>
      </c>
      <c r="P22" s="9"/>
    </row>
    <row r="23" spans="1:16" ht="15.75">
      <c r="A23" s="26" t="s">
        <v>36</v>
      </c>
      <c r="B23" s="27"/>
      <c r="C23" s="28"/>
      <c r="D23" s="29">
        <f t="shared" ref="D23:M23" si="5">SUM(D24:D24)</f>
        <v>2251514</v>
      </c>
      <c r="E23" s="29">
        <f t="shared" si="5"/>
        <v>14796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2266310</v>
      </c>
      <c r="O23" s="41">
        <f t="shared" si="2"/>
        <v>107.42842244975351</v>
      </c>
      <c r="P23" s="10"/>
    </row>
    <row r="24" spans="1:16">
      <c r="A24" s="12"/>
      <c r="B24" s="42">
        <v>541</v>
      </c>
      <c r="C24" s="19" t="s">
        <v>63</v>
      </c>
      <c r="D24" s="43">
        <v>2251514</v>
      </c>
      <c r="E24" s="43">
        <v>14796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2266310</v>
      </c>
      <c r="O24" s="44">
        <f t="shared" si="2"/>
        <v>107.42842244975351</v>
      </c>
      <c r="P24" s="9"/>
    </row>
    <row r="25" spans="1:16" ht="15.75">
      <c r="A25" s="26" t="s">
        <v>38</v>
      </c>
      <c r="B25" s="27"/>
      <c r="C25" s="28"/>
      <c r="D25" s="29">
        <f t="shared" ref="D25:M25" si="6">SUM(D26:D30)</f>
        <v>4115037</v>
      </c>
      <c r="E25" s="29">
        <f t="shared" si="6"/>
        <v>138151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4253188</v>
      </c>
      <c r="O25" s="41">
        <f t="shared" si="2"/>
        <v>201.61111111111111</v>
      </c>
      <c r="P25" s="9"/>
    </row>
    <row r="26" spans="1:16">
      <c r="A26" s="12"/>
      <c r="B26" s="42">
        <v>571</v>
      </c>
      <c r="C26" s="19" t="s">
        <v>39</v>
      </c>
      <c r="D26" s="43">
        <v>806810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806810</v>
      </c>
      <c r="O26" s="44">
        <f t="shared" si="2"/>
        <v>38.244690936670459</v>
      </c>
      <c r="P26" s="9"/>
    </row>
    <row r="27" spans="1:16">
      <c r="A27" s="12"/>
      <c r="B27" s="42">
        <v>572</v>
      </c>
      <c r="C27" s="19" t="s">
        <v>64</v>
      </c>
      <c r="D27" s="43">
        <v>2149146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2149146</v>
      </c>
      <c r="O27" s="44">
        <f t="shared" si="2"/>
        <v>101.87457337883959</v>
      </c>
      <c r="P27" s="9"/>
    </row>
    <row r="28" spans="1:16">
      <c r="A28" s="12"/>
      <c r="B28" s="42">
        <v>573</v>
      </c>
      <c r="C28" s="19" t="s">
        <v>41</v>
      </c>
      <c r="D28" s="43">
        <v>357591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357591</v>
      </c>
      <c r="O28" s="44">
        <f t="shared" si="2"/>
        <v>16.95065415244596</v>
      </c>
      <c r="P28" s="9"/>
    </row>
    <row r="29" spans="1:16">
      <c r="A29" s="12"/>
      <c r="B29" s="42">
        <v>574</v>
      </c>
      <c r="C29" s="19" t="s">
        <v>42</v>
      </c>
      <c r="D29" s="43">
        <v>186483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186483</v>
      </c>
      <c r="O29" s="44">
        <f t="shared" si="2"/>
        <v>8.8397326507394762</v>
      </c>
      <c r="P29" s="9"/>
    </row>
    <row r="30" spans="1:16">
      <c r="A30" s="12"/>
      <c r="B30" s="42">
        <v>575</v>
      </c>
      <c r="C30" s="19" t="s">
        <v>65</v>
      </c>
      <c r="D30" s="43">
        <v>615007</v>
      </c>
      <c r="E30" s="43">
        <v>138151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753158</v>
      </c>
      <c r="O30" s="44">
        <f t="shared" si="2"/>
        <v>35.701459992415622</v>
      </c>
      <c r="P30" s="9"/>
    </row>
    <row r="31" spans="1:16" ht="15.75">
      <c r="A31" s="26" t="s">
        <v>66</v>
      </c>
      <c r="B31" s="27"/>
      <c r="C31" s="28"/>
      <c r="D31" s="29">
        <f t="shared" ref="D31:M31" si="7">SUM(D32:D32)</f>
        <v>44214</v>
      </c>
      <c r="E31" s="29">
        <f t="shared" si="7"/>
        <v>0</v>
      </c>
      <c r="F31" s="29">
        <f t="shared" si="7"/>
        <v>0</v>
      </c>
      <c r="G31" s="29">
        <f t="shared" si="7"/>
        <v>0</v>
      </c>
      <c r="H31" s="29">
        <f t="shared" si="7"/>
        <v>0</v>
      </c>
      <c r="I31" s="29">
        <f t="shared" si="7"/>
        <v>483000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1"/>
        <v>527214</v>
      </c>
      <c r="O31" s="41">
        <f t="shared" si="2"/>
        <v>24.99118316268487</v>
      </c>
      <c r="P31" s="9"/>
    </row>
    <row r="32" spans="1:16" ht="15.75" thickBot="1">
      <c r="A32" s="12"/>
      <c r="B32" s="42">
        <v>581</v>
      </c>
      <c r="C32" s="19" t="s">
        <v>67</v>
      </c>
      <c r="D32" s="43">
        <v>44214</v>
      </c>
      <c r="E32" s="43">
        <v>0</v>
      </c>
      <c r="F32" s="43">
        <v>0</v>
      </c>
      <c r="G32" s="43">
        <v>0</v>
      </c>
      <c r="H32" s="43">
        <v>0</v>
      </c>
      <c r="I32" s="43">
        <v>483000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527214</v>
      </c>
      <c r="O32" s="44">
        <f t="shared" si="2"/>
        <v>24.99118316268487</v>
      </c>
      <c r="P32" s="9"/>
    </row>
    <row r="33" spans="1:119" ht="16.5" thickBot="1">
      <c r="A33" s="13" t="s">
        <v>10</v>
      </c>
      <c r="B33" s="21"/>
      <c r="C33" s="20"/>
      <c r="D33" s="14">
        <f>SUM(D5,D12,D17,D23,D25,D31)</f>
        <v>26346340</v>
      </c>
      <c r="E33" s="14">
        <f t="shared" ref="E33:M33" si="8">SUM(E5,E12,E17,E23,E25,E31)</f>
        <v>2648497</v>
      </c>
      <c r="F33" s="14">
        <f t="shared" si="8"/>
        <v>819253</v>
      </c>
      <c r="G33" s="14">
        <f t="shared" si="8"/>
        <v>0</v>
      </c>
      <c r="H33" s="14">
        <f t="shared" si="8"/>
        <v>0</v>
      </c>
      <c r="I33" s="14">
        <f t="shared" si="8"/>
        <v>9045703</v>
      </c>
      <c r="J33" s="14">
        <f t="shared" si="8"/>
        <v>927194</v>
      </c>
      <c r="K33" s="14">
        <f t="shared" si="8"/>
        <v>2463123</v>
      </c>
      <c r="L33" s="14">
        <f t="shared" si="8"/>
        <v>0</v>
      </c>
      <c r="M33" s="14">
        <f t="shared" si="8"/>
        <v>0</v>
      </c>
      <c r="N33" s="14">
        <f t="shared" si="1"/>
        <v>42250110</v>
      </c>
      <c r="O33" s="35">
        <f t="shared" si="2"/>
        <v>2002.7545506257111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82</v>
      </c>
      <c r="M35" s="93"/>
      <c r="N35" s="93"/>
      <c r="O35" s="39">
        <v>21096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6216903</v>
      </c>
      <c r="E5" s="24">
        <f t="shared" si="0"/>
        <v>876632</v>
      </c>
      <c r="F5" s="24">
        <f t="shared" si="0"/>
        <v>814373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954969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3" si="1">SUM(D5:M5)</f>
        <v>8862877</v>
      </c>
      <c r="O5" s="30">
        <f t="shared" ref="O5:O33" si="2">(N5/O$35)</f>
        <v>476.19154309047929</v>
      </c>
      <c r="P5" s="6"/>
    </row>
    <row r="6" spans="1:133">
      <c r="A6" s="12"/>
      <c r="B6" s="42">
        <v>511</v>
      </c>
      <c r="C6" s="19" t="s">
        <v>19</v>
      </c>
      <c r="D6" s="43">
        <v>42518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42518</v>
      </c>
      <c r="O6" s="44">
        <f t="shared" si="2"/>
        <v>2.2844401461422739</v>
      </c>
      <c r="P6" s="9"/>
    </row>
    <row r="7" spans="1:133">
      <c r="A7" s="12"/>
      <c r="B7" s="42">
        <v>512</v>
      </c>
      <c r="C7" s="19" t="s">
        <v>20</v>
      </c>
      <c r="D7" s="43">
        <v>726584</v>
      </c>
      <c r="E7" s="43">
        <v>876632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1603216</v>
      </c>
      <c r="O7" s="44">
        <f t="shared" si="2"/>
        <v>86.138835160111753</v>
      </c>
      <c r="P7" s="9"/>
    </row>
    <row r="8" spans="1:133">
      <c r="A8" s="12"/>
      <c r="B8" s="42">
        <v>513</v>
      </c>
      <c r="C8" s="19" t="s">
        <v>21</v>
      </c>
      <c r="D8" s="43">
        <v>1189417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954969</v>
      </c>
      <c r="K8" s="43">
        <v>0</v>
      </c>
      <c r="L8" s="43">
        <v>0</v>
      </c>
      <c r="M8" s="43">
        <v>0</v>
      </c>
      <c r="N8" s="43">
        <f t="shared" si="1"/>
        <v>2144386</v>
      </c>
      <c r="O8" s="44">
        <f t="shared" si="2"/>
        <v>115.21523748119493</v>
      </c>
      <c r="P8" s="9"/>
    </row>
    <row r="9" spans="1:133">
      <c r="A9" s="12"/>
      <c r="B9" s="42">
        <v>515</v>
      </c>
      <c r="C9" s="19" t="s">
        <v>22</v>
      </c>
      <c r="D9" s="43">
        <v>1034280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1034280</v>
      </c>
      <c r="O9" s="44">
        <f t="shared" si="2"/>
        <v>55.570599613152808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814373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814373</v>
      </c>
      <c r="O10" s="44">
        <f t="shared" si="2"/>
        <v>43.755265420159034</v>
      </c>
      <c r="P10" s="9"/>
    </row>
    <row r="11" spans="1:133">
      <c r="A11" s="12"/>
      <c r="B11" s="42">
        <v>519</v>
      </c>
      <c r="C11" s="19" t="s">
        <v>60</v>
      </c>
      <c r="D11" s="43">
        <v>3224104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3224104</v>
      </c>
      <c r="O11" s="44">
        <f t="shared" si="2"/>
        <v>173.22716526971845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12233349</v>
      </c>
      <c r="E12" s="29">
        <f t="shared" si="3"/>
        <v>1087710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2024560</v>
      </c>
      <c r="L12" s="29">
        <f t="shared" si="3"/>
        <v>0</v>
      </c>
      <c r="M12" s="29">
        <f t="shared" si="3"/>
        <v>0</v>
      </c>
      <c r="N12" s="40">
        <f t="shared" si="1"/>
        <v>15345619</v>
      </c>
      <c r="O12" s="41">
        <f t="shared" si="2"/>
        <v>824.50134321942835</v>
      </c>
      <c r="P12" s="10"/>
    </row>
    <row r="13" spans="1:133">
      <c r="A13" s="12"/>
      <c r="B13" s="42">
        <v>521</v>
      </c>
      <c r="C13" s="19" t="s">
        <v>26</v>
      </c>
      <c r="D13" s="43">
        <v>6156902</v>
      </c>
      <c r="E13" s="43">
        <v>530817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6687719</v>
      </c>
      <c r="O13" s="44">
        <f t="shared" si="2"/>
        <v>359.32296367934669</v>
      </c>
      <c r="P13" s="9"/>
    </row>
    <row r="14" spans="1:133">
      <c r="A14" s="12"/>
      <c r="B14" s="42">
        <v>522</v>
      </c>
      <c r="C14" s="19" t="s">
        <v>27</v>
      </c>
      <c r="D14" s="43">
        <v>5460893</v>
      </c>
      <c r="E14" s="43">
        <v>556893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6017786</v>
      </c>
      <c r="O14" s="44">
        <f t="shared" si="2"/>
        <v>323.32828282828285</v>
      </c>
      <c r="P14" s="9"/>
    </row>
    <row r="15" spans="1:133">
      <c r="A15" s="12"/>
      <c r="B15" s="42">
        <v>524</v>
      </c>
      <c r="C15" s="19" t="s">
        <v>28</v>
      </c>
      <c r="D15" s="43">
        <v>615554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615554</v>
      </c>
      <c r="O15" s="44">
        <f t="shared" si="2"/>
        <v>33.072963679346657</v>
      </c>
      <c r="P15" s="9"/>
    </row>
    <row r="16" spans="1:133">
      <c r="A16" s="12"/>
      <c r="B16" s="42">
        <v>529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2024560</v>
      </c>
      <c r="L16" s="43">
        <v>0</v>
      </c>
      <c r="M16" s="43">
        <v>0</v>
      </c>
      <c r="N16" s="43">
        <f t="shared" si="1"/>
        <v>2024560</v>
      </c>
      <c r="O16" s="44">
        <f t="shared" si="2"/>
        <v>108.77713303245218</v>
      </c>
      <c r="P16" s="9"/>
    </row>
    <row r="17" spans="1:16" ht="15.75">
      <c r="A17" s="26" t="s">
        <v>30</v>
      </c>
      <c r="B17" s="27"/>
      <c r="C17" s="28"/>
      <c r="D17" s="29">
        <f t="shared" ref="D17:M17" si="4">SUM(D18:D22)</f>
        <v>1468302</v>
      </c>
      <c r="E17" s="29">
        <f t="shared" si="4"/>
        <v>1542240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7863770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10874312</v>
      </c>
      <c r="O17" s="41">
        <f t="shared" si="2"/>
        <v>584.26348592306044</v>
      </c>
      <c r="P17" s="10"/>
    </row>
    <row r="18" spans="1:16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2452147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2452147</v>
      </c>
      <c r="O18" s="44">
        <f t="shared" si="2"/>
        <v>131.75085966043412</v>
      </c>
      <c r="P18" s="9"/>
    </row>
    <row r="19" spans="1:16">
      <c r="A19" s="12"/>
      <c r="B19" s="42">
        <v>534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2027412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2027412</v>
      </c>
      <c r="O19" s="44">
        <f t="shared" si="2"/>
        <v>108.93036750483559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3216139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3216139</v>
      </c>
      <c r="O20" s="44">
        <f t="shared" si="2"/>
        <v>172.79921555985385</v>
      </c>
      <c r="P20" s="9"/>
    </row>
    <row r="21" spans="1:16">
      <c r="A21" s="12"/>
      <c r="B21" s="42">
        <v>536</v>
      </c>
      <c r="C21" s="19" t="s">
        <v>71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168072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168072</v>
      </c>
      <c r="O21" s="44">
        <f t="shared" si="2"/>
        <v>9.0303030303030312</v>
      </c>
      <c r="P21" s="9"/>
    </row>
    <row r="22" spans="1:16">
      <c r="A22" s="12"/>
      <c r="B22" s="42">
        <v>537</v>
      </c>
      <c r="C22" s="19" t="s">
        <v>62</v>
      </c>
      <c r="D22" s="43">
        <v>1468302</v>
      </c>
      <c r="E22" s="43">
        <v>1542240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3010542</v>
      </c>
      <c r="O22" s="44">
        <f t="shared" si="2"/>
        <v>161.75274016763379</v>
      </c>
      <c r="P22" s="9"/>
    </row>
    <row r="23" spans="1:16" ht="15.75">
      <c r="A23" s="26" t="s">
        <v>36</v>
      </c>
      <c r="B23" s="27"/>
      <c r="C23" s="28"/>
      <c r="D23" s="29">
        <f t="shared" ref="D23:M23" si="5">SUM(D24:D24)</f>
        <v>3303105</v>
      </c>
      <c r="E23" s="29">
        <f t="shared" si="5"/>
        <v>159298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3462403</v>
      </c>
      <c r="O23" s="41">
        <f t="shared" si="2"/>
        <v>186.03067913174297</v>
      </c>
      <c r="P23" s="10"/>
    </row>
    <row r="24" spans="1:16">
      <c r="A24" s="12"/>
      <c r="B24" s="42">
        <v>541</v>
      </c>
      <c r="C24" s="19" t="s">
        <v>63</v>
      </c>
      <c r="D24" s="43">
        <v>3303105</v>
      </c>
      <c r="E24" s="43">
        <v>159298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3462403</v>
      </c>
      <c r="O24" s="44">
        <f t="shared" si="2"/>
        <v>186.03067913174297</v>
      </c>
      <c r="P24" s="9"/>
    </row>
    <row r="25" spans="1:16" ht="15.75">
      <c r="A25" s="26" t="s">
        <v>38</v>
      </c>
      <c r="B25" s="27"/>
      <c r="C25" s="28"/>
      <c r="D25" s="29">
        <f t="shared" ref="D25:M25" si="6">SUM(D26:D30)</f>
        <v>4088224</v>
      </c>
      <c r="E25" s="29">
        <f t="shared" si="6"/>
        <v>167057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4255281</v>
      </c>
      <c r="O25" s="41">
        <f t="shared" si="2"/>
        <v>228.63104448742746</v>
      </c>
      <c r="P25" s="9"/>
    </row>
    <row r="26" spans="1:16">
      <c r="A26" s="12"/>
      <c r="B26" s="42">
        <v>571</v>
      </c>
      <c r="C26" s="19" t="s">
        <v>39</v>
      </c>
      <c r="D26" s="43">
        <v>682554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682554</v>
      </c>
      <c r="O26" s="44">
        <f t="shared" si="2"/>
        <v>36.672791747259829</v>
      </c>
      <c r="P26" s="9"/>
    </row>
    <row r="27" spans="1:16">
      <c r="A27" s="12"/>
      <c r="B27" s="42">
        <v>572</v>
      </c>
      <c r="C27" s="19" t="s">
        <v>64</v>
      </c>
      <c r="D27" s="43">
        <v>2296889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2296889</v>
      </c>
      <c r="O27" s="44">
        <f t="shared" si="2"/>
        <v>123.40903718031377</v>
      </c>
      <c r="P27" s="9"/>
    </row>
    <row r="28" spans="1:16">
      <c r="A28" s="12"/>
      <c r="B28" s="42">
        <v>573</v>
      </c>
      <c r="C28" s="19" t="s">
        <v>41</v>
      </c>
      <c r="D28" s="43">
        <v>434890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434890</v>
      </c>
      <c r="O28" s="44">
        <f t="shared" si="2"/>
        <v>23.366107887384484</v>
      </c>
      <c r="P28" s="9"/>
    </row>
    <row r="29" spans="1:16">
      <c r="A29" s="12"/>
      <c r="B29" s="42">
        <v>574</v>
      </c>
      <c r="C29" s="19" t="s">
        <v>42</v>
      </c>
      <c r="D29" s="43">
        <v>142987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142987</v>
      </c>
      <c r="O29" s="44">
        <f t="shared" si="2"/>
        <v>7.682516655920911</v>
      </c>
      <c r="P29" s="9"/>
    </row>
    <row r="30" spans="1:16">
      <c r="A30" s="12"/>
      <c r="B30" s="42">
        <v>575</v>
      </c>
      <c r="C30" s="19" t="s">
        <v>65</v>
      </c>
      <c r="D30" s="43">
        <v>530904</v>
      </c>
      <c r="E30" s="43">
        <v>167057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697961</v>
      </c>
      <c r="O30" s="44">
        <f t="shared" si="2"/>
        <v>37.500591016548462</v>
      </c>
      <c r="P30" s="9"/>
    </row>
    <row r="31" spans="1:16" ht="15.75">
      <c r="A31" s="26" t="s">
        <v>66</v>
      </c>
      <c r="B31" s="27"/>
      <c r="C31" s="28"/>
      <c r="D31" s="29">
        <f t="shared" ref="D31:M31" si="7">SUM(D32:D32)</f>
        <v>73422</v>
      </c>
      <c r="E31" s="29">
        <f t="shared" si="7"/>
        <v>0</v>
      </c>
      <c r="F31" s="29">
        <f t="shared" si="7"/>
        <v>0</v>
      </c>
      <c r="G31" s="29">
        <f t="shared" si="7"/>
        <v>0</v>
      </c>
      <c r="H31" s="29">
        <f t="shared" si="7"/>
        <v>0</v>
      </c>
      <c r="I31" s="29">
        <f t="shared" si="7"/>
        <v>464400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1"/>
        <v>537822</v>
      </c>
      <c r="O31" s="41">
        <f t="shared" si="2"/>
        <v>28.896518375241779</v>
      </c>
      <c r="P31" s="9"/>
    </row>
    <row r="32" spans="1:16" ht="15.75" thickBot="1">
      <c r="A32" s="12"/>
      <c r="B32" s="42">
        <v>581</v>
      </c>
      <c r="C32" s="19" t="s">
        <v>67</v>
      </c>
      <c r="D32" s="43">
        <v>73422</v>
      </c>
      <c r="E32" s="43">
        <v>0</v>
      </c>
      <c r="F32" s="43">
        <v>0</v>
      </c>
      <c r="G32" s="43">
        <v>0</v>
      </c>
      <c r="H32" s="43">
        <v>0</v>
      </c>
      <c r="I32" s="43">
        <v>464400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537822</v>
      </c>
      <c r="O32" s="44">
        <f t="shared" si="2"/>
        <v>28.896518375241779</v>
      </c>
      <c r="P32" s="9"/>
    </row>
    <row r="33" spans="1:119" ht="16.5" thickBot="1">
      <c r="A33" s="13" t="s">
        <v>10</v>
      </c>
      <c r="B33" s="21"/>
      <c r="C33" s="20"/>
      <c r="D33" s="14">
        <f>SUM(D5,D12,D17,D23,D25,D31)</f>
        <v>27383305</v>
      </c>
      <c r="E33" s="14">
        <f t="shared" ref="E33:M33" si="8">SUM(E5,E12,E17,E23,E25,E31)</f>
        <v>3832937</v>
      </c>
      <c r="F33" s="14">
        <f t="shared" si="8"/>
        <v>814373</v>
      </c>
      <c r="G33" s="14">
        <f t="shared" si="8"/>
        <v>0</v>
      </c>
      <c r="H33" s="14">
        <f t="shared" si="8"/>
        <v>0</v>
      </c>
      <c r="I33" s="14">
        <f t="shared" si="8"/>
        <v>8328170</v>
      </c>
      <c r="J33" s="14">
        <f t="shared" si="8"/>
        <v>954969</v>
      </c>
      <c r="K33" s="14">
        <f t="shared" si="8"/>
        <v>2024560</v>
      </c>
      <c r="L33" s="14">
        <f t="shared" si="8"/>
        <v>0</v>
      </c>
      <c r="M33" s="14">
        <f t="shared" si="8"/>
        <v>0</v>
      </c>
      <c r="N33" s="14">
        <f t="shared" si="1"/>
        <v>43338314</v>
      </c>
      <c r="O33" s="35">
        <f t="shared" si="2"/>
        <v>2328.5146142273802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80</v>
      </c>
      <c r="M35" s="93"/>
      <c r="N35" s="93"/>
      <c r="O35" s="39">
        <v>18612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7286425</v>
      </c>
      <c r="E5" s="24">
        <f t="shared" si="0"/>
        <v>980197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767107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3" si="1">SUM(D5:M5)</f>
        <v>9033729</v>
      </c>
      <c r="O5" s="30">
        <f t="shared" ref="O5:O33" si="2">(N5/O$35)</f>
        <v>519.14999137980578</v>
      </c>
      <c r="P5" s="6"/>
    </row>
    <row r="6" spans="1:133">
      <c r="A6" s="12"/>
      <c r="B6" s="42">
        <v>511</v>
      </c>
      <c r="C6" s="19" t="s">
        <v>19</v>
      </c>
      <c r="D6" s="43">
        <v>39272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39272</v>
      </c>
      <c r="O6" s="44">
        <f t="shared" si="2"/>
        <v>2.2568817884029655</v>
      </c>
      <c r="P6" s="9"/>
    </row>
    <row r="7" spans="1:133">
      <c r="A7" s="12"/>
      <c r="B7" s="42">
        <v>512</v>
      </c>
      <c r="C7" s="19" t="s">
        <v>20</v>
      </c>
      <c r="D7" s="43">
        <v>1812793</v>
      </c>
      <c r="E7" s="43">
        <v>980197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2792990</v>
      </c>
      <c r="O7" s="44">
        <f t="shared" si="2"/>
        <v>160.50744210102869</v>
      </c>
      <c r="P7" s="9"/>
    </row>
    <row r="8" spans="1:133">
      <c r="A8" s="12"/>
      <c r="B8" s="42">
        <v>513</v>
      </c>
      <c r="C8" s="19" t="s">
        <v>21</v>
      </c>
      <c r="D8" s="43">
        <v>1172641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767107</v>
      </c>
      <c r="K8" s="43">
        <v>0</v>
      </c>
      <c r="L8" s="43">
        <v>0</v>
      </c>
      <c r="M8" s="43">
        <v>0</v>
      </c>
      <c r="N8" s="43">
        <f t="shared" si="1"/>
        <v>1939748</v>
      </c>
      <c r="O8" s="44">
        <f t="shared" si="2"/>
        <v>111.47336359979312</v>
      </c>
      <c r="P8" s="9"/>
    </row>
    <row r="9" spans="1:133">
      <c r="A9" s="12"/>
      <c r="B9" s="42">
        <v>515</v>
      </c>
      <c r="C9" s="19" t="s">
        <v>22</v>
      </c>
      <c r="D9" s="43">
        <v>813559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813559</v>
      </c>
      <c r="O9" s="44">
        <f t="shared" si="2"/>
        <v>46.753577380610309</v>
      </c>
      <c r="P9" s="9"/>
    </row>
    <row r="10" spans="1:133">
      <c r="A10" s="12"/>
      <c r="B10" s="42">
        <v>519</v>
      </c>
      <c r="C10" s="19" t="s">
        <v>60</v>
      </c>
      <c r="D10" s="43">
        <v>3448160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3448160</v>
      </c>
      <c r="O10" s="44">
        <f t="shared" si="2"/>
        <v>198.15872650997071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SUM(D12:D15)</f>
        <v>11486565</v>
      </c>
      <c r="E11" s="29">
        <f t="shared" si="3"/>
        <v>668059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2362498</v>
      </c>
      <c r="L11" s="29">
        <f t="shared" si="3"/>
        <v>0</v>
      </c>
      <c r="M11" s="29">
        <f t="shared" si="3"/>
        <v>0</v>
      </c>
      <c r="N11" s="40">
        <f t="shared" si="1"/>
        <v>14517122</v>
      </c>
      <c r="O11" s="41">
        <f t="shared" si="2"/>
        <v>834.26940980403424</v>
      </c>
      <c r="P11" s="10"/>
    </row>
    <row r="12" spans="1:133">
      <c r="A12" s="12"/>
      <c r="B12" s="42">
        <v>521</v>
      </c>
      <c r="C12" s="19" t="s">
        <v>26</v>
      </c>
      <c r="D12" s="43">
        <v>5757901</v>
      </c>
      <c r="E12" s="43">
        <v>402695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6160596</v>
      </c>
      <c r="O12" s="44">
        <f t="shared" si="2"/>
        <v>354.03689443135454</v>
      </c>
      <c r="P12" s="9"/>
    </row>
    <row r="13" spans="1:133">
      <c r="A13" s="12"/>
      <c r="B13" s="42">
        <v>522</v>
      </c>
      <c r="C13" s="19" t="s">
        <v>27</v>
      </c>
      <c r="D13" s="43">
        <v>5115886</v>
      </c>
      <c r="E13" s="43">
        <v>265364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5381250</v>
      </c>
      <c r="O13" s="44">
        <f t="shared" si="2"/>
        <v>309.24946842135512</v>
      </c>
      <c r="P13" s="9"/>
    </row>
    <row r="14" spans="1:133">
      <c r="A14" s="12"/>
      <c r="B14" s="42">
        <v>524</v>
      </c>
      <c r="C14" s="19" t="s">
        <v>28</v>
      </c>
      <c r="D14" s="43">
        <v>612778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612778</v>
      </c>
      <c r="O14" s="44">
        <f t="shared" si="2"/>
        <v>35.215102580311473</v>
      </c>
      <c r="P14" s="9"/>
    </row>
    <row r="15" spans="1:133">
      <c r="A15" s="12"/>
      <c r="B15" s="42">
        <v>529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2362498</v>
      </c>
      <c r="L15" s="43">
        <v>0</v>
      </c>
      <c r="M15" s="43">
        <v>0</v>
      </c>
      <c r="N15" s="43">
        <f t="shared" si="1"/>
        <v>2362498</v>
      </c>
      <c r="O15" s="44">
        <f t="shared" si="2"/>
        <v>135.76794437101316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SUM(D17:D21)</f>
        <v>295150</v>
      </c>
      <c r="E16" s="29">
        <f t="shared" si="4"/>
        <v>839192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8154699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9289041</v>
      </c>
      <c r="O16" s="41">
        <f t="shared" si="2"/>
        <v>533.82225159473592</v>
      </c>
      <c r="P16" s="10"/>
    </row>
    <row r="17" spans="1:16">
      <c r="A17" s="12"/>
      <c r="B17" s="42">
        <v>533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2466150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2466150</v>
      </c>
      <c r="O17" s="44">
        <f t="shared" si="2"/>
        <v>141.72461352795816</v>
      </c>
      <c r="P17" s="9"/>
    </row>
    <row r="18" spans="1:16">
      <c r="A18" s="12"/>
      <c r="B18" s="42">
        <v>534</v>
      </c>
      <c r="C18" s="19" t="s">
        <v>61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2448106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2448106</v>
      </c>
      <c r="O18" s="44">
        <f t="shared" si="2"/>
        <v>140.68766162864202</v>
      </c>
      <c r="P18" s="9"/>
    </row>
    <row r="19" spans="1:16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2966201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2966201</v>
      </c>
      <c r="O19" s="44">
        <f t="shared" si="2"/>
        <v>170.46152519970116</v>
      </c>
      <c r="P19" s="9"/>
    </row>
    <row r="20" spans="1:16">
      <c r="A20" s="12"/>
      <c r="B20" s="42">
        <v>536</v>
      </c>
      <c r="C20" s="19" t="s">
        <v>71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274242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274242</v>
      </c>
      <c r="O20" s="44">
        <f t="shared" si="2"/>
        <v>15.76012872823401</v>
      </c>
      <c r="P20" s="9"/>
    </row>
    <row r="21" spans="1:16">
      <c r="A21" s="12"/>
      <c r="B21" s="42">
        <v>537</v>
      </c>
      <c r="C21" s="19" t="s">
        <v>62</v>
      </c>
      <c r="D21" s="43">
        <v>295150</v>
      </c>
      <c r="E21" s="43">
        <v>839192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1134342</v>
      </c>
      <c r="O21" s="44">
        <f t="shared" si="2"/>
        <v>65.188322510200564</v>
      </c>
      <c r="P21" s="9"/>
    </row>
    <row r="22" spans="1:16" ht="15.75">
      <c r="A22" s="26" t="s">
        <v>36</v>
      </c>
      <c r="B22" s="27"/>
      <c r="C22" s="28"/>
      <c r="D22" s="29">
        <f t="shared" ref="D22:M22" si="5">SUM(D23:D23)</f>
        <v>3072061</v>
      </c>
      <c r="E22" s="29">
        <f t="shared" si="5"/>
        <v>37908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3109969</v>
      </c>
      <c r="O22" s="41">
        <f t="shared" si="2"/>
        <v>178.72357910464916</v>
      </c>
      <c r="P22" s="10"/>
    </row>
    <row r="23" spans="1:16">
      <c r="A23" s="12"/>
      <c r="B23" s="42">
        <v>541</v>
      </c>
      <c r="C23" s="19" t="s">
        <v>63</v>
      </c>
      <c r="D23" s="43">
        <v>3072061</v>
      </c>
      <c r="E23" s="43">
        <v>37908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3109969</v>
      </c>
      <c r="O23" s="44">
        <f t="shared" si="2"/>
        <v>178.72357910464916</v>
      </c>
      <c r="P23" s="9"/>
    </row>
    <row r="24" spans="1:16" ht="15.75">
      <c r="A24" s="26" t="s">
        <v>38</v>
      </c>
      <c r="B24" s="27"/>
      <c r="C24" s="28"/>
      <c r="D24" s="29">
        <f t="shared" ref="D24:M24" si="6">SUM(D25:D29)</f>
        <v>4245163</v>
      </c>
      <c r="E24" s="29">
        <f t="shared" si="6"/>
        <v>46081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4291244</v>
      </c>
      <c r="O24" s="41">
        <f t="shared" si="2"/>
        <v>246.60904545715763</v>
      </c>
      <c r="P24" s="9"/>
    </row>
    <row r="25" spans="1:16">
      <c r="A25" s="12"/>
      <c r="B25" s="42">
        <v>571</v>
      </c>
      <c r="C25" s="19" t="s">
        <v>39</v>
      </c>
      <c r="D25" s="43">
        <v>833417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833417</v>
      </c>
      <c r="O25" s="44">
        <f t="shared" si="2"/>
        <v>47.894776162289524</v>
      </c>
      <c r="P25" s="9"/>
    </row>
    <row r="26" spans="1:16">
      <c r="A26" s="12"/>
      <c r="B26" s="42">
        <v>572</v>
      </c>
      <c r="C26" s="19" t="s">
        <v>64</v>
      </c>
      <c r="D26" s="43">
        <v>2431962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2431962</v>
      </c>
      <c r="O26" s="44">
        <f t="shared" si="2"/>
        <v>139.75989885638757</v>
      </c>
      <c r="P26" s="9"/>
    </row>
    <row r="27" spans="1:16">
      <c r="A27" s="12"/>
      <c r="B27" s="42">
        <v>573</v>
      </c>
      <c r="C27" s="19" t="s">
        <v>41</v>
      </c>
      <c r="D27" s="43">
        <v>387485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387485</v>
      </c>
      <c r="O27" s="44">
        <f t="shared" si="2"/>
        <v>22.267973104993967</v>
      </c>
      <c r="P27" s="9"/>
    </row>
    <row r="28" spans="1:16">
      <c r="A28" s="12"/>
      <c r="B28" s="42">
        <v>574</v>
      </c>
      <c r="C28" s="19" t="s">
        <v>42</v>
      </c>
      <c r="D28" s="43">
        <v>137272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137272</v>
      </c>
      <c r="O28" s="44">
        <f t="shared" si="2"/>
        <v>7.8887420263203261</v>
      </c>
      <c r="P28" s="9"/>
    </row>
    <row r="29" spans="1:16">
      <c r="A29" s="12"/>
      <c r="B29" s="42">
        <v>575</v>
      </c>
      <c r="C29" s="19" t="s">
        <v>65</v>
      </c>
      <c r="D29" s="43">
        <v>455027</v>
      </c>
      <c r="E29" s="43">
        <v>46081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501108</v>
      </c>
      <c r="O29" s="44">
        <f t="shared" si="2"/>
        <v>28.797655307166256</v>
      </c>
      <c r="P29" s="9"/>
    </row>
    <row r="30" spans="1:16" ht="15.75">
      <c r="A30" s="26" t="s">
        <v>66</v>
      </c>
      <c r="B30" s="27"/>
      <c r="C30" s="28"/>
      <c r="D30" s="29">
        <f t="shared" ref="D30:M30" si="7">SUM(D31:D32)</f>
        <v>204695</v>
      </c>
      <c r="E30" s="29">
        <f t="shared" si="7"/>
        <v>110000</v>
      </c>
      <c r="F30" s="29">
        <f t="shared" si="7"/>
        <v>814020</v>
      </c>
      <c r="G30" s="29">
        <f t="shared" si="7"/>
        <v>0</v>
      </c>
      <c r="H30" s="29">
        <f t="shared" si="7"/>
        <v>0</v>
      </c>
      <c r="I30" s="29">
        <f t="shared" si="7"/>
        <v>290000</v>
      </c>
      <c r="J30" s="29">
        <f t="shared" si="7"/>
        <v>0</v>
      </c>
      <c r="K30" s="29">
        <f t="shared" si="7"/>
        <v>0</v>
      </c>
      <c r="L30" s="29">
        <f t="shared" si="7"/>
        <v>0</v>
      </c>
      <c r="M30" s="29">
        <f t="shared" si="7"/>
        <v>0</v>
      </c>
      <c r="N30" s="29">
        <f t="shared" si="1"/>
        <v>1418715</v>
      </c>
      <c r="O30" s="41">
        <f t="shared" si="2"/>
        <v>81.530659157519679</v>
      </c>
      <c r="P30" s="9"/>
    </row>
    <row r="31" spans="1:16">
      <c r="A31" s="12"/>
      <c r="B31" s="42">
        <v>581</v>
      </c>
      <c r="C31" s="19" t="s">
        <v>67</v>
      </c>
      <c r="D31" s="43">
        <v>204695</v>
      </c>
      <c r="E31" s="43">
        <v>110000</v>
      </c>
      <c r="F31" s="43">
        <v>0</v>
      </c>
      <c r="G31" s="43">
        <v>0</v>
      </c>
      <c r="H31" s="43">
        <v>0</v>
      </c>
      <c r="I31" s="43">
        <v>290000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604695</v>
      </c>
      <c r="O31" s="44">
        <f t="shared" si="2"/>
        <v>34.750589046606514</v>
      </c>
      <c r="P31" s="9"/>
    </row>
    <row r="32" spans="1:16" ht="15.75" thickBot="1">
      <c r="A32" s="12"/>
      <c r="B32" s="42">
        <v>585</v>
      </c>
      <c r="C32" s="19" t="s">
        <v>68</v>
      </c>
      <c r="D32" s="43">
        <v>0</v>
      </c>
      <c r="E32" s="43">
        <v>0</v>
      </c>
      <c r="F32" s="43">
        <v>814020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814020</v>
      </c>
      <c r="O32" s="44">
        <f t="shared" si="2"/>
        <v>46.780070110913165</v>
      </c>
      <c r="P32" s="9"/>
    </row>
    <row r="33" spans="1:119" ht="16.5" thickBot="1">
      <c r="A33" s="13" t="s">
        <v>10</v>
      </c>
      <c r="B33" s="21"/>
      <c r="C33" s="20"/>
      <c r="D33" s="14">
        <f>SUM(D5,D11,D16,D22,D24,D30)</f>
        <v>26590059</v>
      </c>
      <c r="E33" s="14">
        <f t="shared" ref="E33:M33" si="8">SUM(E5,E11,E16,E22,E24,E30)</f>
        <v>2681437</v>
      </c>
      <c r="F33" s="14">
        <f t="shared" si="8"/>
        <v>814020</v>
      </c>
      <c r="G33" s="14">
        <f t="shared" si="8"/>
        <v>0</v>
      </c>
      <c r="H33" s="14">
        <f t="shared" si="8"/>
        <v>0</v>
      </c>
      <c r="I33" s="14">
        <f t="shared" si="8"/>
        <v>8444699</v>
      </c>
      <c r="J33" s="14">
        <f t="shared" si="8"/>
        <v>767107</v>
      </c>
      <c r="K33" s="14">
        <f t="shared" si="8"/>
        <v>2362498</v>
      </c>
      <c r="L33" s="14">
        <f t="shared" si="8"/>
        <v>0</v>
      </c>
      <c r="M33" s="14">
        <f t="shared" si="8"/>
        <v>0</v>
      </c>
      <c r="N33" s="14">
        <f t="shared" si="1"/>
        <v>41659820</v>
      </c>
      <c r="O33" s="35">
        <f t="shared" si="2"/>
        <v>2394.1049364979026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76</v>
      </c>
      <c r="M35" s="93"/>
      <c r="N35" s="93"/>
      <c r="O35" s="39">
        <v>17401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4927711</v>
      </c>
      <c r="E5" s="24">
        <f t="shared" si="0"/>
        <v>1041560</v>
      </c>
      <c r="F5" s="24">
        <f t="shared" si="0"/>
        <v>818353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905453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3" si="1">SUM(D5:M5)</f>
        <v>7693077</v>
      </c>
      <c r="O5" s="30">
        <f t="shared" ref="O5:O33" si="2">(N5/O$35)</f>
        <v>437.15632458233893</v>
      </c>
      <c r="P5" s="6"/>
    </row>
    <row r="6" spans="1:133">
      <c r="A6" s="12"/>
      <c r="B6" s="42">
        <v>511</v>
      </c>
      <c r="C6" s="19" t="s">
        <v>19</v>
      </c>
      <c r="D6" s="43">
        <v>36031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36031</v>
      </c>
      <c r="O6" s="44">
        <f t="shared" si="2"/>
        <v>2.0474485737015571</v>
      </c>
      <c r="P6" s="9"/>
    </row>
    <row r="7" spans="1:133">
      <c r="A7" s="12"/>
      <c r="B7" s="42">
        <v>512</v>
      </c>
      <c r="C7" s="19" t="s">
        <v>20</v>
      </c>
      <c r="D7" s="43">
        <v>1006585</v>
      </c>
      <c r="E7" s="43">
        <v>1041560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2048145</v>
      </c>
      <c r="O7" s="44">
        <f t="shared" si="2"/>
        <v>116.38510057961132</v>
      </c>
      <c r="P7" s="9"/>
    </row>
    <row r="8" spans="1:133">
      <c r="A8" s="12"/>
      <c r="B8" s="42">
        <v>513</v>
      </c>
      <c r="C8" s="19" t="s">
        <v>21</v>
      </c>
      <c r="D8" s="43">
        <v>1161719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905453</v>
      </c>
      <c r="K8" s="43">
        <v>0</v>
      </c>
      <c r="L8" s="43">
        <v>0</v>
      </c>
      <c r="M8" s="43">
        <v>0</v>
      </c>
      <c r="N8" s="43">
        <f t="shared" si="1"/>
        <v>2067172</v>
      </c>
      <c r="O8" s="44">
        <f t="shared" si="2"/>
        <v>117.46630298897603</v>
      </c>
      <c r="P8" s="9"/>
    </row>
    <row r="9" spans="1:133">
      <c r="A9" s="12"/>
      <c r="B9" s="42">
        <v>515</v>
      </c>
      <c r="C9" s="19" t="s">
        <v>22</v>
      </c>
      <c r="D9" s="43">
        <v>718736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718736</v>
      </c>
      <c r="O9" s="44">
        <f t="shared" si="2"/>
        <v>40.841913853847025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818353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818353</v>
      </c>
      <c r="O10" s="44">
        <f t="shared" si="2"/>
        <v>46.50261393340152</v>
      </c>
      <c r="P10" s="9"/>
    </row>
    <row r="11" spans="1:133">
      <c r="A11" s="12"/>
      <c r="B11" s="42">
        <v>519</v>
      </c>
      <c r="C11" s="19" t="s">
        <v>60</v>
      </c>
      <c r="D11" s="43">
        <v>2004640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2004640</v>
      </c>
      <c r="O11" s="44">
        <f t="shared" si="2"/>
        <v>113.91294465280146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10555775</v>
      </c>
      <c r="E12" s="29">
        <f t="shared" si="3"/>
        <v>438726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2066613</v>
      </c>
      <c r="L12" s="29">
        <f t="shared" si="3"/>
        <v>0</v>
      </c>
      <c r="M12" s="29">
        <f t="shared" si="3"/>
        <v>0</v>
      </c>
      <c r="N12" s="40">
        <f t="shared" si="1"/>
        <v>13061114</v>
      </c>
      <c r="O12" s="41">
        <f t="shared" si="2"/>
        <v>742.19309012387771</v>
      </c>
      <c r="P12" s="10"/>
    </row>
    <row r="13" spans="1:133">
      <c r="A13" s="12"/>
      <c r="B13" s="42">
        <v>521</v>
      </c>
      <c r="C13" s="19" t="s">
        <v>26</v>
      </c>
      <c r="D13" s="43">
        <v>5404660</v>
      </c>
      <c r="E13" s="43">
        <v>254026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5658686</v>
      </c>
      <c r="O13" s="44">
        <f t="shared" si="2"/>
        <v>321.55279008978295</v>
      </c>
      <c r="P13" s="9"/>
    </row>
    <row r="14" spans="1:133">
      <c r="A14" s="12"/>
      <c r="B14" s="42">
        <v>522</v>
      </c>
      <c r="C14" s="19" t="s">
        <v>27</v>
      </c>
      <c r="D14" s="43">
        <v>4716812</v>
      </c>
      <c r="E14" s="43">
        <v>184700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4901512</v>
      </c>
      <c r="O14" s="44">
        <f t="shared" si="2"/>
        <v>278.52665075576772</v>
      </c>
      <c r="P14" s="9"/>
    </row>
    <row r="15" spans="1:133">
      <c r="A15" s="12"/>
      <c r="B15" s="42">
        <v>524</v>
      </c>
      <c r="C15" s="19" t="s">
        <v>28</v>
      </c>
      <c r="D15" s="43">
        <v>434303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434303</v>
      </c>
      <c r="O15" s="44">
        <f t="shared" si="2"/>
        <v>24.679111262643481</v>
      </c>
      <c r="P15" s="9"/>
    </row>
    <row r="16" spans="1:133">
      <c r="A16" s="12"/>
      <c r="B16" s="42">
        <v>529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2066613</v>
      </c>
      <c r="L16" s="43">
        <v>0</v>
      </c>
      <c r="M16" s="43">
        <v>0</v>
      </c>
      <c r="N16" s="43">
        <f t="shared" si="1"/>
        <v>2066613</v>
      </c>
      <c r="O16" s="44">
        <f t="shared" si="2"/>
        <v>117.4345380156836</v>
      </c>
      <c r="P16" s="9"/>
    </row>
    <row r="17" spans="1:16" ht="15.75">
      <c r="A17" s="26" t="s">
        <v>30</v>
      </c>
      <c r="B17" s="27"/>
      <c r="C17" s="28"/>
      <c r="D17" s="29">
        <f t="shared" ref="D17:M17" si="4">SUM(D18:D22)</f>
        <v>0</v>
      </c>
      <c r="E17" s="29">
        <f t="shared" si="4"/>
        <v>2287838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6910271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9198109</v>
      </c>
      <c r="O17" s="41">
        <f t="shared" si="2"/>
        <v>522.67922491192178</v>
      </c>
      <c r="P17" s="10"/>
    </row>
    <row r="18" spans="1:16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2174723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2174723</v>
      </c>
      <c r="O18" s="44">
        <f t="shared" si="2"/>
        <v>123.57784975565406</v>
      </c>
      <c r="P18" s="9"/>
    </row>
    <row r="19" spans="1:16">
      <c r="A19" s="12"/>
      <c r="B19" s="42">
        <v>534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1937321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1937321</v>
      </c>
      <c r="O19" s="44">
        <f t="shared" si="2"/>
        <v>110.08756676895102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2660670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2660670</v>
      </c>
      <c r="O20" s="44">
        <f t="shared" si="2"/>
        <v>151.19161268325945</v>
      </c>
      <c r="P20" s="9"/>
    </row>
    <row r="21" spans="1:16">
      <c r="A21" s="12"/>
      <c r="B21" s="42">
        <v>536</v>
      </c>
      <c r="C21" s="19" t="s">
        <v>71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137557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137557</v>
      </c>
      <c r="O21" s="44">
        <f t="shared" si="2"/>
        <v>7.8166268894192523</v>
      </c>
      <c r="P21" s="9"/>
    </row>
    <row r="22" spans="1:16">
      <c r="A22" s="12"/>
      <c r="B22" s="42">
        <v>537</v>
      </c>
      <c r="C22" s="19" t="s">
        <v>62</v>
      </c>
      <c r="D22" s="43">
        <v>0</v>
      </c>
      <c r="E22" s="43">
        <v>2287838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2287838</v>
      </c>
      <c r="O22" s="44">
        <f t="shared" si="2"/>
        <v>130.00556881463802</v>
      </c>
      <c r="P22" s="9"/>
    </row>
    <row r="23" spans="1:16" ht="15.75">
      <c r="A23" s="26" t="s">
        <v>36</v>
      </c>
      <c r="B23" s="27"/>
      <c r="C23" s="28"/>
      <c r="D23" s="29">
        <f t="shared" ref="D23:M23" si="5">SUM(D24:D24)</f>
        <v>4701177</v>
      </c>
      <c r="E23" s="29">
        <f t="shared" si="5"/>
        <v>99375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4800552</v>
      </c>
      <c r="O23" s="41">
        <f t="shared" si="2"/>
        <v>272.78963518581656</v>
      </c>
      <c r="P23" s="10"/>
    </row>
    <row r="24" spans="1:16">
      <c r="A24" s="12"/>
      <c r="B24" s="42">
        <v>541</v>
      </c>
      <c r="C24" s="19" t="s">
        <v>63</v>
      </c>
      <c r="D24" s="43">
        <v>4701177</v>
      </c>
      <c r="E24" s="43">
        <v>99375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4800552</v>
      </c>
      <c r="O24" s="44">
        <f t="shared" si="2"/>
        <v>272.78963518581656</v>
      </c>
      <c r="P24" s="9"/>
    </row>
    <row r="25" spans="1:16" ht="15.75">
      <c r="A25" s="26" t="s">
        <v>38</v>
      </c>
      <c r="B25" s="27"/>
      <c r="C25" s="28"/>
      <c r="D25" s="29">
        <f t="shared" ref="D25:M25" si="6">SUM(D26:D30)</f>
        <v>3830242</v>
      </c>
      <c r="E25" s="29">
        <f t="shared" si="6"/>
        <v>191506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4021748</v>
      </c>
      <c r="O25" s="41">
        <f t="shared" si="2"/>
        <v>228.53437890669395</v>
      </c>
      <c r="P25" s="9"/>
    </row>
    <row r="26" spans="1:16">
      <c r="A26" s="12"/>
      <c r="B26" s="42">
        <v>571</v>
      </c>
      <c r="C26" s="19" t="s">
        <v>39</v>
      </c>
      <c r="D26" s="43">
        <v>724661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724661</v>
      </c>
      <c r="O26" s="44">
        <f t="shared" si="2"/>
        <v>41.17859984089101</v>
      </c>
      <c r="P26" s="9"/>
    </row>
    <row r="27" spans="1:16">
      <c r="A27" s="12"/>
      <c r="B27" s="42">
        <v>572</v>
      </c>
      <c r="C27" s="19" t="s">
        <v>64</v>
      </c>
      <c r="D27" s="43">
        <v>2118984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2118984</v>
      </c>
      <c r="O27" s="44">
        <f t="shared" si="2"/>
        <v>120.41050119331742</v>
      </c>
      <c r="P27" s="9"/>
    </row>
    <row r="28" spans="1:16">
      <c r="A28" s="12"/>
      <c r="B28" s="42">
        <v>573</v>
      </c>
      <c r="C28" s="19" t="s">
        <v>41</v>
      </c>
      <c r="D28" s="43">
        <v>435570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435570</v>
      </c>
      <c r="O28" s="44">
        <f t="shared" si="2"/>
        <v>24.751108080463688</v>
      </c>
      <c r="P28" s="9"/>
    </row>
    <row r="29" spans="1:16">
      <c r="A29" s="12"/>
      <c r="B29" s="42">
        <v>574</v>
      </c>
      <c r="C29" s="19" t="s">
        <v>42</v>
      </c>
      <c r="D29" s="43">
        <v>127201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127201</v>
      </c>
      <c r="O29" s="44">
        <f t="shared" si="2"/>
        <v>7.2281509262416179</v>
      </c>
      <c r="P29" s="9"/>
    </row>
    <row r="30" spans="1:16">
      <c r="A30" s="12"/>
      <c r="B30" s="42">
        <v>575</v>
      </c>
      <c r="C30" s="19" t="s">
        <v>65</v>
      </c>
      <c r="D30" s="43">
        <v>423826</v>
      </c>
      <c r="E30" s="43">
        <v>191506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615332</v>
      </c>
      <c r="O30" s="44">
        <f t="shared" si="2"/>
        <v>34.9660188657802</v>
      </c>
      <c r="P30" s="9"/>
    </row>
    <row r="31" spans="1:16" ht="15.75">
      <c r="A31" s="26" t="s">
        <v>66</v>
      </c>
      <c r="B31" s="27"/>
      <c r="C31" s="28"/>
      <c r="D31" s="29">
        <f t="shared" ref="D31:M31" si="7">SUM(D32:D32)</f>
        <v>203771</v>
      </c>
      <c r="E31" s="29">
        <f t="shared" si="7"/>
        <v>0</v>
      </c>
      <c r="F31" s="29">
        <f t="shared" si="7"/>
        <v>0</v>
      </c>
      <c r="G31" s="29">
        <f t="shared" si="7"/>
        <v>319607</v>
      </c>
      <c r="H31" s="29">
        <f t="shared" si="7"/>
        <v>0</v>
      </c>
      <c r="I31" s="29">
        <f t="shared" si="7"/>
        <v>314160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1"/>
        <v>837538</v>
      </c>
      <c r="O31" s="41">
        <f t="shared" si="2"/>
        <v>47.592794635754061</v>
      </c>
      <c r="P31" s="9"/>
    </row>
    <row r="32" spans="1:16" ht="15.75" thickBot="1">
      <c r="A32" s="12"/>
      <c r="B32" s="42">
        <v>581</v>
      </c>
      <c r="C32" s="19" t="s">
        <v>67</v>
      </c>
      <c r="D32" s="43">
        <v>203771</v>
      </c>
      <c r="E32" s="43">
        <v>0</v>
      </c>
      <c r="F32" s="43">
        <v>0</v>
      </c>
      <c r="G32" s="43">
        <v>319607</v>
      </c>
      <c r="H32" s="43">
        <v>0</v>
      </c>
      <c r="I32" s="43">
        <v>314160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837538</v>
      </c>
      <c r="O32" s="44">
        <f t="shared" si="2"/>
        <v>47.592794635754061</v>
      </c>
      <c r="P32" s="9"/>
    </row>
    <row r="33" spans="1:119" ht="16.5" thickBot="1">
      <c r="A33" s="13" t="s">
        <v>10</v>
      </c>
      <c r="B33" s="21"/>
      <c r="C33" s="20"/>
      <c r="D33" s="14">
        <f>SUM(D5,D12,D17,D23,D25,D31)</f>
        <v>24218676</v>
      </c>
      <c r="E33" s="14">
        <f t="shared" ref="E33:M33" si="8">SUM(E5,E12,E17,E23,E25,E31)</f>
        <v>4059005</v>
      </c>
      <c r="F33" s="14">
        <f t="shared" si="8"/>
        <v>818353</v>
      </c>
      <c r="G33" s="14">
        <f t="shared" si="8"/>
        <v>319607</v>
      </c>
      <c r="H33" s="14">
        <f t="shared" si="8"/>
        <v>0</v>
      </c>
      <c r="I33" s="14">
        <f t="shared" si="8"/>
        <v>7224431</v>
      </c>
      <c r="J33" s="14">
        <f t="shared" si="8"/>
        <v>905453</v>
      </c>
      <c r="K33" s="14">
        <f t="shared" si="8"/>
        <v>2066613</v>
      </c>
      <c r="L33" s="14">
        <f t="shared" si="8"/>
        <v>0</v>
      </c>
      <c r="M33" s="14">
        <f t="shared" si="8"/>
        <v>0</v>
      </c>
      <c r="N33" s="14">
        <f t="shared" si="1"/>
        <v>39612138</v>
      </c>
      <c r="O33" s="35">
        <f t="shared" si="2"/>
        <v>2250.9454483464028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78</v>
      </c>
      <c r="M35" s="93"/>
      <c r="N35" s="93"/>
      <c r="O35" s="39">
        <v>17598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5023317</v>
      </c>
      <c r="E5" s="24">
        <f t="shared" si="0"/>
        <v>14347684</v>
      </c>
      <c r="F5" s="24">
        <f t="shared" si="0"/>
        <v>747118</v>
      </c>
      <c r="G5" s="24">
        <f t="shared" si="0"/>
        <v>52120</v>
      </c>
      <c r="H5" s="24">
        <f t="shared" si="0"/>
        <v>0</v>
      </c>
      <c r="I5" s="24">
        <f t="shared" si="0"/>
        <v>0</v>
      </c>
      <c r="J5" s="24">
        <f t="shared" si="0"/>
        <v>878466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3" si="1">SUM(D5:M5)</f>
        <v>21048705</v>
      </c>
      <c r="O5" s="30">
        <f t="shared" ref="O5:O33" si="2">(N5/O$35)</f>
        <v>1237.6494972658318</v>
      </c>
      <c r="P5" s="6"/>
    </row>
    <row r="6" spans="1:133">
      <c r="A6" s="12"/>
      <c r="B6" s="42">
        <v>511</v>
      </c>
      <c r="C6" s="19" t="s">
        <v>19</v>
      </c>
      <c r="D6" s="43">
        <v>36573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36573</v>
      </c>
      <c r="O6" s="44">
        <f t="shared" si="2"/>
        <v>2.1504674545775271</v>
      </c>
      <c r="P6" s="9"/>
    </row>
    <row r="7" spans="1:133">
      <c r="A7" s="12"/>
      <c r="B7" s="42">
        <v>512</v>
      </c>
      <c r="C7" s="19" t="s">
        <v>20</v>
      </c>
      <c r="D7" s="43">
        <v>867203</v>
      </c>
      <c r="E7" s="43">
        <v>14347684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15214887</v>
      </c>
      <c r="O7" s="44">
        <f t="shared" si="2"/>
        <v>894.62497795025581</v>
      </c>
      <c r="P7" s="9"/>
    </row>
    <row r="8" spans="1:133">
      <c r="A8" s="12"/>
      <c r="B8" s="42">
        <v>513</v>
      </c>
      <c r="C8" s="19" t="s">
        <v>21</v>
      </c>
      <c r="D8" s="43">
        <v>1049493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878466</v>
      </c>
      <c r="K8" s="43">
        <v>0</v>
      </c>
      <c r="L8" s="43">
        <v>0</v>
      </c>
      <c r="M8" s="43">
        <v>0</v>
      </c>
      <c r="N8" s="43">
        <f t="shared" si="1"/>
        <v>1927959</v>
      </c>
      <c r="O8" s="44">
        <f t="shared" si="2"/>
        <v>113.36267419297936</v>
      </c>
      <c r="P8" s="9"/>
    </row>
    <row r="9" spans="1:133">
      <c r="A9" s="12"/>
      <c r="B9" s="42">
        <v>515</v>
      </c>
      <c r="C9" s="19" t="s">
        <v>22</v>
      </c>
      <c r="D9" s="43">
        <v>705649</v>
      </c>
      <c r="E9" s="43">
        <v>0</v>
      </c>
      <c r="F9" s="43">
        <v>0</v>
      </c>
      <c r="G9" s="43">
        <v>52120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757769</v>
      </c>
      <c r="O9" s="44">
        <f t="shared" si="2"/>
        <v>44.556300346915975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747118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747118</v>
      </c>
      <c r="O10" s="44">
        <f t="shared" si="2"/>
        <v>43.930028811665785</v>
      </c>
      <c r="P10" s="9"/>
    </row>
    <row r="11" spans="1:133">
      <c r="A11" s="12"/>
      <c r="B11" s="42">
        <v>519</v>
      </c>
      <c r="C11" s="19" t="s">
        <v>60</v>
      </c>
      <c r="D11" s="43">
        <v>2364399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2364399</v>
      </c>
      <c r="O11" s="44">
        <f t="shared" si="2"/>
        <v>139.02504850943728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10644587</v>
      </c>
      <c r="E12" s="29">
        <f t="shared" si="3"/>
        <v>474377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2141391</v>
      </c>
      <c r="L12" s="29">
        <f t="shared" si="3"/>
        <v>0</v>
      </c>
      <c r="M12" s="29">
        <f t="shared" si="3"/>
        <v>0</v>
      </c>
      <c r="N12" s="40">
        <f t="shared" si="1"/>
        <v>13260355</v>
      </c>
      <c r="O12" s="41">
        <f t="shared" si="2"/>
        <v>779.69982948197799</v>
      </c>
      <c r="P12" s="10"/>
    </row>
    <row r="13" spans="1:133">
      <c r="A13" s="12"/>
      <c r="B13" s="42">
        <v>521</v>
      </c>
      <c r="C13" s="19" t="s">
        <v>26</v>
      </c>
      <c r="D13" s="43">
        <v>5492133</v>
      </c>
      <c r="E13" s="43">
        <v>261809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5753942</v>
      </c>
      <c r="O13" s="44">
        <f t="shared" si="2"/>
        <v>338.32786499676604</v>
      </c>
      <c r="P13" s="9"/>
    </row>
    <row r="14" spans="1:133">
      <c r="A14" s="12"/>
      <c r="B14" s="42">
        <v>522</v>
      </c>
      <c r="C14" s="19" t="s">
        <v>27</v>
      </c>
      <c r="D14" s="43">
        <v>4744294</v>
      </c>
      <c r="E14" s="43">
        <v>212568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4956862</v>
      </c>
      <c r="O14" s="44">
        <f t="shared" si="2"/>
        <v>291.46010466278591</v>
      </c>
      <c r="P14" s="9"/>
    </row>
    <row r="15" spans="1:133">
      <c r="A15" s="12"/>
      <c r="B15" s="42">
        <v>524</v>
      </c>
      <c r="C15" s="19" t="s">
        <v>28</v>
      </c>
      <c r="D15" s="43">
        <v>408160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408160</v>
      </c>
      <c r="O15" s="44">
        <f t="shared" si="2"/>
        <v>23.999529605456576</v>
      </c>
      <c r="P15" s="9"/>
    </row>
    <row r="16" spans="1:133">
      <c r="A16" s="12"/>
      <c r="B16" s="42">
        <v>529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2141391</v>
      </c>
      <c r="L16" s="43">
        <v>0</v>
      </c>
      <c r="M16" s="43">
        <v>0</v>
      </c>
      <c r="N16" s="43">
        <f t="shared" si="1"/>
        <v>2141391</v>
      </c>
      <c r="O16" s="44">
        <f t="shared" si="2"/>
        <v>125.91233021696948</v>
      </c>
      <c r="P16" s="9"/>
    </row>
    <row r="17" spans="1:16" ht="15.75">
      <c r="A17" s="26" t="s">
        <v>30</v>
      </c>
      <c r="B17" s="27"/>
      <c r="C17" s="28"/>
      <c r="D17" s="29">
        <f t="shared" ref="D17:M17" si="4">SUM(D18:D22)</f>
        <v>0</v>
      </c>
      <c r="E17" s="29">
        <f t="shared" si="4"/>
        <v>1254557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7063484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8318041</v>
      </c>
      <c r="O17" s="41">
        <f t="shared" si="2"/>
        <v>489.09513729640736</v>
      </c>
      <c r="P17" s="10"/>
    </row>
    <row r="18" spans="1:16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2369374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2369374</v>
      </c>
      <c r="O18" s="44">
        <f t="shared" si="2"/>
        <v>139.31757511612867</v>
      </c>
      <c r="P18" s="9"/>
    </row>
    <row r="19" spans="1:16">
      <c r="A19" s="12"/>
      <c r="B19" s="42">
        <v>534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1899842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1899842</v>
      </c>
      <c r="O19" s="44">
        <f t="shared" si="2"/>
        <v>111.70941377080025</v>
      </c>
      <c r="P19" s="9"/>
    </row>
    <row r="20" spans="1:16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2613485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2613485</v>
      </c>
      <c r="O20" s="44">
        <f t="shared" si="2"/>
        <v>153.67113541482919</v>
      </c>
      <c r="P20" s="9"/>
    </row>
    <row r="21" spans="1:16">
      <c r="A21" s="12"/>
      <c r="B21" s="42">
        <v>536</v>
      </c>
      <c r="C21" s="19" t="s">
        <v>71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180783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180783</v>
      </c>
      <c r="O21" s="44">
        <f t="shared" si="2"/>
        <v>10.629917092961721</v>
      </c>
      <c r="P21" s="9"/>
    </row>
    <row r="22" spans="1:16">
      <c r="A22" s="12"/>
      <c r="B22" s="42">
        <v>537</v>
      </c>
      <c r="C22" s="19" t="s">
        <v>62</v>
      </c>
      <c r="D22" s="43">
        <v>0</v>
      </c>
      <c r="E22" s="43">
        <v>1254557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1254557</v>
      </c>
      <c r="O22" s="44">
        <f t="shared" si="2"/>
        <v>73.76709590168754</v>
      </c>
      <c r="P22" s="9"/>
    </row>
    <row r="23" spans="1:16" ht="15.75">
      <c r="A23" s="26" t="s">
        <v>36</v>
      </c>
      <c r="B23" s="27"/>
      <c r="C23" s="28"/>
      <c r="D23" s="29">
        <f t="shared" ref="D23:M23" si="5">SUM(D24:D24)</f>
        <v>3048875</v>
      </c>
      <c r="E23" s="29">
        <f t="shared" si="5"/>
        <v>48564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3097439</v>
      </c>
      <c r="O23" s="41">
        <f t="shared" si="2"/>
        <v>182.12730052331392</v>
      </c>
      <c r="P23" s="10"/>
    </row>
    <row r="24" spans="1:16">
      <c r="A24" s="12"/>
      <c r="B24" s="42">
        <v>541</v>
      </c>
      <c r="C24" s="19" t="s">
        <v>63</v>
      </c>
      <c r="D24" s="43">
        <v>3048875</v>
      </c>
      <c r="E24" s="43">
        <v>48564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3097439</v>
      </c>
      <c r="O24" s="44">
        <f t="shared" si="2"/>
        <v>182.12730052331392</v>
      </c>
      <c r="P24" s="9"/>
    </row>
    <row r="25" spans="1:16" ht="15.75">
      <c r="A25" s="26" t="s">
        <v>38</v>
      </c>
      <c r="B25" s="27"/>
      <c r="C25" s="28"/>
      <c r="D25" s="29">
        <f t="shared" ref="D25:M25" si="6">SUM(D26:D30)</f>
        <v>3839779</v>
      </c>
      <c r="E25" s="29">
        <f t="shared" si="6"/>
        <v>561273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4401052</v>
      </c>
      <c r="O25" s="41">
        <f t="shared" si="2"/>
        <v>258.77885576527314</v>
      </c>
      <c r="P25" s="9"/>
    </row>
    <row r="26" spans="1:16">
      <c r="A26" s="12"/>
      <c r="B26" s="42">
        <v>571</v>
      </c>
      <c r="C26" s="19" t="s">
        <v>39</v>
      </c>
      <c r="D26" s="43">
        <v>642066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642066</v>
      </c>
      <c r="O26" s="44">
        <f t="shared" si="2"/>
        <v>37.75304286470277</v>
      </c>
      <c r="P26" s="9"/>
    </row>
    <row r="27" spans="1:16">
      <c r="A27" s="12"/>
      <c r="B27" s="42">
        <v>572</v>
      </c>
      <c r="C27" s="19" t="s">
        <v>64</v>
      </c>
      <c r="D27" s="43">
        <v>2252057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2252057</v>
      </c>
      <c r="O27" s="44">
        <f t="shared" si="2"/>
        <v>132.4194155347798</v>
      </c>
      <c r="P27" s="9"/>
    </row>
    <row r="28" spans="1:16">
      <c r="A28" s="12"/>
      <c r="B28" s="42">
        <v>573</v>
      </c>
      <c r="C28" s="19" t="s">
        <v>41</v>
      </c>
      <c r="D28" s="43">
        <v>404038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404038</v>
      </c>
      <c r="O28" s="44">
        <f t="shared" si="2"/>
        <v>23.757158816957723</v>
      </c>
      <c r="P28" s="9"/>
    </row>
    <row r="29" spans="1:16">
      <c r="A29" s="12"/>
      <c r="B29" s="42">
        <v>574</v>
      </c>
      <c r="C29" s="19" t="s">
        <v>42</v>
      </c>
      <c r="D29" s="43">
        <v>142057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142057</v>
      </c>
      <c r="O29" s="44">
        <f t="shared" si="2"/>
        <v>8.3528547068854007</v>
      </c>
      <c r="P29" s="9"/>
    </row>
    <row r="30" spans="1:16">
      <c r="A30" s="12"/>
      <c r="B30" s="42">
        <v>575</v>
      </c>
      <c r="C30" s="19" t="s">
        <v>65</v>
      </c>
      <c r="D30" s="43">
        <v>399561</v>
      </c>
      <c r="E30" s="43">
        <v>561273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960834</v>
      </c>
      <c r="O30" s="44">
        <f t="shared" si="2"/>
        <v>56.496383841947434</v>
      </c>
      <c r="P30" s="9"/>
    </row>
    <row r="31" spans="1:16" ht="15.75">
      <c r="A31" s="26" t="s">
        <v>66</v>
      </c>
      <c r="B31" s="27"/>
      <c r="C31" s="28"/>
      <c r="D31" s="29">
        <f t="shared" ref="D31:M31" si="7">SUM(D32:D32)</f>
        <v>199530</v>
      </c>
      <c r="E31" s="29">
        <f t="shared" si="7"/>
        <v>0</v>
      </c>
      <c r="F31" s="29">
        <f t="shared" si="7"/>
        <v>0</v>
      </c>
      <c r="G31" s="29">
        <f t="shared" si="7"/>
        <v>0</v>
      </c>
      <c r="H31" s="29">
        <f t="shared" si="7"/>
        <v>0</v>
      </c>
      <c r="I31" s="29">
        <f t="shared" si="7"/>
        <v>308000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1"/>
        <v>507530</v>
      </c>
      <c r="O31" s="41">
        <f t="shared" si="2"/>
        <v>29.842417827953195</v>
      </c>
      <c r="P31" s="9"/>
    </row>
    <row r="32" spans="1:16" ht="15.75" thickBot="1">
      <c r="A32" s="12"/>
      <c r="B32" s="42">
        <v>581</v>
      </c>
      <c r="C32" s="19" t="s">
        <v>67</v>
      </c>
      <c r="D32" s="43">
        <v>199530</v>
      </c>
      <c r="E32" s="43">
        <v>0</v>
      </c>
      <c r="F32" s="43">
        <v>0</v>
      </c>
      <c r="G32" s="43">
        <v>0</v>
      </c>
      <c r="H32" s="43">
        <v>0</v>
      </c>
      <c r="I32" s="43">
        <v>308000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507530</v>
      </c>
      <c r="O32" s="44">
        <f t="shared" si="2"/>
        <v>29.842417827953195</v>
      </c>
      <c r="P32" s="9"/>
    </row>
    <row r="33" spans="1:119" ht="16.5" thickBot="1">
      <c r="A33" s="13" t="s">
        <v>10</v>
      </c>
      <c r="B33" s="21"/>
      <c r="C33" s="20"/>
      <c r="D33" s="14">
        <f>SUM(D5,D12,D17,D23,D25,D31)</f>
        <v>22756088</v>
      </c>
      <c r="E33" s="14">
        <f t="shared" ref="E33:M33" si="8">SUM(E5,E12,E17,E23,E25,E31)</f>
        <v>16686455</v>
      </c>
      <c r="F33" s="14">
        <f t="shared" si="8"/>
        <v>747118</v>
      </c>
      <c r="G33" s="14">
        <f t="shared" si="8"/>
        <v>52120</v>
      </c>
      <c r="H33" s="14">
        <f t="shared" si="8"/>
        <v>0</v>
      </c>
      <c r="I33" s="14">
        <f t="shared" si="8"/>
        <v>7371484</v>
      </c>
      <c r="J33" s="14">
        <f t="shared" si="8"/>
        <v>878466</v>
      </c>
      <c r="K33" s="14">
        <f t="shared" si="8"/>
        <v>2141391</v>
      </c>
      <c r="L33" s="14">
        <f t="shared" si="8"/>
        <v>0</v>
      </c>
      <c r="M33" s="14">
        <f t="shared" si="8"/>
        <v>0</v>
      </c>
      <c r="N33" s="14">
        <f t="shared" si="1"/>
        <v>50633122</v>
      </c>
      <c r="O33" s="35">
        <f t="shared" si="2"/>
        <v>2977.1930381607572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72</v>
      </c>
      <c r="M35" s="93"/>
      <c r="N35" s="93"/>
      <c r="O35" s="39">
        <v>17007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2024-05-29T19:37:29Z</cp:lastPrinted>
  <dcterms:created xsi:type="dcterms:W3CDTF">2000-08-31T21:26:31Z</dcterms:created>
  <dcterms:modified xsi:type="dcterms:W3CDTF">2024-05-29T19:37:51Z</dcterms:modified>
</cp:coreProperties>
</file>