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72" documentId="11_299B0459468A2F3123C4A31A076EAEFEAA07FF38" xr6:coauthVersionLast="47" xr6:coauthVersionMax="47" xr10:uidLastSave="{1FDF9888-D408-44EE-8D06-F609E53BDA5D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'2008'!$A$1:$O$45</definedName>
    <definedName name="_xlnm.Print_Area" localSheetId="14">'2009'!$A$1:$O$43</definedName>
    <definedName name="_xlnm.Print_Area" localSheetId="13">'2010'!$A$1:$O$42</definedName>
    <definedName name="_xlnm.Print_Area" localSheetId="12">'2011'!$A$1:$O$49</definedName>
    <definedName name="_xlnm.Print_Area" localSheetId="11">'2012'!$A$1:$O$48</definedName>
    <definedName name="_xlnm.Print_Area" localSheetId="10">'2013'!$A$1:$O$47</definedName>
    <definedName name="_xlnm.Print_Area" localSheetId="9">'2014'!$A$1:$O$48</definedName>
    <definedName name="_xlnm.Print_Area" localSheetId="8">'2015'!$A$1:$O$47</definedName>
    <definedName name="_xlnm.Print_Area" localSheetId="7">'2016'!$A$1:$O$47</definedName>
    <definedName name="_xlnm.Print_Area" localSheetId="6">'2017'!$A$1:$O$51</definedName>
    <definedName name="_xlnm.Print_Area" localSheetId="5">'2018'!$A$1:$O$49</definedName>
    <definedName name="_xlnm.Print_Area" localSheetId="4">'2019'!$A$1:$O$46</definedName>
    <definedName name="_xlnm.Print_Area" localSheetId="3">'2020'!$A$1:$O$42</definedName>
    <definedName name="_xlnm.Print_Area" localSheetId="2">'2021'!$A$1:$P$44</definedName>
    <definedName name="_xlnm.Print_Area" localSheetId="1">'2022'!$A$1:$P$44</definedName>
    <definedName name="_xlnm.Print_Area" localSheetId="0">'2023'!$A$1:$P$45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0" i="48" l="1"/>
  <c r="P40" i="48" s="1"/>
  <c r="N39" i="48"/>
  <c r="M39" i="48"/>
  <c r="L39" i="48"/>
  <c r="K39" i="48"/>
  <c r="J39" i="48"/>
  <c r="I39" i="48"/>
  <c r="H39" i="48"/>
  <c r="G39" i="48"/>
  <c r="F39" i="48"/>
  <c r="E39" i="48"/>
  <c r="D39" i="48"/>
  <c r="O38" i="48"/>
  <c r="P38" i="48" s="1"/>
  <c r="O37" i="48"/>
  <c r="P37" i="48" s="1"/>
  <c r="O36" i="48"/>
  <c r="P36" i="48" s="1"/>
  <c r="O35" i="48"/>
  <c r="P35" i="48" s="1"/>
  <c r="N34" i="48"/>
  <c r="M34" i="48"/>
  <c r="L34" i="48"/>
  <c r="K34" i="48"/>
  <c r="J34" i="48"/>
  <c r="I34" i="48"/>
  <c r="H34" i="48"/>
  <c r="G34" i="48"/>
  <c r="F34" i="48"/>
  <c r="E34" i="48"/>
  <c r="D34" i="48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9" i="47"/>
  <c r="P39" i="47" s="1"/>
  <c r="N38" i="47"/>
  <c r="M38" i="47"/>
  <c r="L38" i="47"/>
  <c r="K38" i="47"/>
  <c r="J38" i="47"/>
  <c r="I38" i="47"/>
  <c r="H38" i="47"/>
  <c r="G38" i="47"/>
  <c r="F38" i="47"/>
  <c r="E38" i="47"/>
  <c r="D38" i="47"/>
  <c r="O37" i="47"/>
  <c r="P37" i="47" s="1"/>
  <c r="O36" i="47"/>
  <c r="P36" i="47" s="1"/>
  <c r="O35" i="47"/>
  <c r="P35" i="47" s="1"/>
  <c r="O34" i="47"/>
  <c r="P34" i="47" s="1"/>
  <c r="N33" i="47"/>
  <c r="M33" i="47"/>
  <c r="L33" i="47"/>
  <c r="K33" i="47"/>
  <c r="J33" i="47"/>
  <c r="I33" i="47"/>
  <c r="H33" i="47"/>
  <c r="G33" i="47"/>
  <c r="F33" i="47"/>
  <c r="E33" i="47"/>
  <c r="D33" i="47"/>
  <c r="O32" i="47"/>
  <c r="P32" i="47" s="1"/>
  <c r="N31" i="47"/>
  <c r="M31" i="47"/>
  <c r="L31" i="47"/>
  <c r="K31" i="47"/>
  <c r="J31" i="47"/>
  <c r="I31" i="47"/>
  <c r="H31" i="47"/>
  <c r="G31" i="47"/>
  <c r="F31" i="47"/>
  <c r="E31" i="47"/>
  <c r="D31" i="47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32" i="48" l="1"/>
  <c r="P32" i="48" s="1"/>
  <c r="O34" i="48"/>
  <c r="P34" i="48" s="1"/>
  <c r="O23" i="48"/>
  <c r="P23" i="48" s="1"/>
  <c r="O16" i="48"/>
  <c r="P16" i="48" s="1"/>
  <c r="O5" i="48"/>
  <c r="P5" i="48" s="1"/>
  <c r="E41" i="48"/>
  <c r="F41" i="48"/>
  <c r="G41" i="48"/>
  <c r="H41" i="48"/>
  <c r="I41" i="48"/>
  <c r="J41" i="48"/>
  <c r="O12" i="48"/>
  <c r="P12" i="48" s="1"/>
  <c r="D41" i="48"/>
  <c r="K41" i="48"/>
  <c r="L41" i="48"/>
  <c r="M41" i="48"/>
  <c r="O39" i="48"/>
  <c r="P39" i="48" s="1"/>
  <c r="N41" i="48"/>
  <c r="O38" i="47"/>
  <c r="P38" i="47" s="1"/>
  <c r="O33" i="47"/>
  <c r="P33" i="47" s="1"/>
  <c r="O31" i="47"/>
  <c r="P31" i="47" s="1"/>
  <c r="D40" i="47"/>
  <c r="O23" i="47"/>
  <c r="P23" i="47" s="1"/>
  <c r="F40" i="47"/>
  <c r="L40" i="47"/>
  <c r="M40" i="47"/>
  <c r="H40" i="47"/>
  <c r="J40" i="47"/>
  <c r="O15" i="47"/>
  <c r="P15" i="47" s="1"/>
  <c r="N40" i="47"/>
  <c r="O12" i="47"/>
  <c r="P12" i="47" s="1"/>
  <c r="K40" i="47"/>
  <c r="G40" i="47"/>
  <c r="I40" i="47"/>
  <c r="E40" i="47"/>
  <c r="O5" i="47"/>
  <c r="P5" i="47" s="1"/>
  <c r="O39" i="46"/>
  <c r="P39" i="46" s="1"/>
  <c r="O38" i="46"/>
  <c r="P38" i="46" s="1"/>
  <c r="N37" i="46"/>
  <c r="M37" i="46"/>
  <c r="L37" i="46"/>
  <c r="K37" i="46"/>
  <c r="J37" i="46"/>
  <c r="I37" i="46"/>
  <c r="H37" i="46"/>
  <c r="G37" i="46"/>
  <c r="F37" i="46"/>
  <c r="E37" i="46"/>
  <c r="D37" i="46"/>
  <c r="O36" i="46"/>
  <c r="P36" i="46"/>
  <c r="N35" i="46"/>
  <c r="M35" i="46"/>
  <c r="L35" i="46"/>
  <c r="K35" i="46"/>
  <c r="J35" i="46"/>
  <c r="I35" i="46"/>
  <c r="H35" i="46"/>
  <c r="O35" i="46" s="1"/>
  <c r="P35" i="46" s="1"/>
  <c r="G35" i="46"/>
  <c r="F35" i="46"/>
  <c r="E35" i="46"/>
  <c r="D35" i="46"/>
  <c r="O34" i="46"/>
  <c r="P34" i="46" s="1"/>
  <c r="N33" i="46"/>
  <c r="M33" i="46"/>
  <c r="L33" i="46"/>
  <c r="K33" i="46"/>
  <c r="J33" i="46"/>
  <c r="I33" i="46"/>
  <c r="H33" i="46"/>
  <c r="G33" i="46"/>
  <c r="F33" i="46"/>
  <c r="E33" i="46"/>
  <c r="D33" i="46"/>
  <c r="O32" i="46"/>
  <c r="P32" i="46"/>
  <c r="O31" i="46"/>
  <c r="P31" i="46" s="1"/>
  <c r="O30" i="46"/>
  <c r="P30" i="46"/>
  <c r="O29" i="46"/>
  <c r="P29" i="46" s="1"/>
  <c r="O28" i="46"/>
  <c r="P28" i="46" s="1"/>
  <c r="O27" i="46"/>
  <c r="P27" i="46"/>
  <c r="O26" i="46"/>
  <c r="P26" i="46"/>
  <c r="N25" i="46"/>
  <c r="M25" i="46"/>
  <c r="L25" i="46"/>
  <c r="K25" i="46"/>
  <c r="J25" i="46"/>
  <c r="I25" i="46"/>
  <c r="H25" i="46"/>
  <c r="G25" i="46"/>
  <c r="F25" i="46"/>
  <c r="E25" i="46"/>
  <c r="D25" i="46"/>
  <c r="O24" i="46"/>
  <c r="P24" i="46" s="1"/>
  <c r="O23" i="46"/>
  <c r="P23" i="46" s="1"/>
  <c r="O22" i="46"/>
  <c r="P22" i="46" s="1"/>
  <c r="O21" i="46"/>
  <c r="P21" i="46" s="1"/>
  <c r="O20" i="46"/>
  <c r="P20" i="46" s="1"/>
  <c r="O19" i="46"/>
  <c r="P19" i="46" s="1"/>
  <c r="O18" i="46"/>
  <c r="P18" i="46"/>
  <c r="N17" i="46"/>
  <c r="M17" i="46"/>
  <c r="L17" i="46"/>
  <c r="L40" i="46" s="1"/>
  <c r="K17" i="46"/>
  <c r="J17" i="46"/>
  <c r="I17" i="46"/>
  <c r="H17" i="46"/>
  <c r="G17" i="46"/>
  <c r="F17" i="46"/>
  <c r="E17" i="46"/>
  <c r="O17" i="46" s="1"/>
  <c r="P17" i="46" s="1"/>
  <c r="D17" i="46"/>
  <c r="O16" i="46"/>
  <c r="P16" i="46"/>
  <c r="O15" i="46"/>
  <c r="P15" i="46" s="1"/>
  <c r="O14" i="46"/>
  <c r="P14" i="46" s="1"/>
  <c r="N13" i="46"/>
  <c r="M13" i="46"/>
  <c r="L13" i="46"/>
  <c r="K13" i="46"/>
  <c r="J13" i="46"/>
  <c r="I13" i="46"/>
  <c r="H13" i="46"/>
  <c r="G13" i="46"/>
  <c r="F13" i="46"/>
  <c r="E13" i="46"/>
  <c r="D13" i="46"/>
  <c r="O12" i="46"/>
  <c r="P12" i="46" s="1"/>
  <c r="O11" i="46"/>
  <c r="P11" i="46" s="1"/>
  <c r="O10" i="46"/>
  <c r="P10" i="46" s="1"/>
  <c r="O9" i="46"/>
  <c r="P9" i="46" s="1"/>
  <c r="O8" i="46"/>
  <c r="P8" i="46" s="1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F40" i="46" s="1"/>
  <c r="E5" i="46"/>
  <c r="D5" i="46"/>
  <c r="N37" i="45"/>
  <c r="O37" i="45" s="1"/>
  <c r="M36" i="45"/>
  <c r="L36" i="45"/>
  <c r="K36" i="45"/>
  <c r="J36" i="45"/>
  <c r="I36" i="45"/>
  <c r="H36" i="45"/>
  <c r="G36" i="45"/>
  <c r="F36" i="45"/>
  <c r="E36" i="45"/>
  <c r="D36" i="45"/>
  <c r="N35" i="45"/>
  <c r="O35" i="45" s="1"/>
  <c r="N34" i="45"/>
  <c r="O34" i="45" s="1"/>
  <c r="M33" i="45"/>
  <c r="L33" i="45"/>
  <c r="K33" i="45"/>
  <c r="J33" i="45"/>
  <c r="I33" i="45"/>
  <c r="H33" i="45"/>
  <c r="G33" i="45"/>
  <c r="F33" i="45"/>
  <c r="F38" i="45" s="1"/>
  <c r="E33" i="45"/>
  <c r="D33" i="45"/>
  <c r="N33" i="45" s="1"/>
  <c r="O33" i="45" s="1"/>
  <c r="N32" i="45"/>
  <c r="O32" i="45" s="1"/>
  <c r="M31" i="45"/>
  <c r="L31" i="45"/>
  <c r="K31" i="45"/>
  <c r="J31" i="45"/>
  <c r="I31" i="45"/>
  <c r="H31" i="45"/>
  <c r="G31" i="45"/>
  <c r="F31" i="45"/>
  <c r="E31" i="45"/>
  <c r="D31" i="45"/>
  <c r="N30" i="45"/>
  <c r="O30" i="45" s="1"/>
  <c r="N29" i="45"/>
  <c r="O29" i="45"/>
  <c r="N28" i="45"/>
  <c r="O28" i="45" s="1"/>
  <c r="N27" i="45"/>
  <c r="O27" i="45"/>
  <c r="N26" i="45"/>
  <c r="O26" i="45" s="1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3" i="45"/>
  <c r="O23" i="45" s="1"/>
  <c r="N22" i="45"/>
  <c r="O22" i="45" s="1"/>
  <c r="N21" i="45"/>
  <c r="O21" i="45"/>
  <c r="N20" i="45"/>
  <c r="O20" i="45"/>
  <c r="N19" i="45"/>
  <c r="O19" i="45"/>
  <c r="N18" i="45"/>
  <c r="O18" i="45" s="1"/>
  <c r="N17" i="45"/>
  <c r="O17" i="45" s="1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D38" i="45" s="1"/>
  <c r="N14" i="45"/>
  <c r="O14" i="45" s="1"/>
  <c r="N13" i="45"/>
  <c r="O13" i="45"/>
  <c r="N12" i="45"/>
  <c r="O12" i="45"/>
  <c r="M11" i="45"/>
  <c r="L11" i="45"/>
  <c r="K11" i="45"/>
  <c r="J11" i="45"/>
  <c r="I11" i="45"/>
  <c r="H11" i="45"/>
  <c r="G11" i="45"/>
  <c r="F11" i="45"/>
  <c r="E11" i="45"/>
  <c r="D11" i="45"/>
  <c r="N10" i="45"/>
  <c r="O10" i="45" s="1"/>
  <c r="N9" i="45"/>
  <c r="O9" i="45"/>
  <c r="N8" i="45"/>
  <c r="O8" i="45" s="1"/>
  <c r="N7" i="45"/>
  <c r="O7" i="45" s="1"/>
  <c r="N6" i="45"/>
  <c r="O6" i="45" s="1"/>
  <c r="M5" i="45"/>
  <c r="M38" i="45" s="1"/>
  <c r="L5" i="45"/>
  <c r="K5" i="45"/>
  <c r="K38" i="45" s="1"/>
  <c r="J5" i="45"/>
  <c r="I5" i="45"/>
  <c r="H5" i="45"/>
  <c r="G5" i="45"/>
  <c r="N5" i="45" s="1"/>
  <c r="O5" i="45" s="1"/>
  <c r="F5" i="45"/>
  <c r="E5" i="45"/>
  <c r="D5" i="45"/>
  <c r="N41" i="44"/>
  <c r="O41" i="44" s="1"/>
  <c r="M40" i="44"/>
  <c r="L40" i="44"/>
  <c r="K40" i="44"/>
  <c r="J40" i="44"/>
  <c r="I40" i="44"/>
  <c r="H40" i="44"/>
  <c r="G40" i="44"/>
  <c r="F40" i="44"/>
  <c r="E40" i="44"/>
  <c r="D40" i="44"/>
  <c r="N39" i="44"/>
  <c r="O39" i="44" s="1"/>
  <c r="N38" i="44"/>
  <c r="O38" i="44"/>
  <c r="M37" i="44"/>
  <c r="L37" i="44"/>
  <c r="K37" i="44"/>
  <c r="J37" i="44"/>
  <c r="I37" i="44"/>
  <c r="H37" i="44"/>
  <c r="G37" i="44"/>
  <c r="F37" i="44"/>
  <c r="E37" i="44"/>
  <c r="D37" i="44"/>
  <c r="N36" i="44"/>
  <c r="O36" i="44"/>
  <c r="M35" i="44"/>
  <c r="L35" i="44"/>
  <c r="K35" i="44"/>
  <c r="J35" i="44"/>
  <c r="I35" i="44"/>
  <c r="H35" i="44"/>
  <c r="G35" i="44"/>
  <c r="F35" i="44"/>
  <c r="E35" i="44"/>
  <c r="D35" i="44"/>
  <c r="N35" i="44" s="1"/>
  <c r="O35" i="44" s="1"/>
  <c r="N34" i="44"/>
  <c r="O34" i="44" s="1"/>
  <c r="N33" i="44"/>
  <c r="O33" i="44"/>
  <c r="N32" i="44"/>
  <c r="O32" i="44" s="1"/>
  <c r="N31" i="44"/>
  <c r="O31" i="44" s="1"/>
  <c r="N30" i="44"/>
  <c r="O30" i="44" s="1"/>
  <c r="N29" i="44"/>
  <c r="O29" i="44" s="1"/>
  <c r="N28" i="44"/>
  <c r="O28" i="44"/>
  <c r="M27" i="44"/>
  <c r="L27" i="44"/>
  <c r="K27" i="44"/>
  <c r="J27" i="44"/>
  <c r="I27" i="44"/>
  <c r="H27" i="44"/>
  <c r="G27" i="44"/>
  <c r="F27" i="44"/>
  <c r="E27" i="44"/>
  <c r="D27" i="44"/>
  <c r="N26" i="44"/>
  <c r="O26" i="44"/>
  <c r="N25" i="44"/>
  <c r="O25" i="44"/>
  <c r="N24" i="44"/>
  <c r="O24" i="44"/>
  <c r="N23" i="44"/>
  <c r="O23" i="44" s="1"/>
  <c r="N22" i="44"/>
  <c r="O22" i="44" s="1"/>
  <c r="N21" i="44"/>
  <c r="O21" i="44" s="1"/>
  <c r="N20" i="44"/>
  <c r="O20" i="44"/>
  <c r="N19" i="44"/>
  <c r="O19" i="44"/>
  <c r="N18" i="44"/>
  <c r="O18" i="44"/>
  <c r="M17" i="44"/>
  <c r="M42" i="44" s="1"/>
  <c r="L17" i="44"/>
  <c r="K17" i="44"/>
  <c r="J17" i="44"/>
  <c r="I17" i="44"/>
  <c r="N17" i="44" s="1"/>
  <c r="O17" i="44" s="1"/>
  <c r="H17" i="44"/>
  <c r="G17" i="44"/>
  <c r="F17" i="44"/>
  <c r="E17" i="44"/>
  <c r="D17" i="44"/>
  <c r="N16" i="44"/>
  <c r="O16" i="44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N10" i="44"/>
  <c r="O10" i="44"/>
  <c r="N9" i="44"/>
  <c r="O9" i="44" s="1"/>
  <c r="N8" i="44"/>
  <c r="O8" i="44"/>
  <c r="N7" i="44"/>
  <c r="O7" i="44" s="1"/>
  <c r="N6" i="44"/>
  <c r="O6" i="44" s="1"/>
  <c r="M5" i="44"/>
  <c r="L5" i="44"/>
  <c r="K5" i="44"/>
  <c r="J5" i="44"/>
  <c r="I5" i="44"/>
  <c r="H5" i="44"/>
  <c r="G5" i="44"/>
  <c r="F5" i="44"/>
  <c r="F42" i="44" s="1"/>
  <c r="E5" i="44"/>
  <c r="D5" i="44"/>
  <c r="N44" i="43"/>
  <c r="O44" i="43" s="1"/>
  <c r="N43" i="43"/>
  <c r="O43" i="43" s="1"/>
  <c r="M42" i="43"/>
  <c r="L42" i="43"/>
  <c r="K42" i="43"/>
  <c r="J42" i="43"/>
  <c r="I42" i="43"/>
  <c r="H42" i="43"/>
  <c r="G42" i="43"/>
  <c r="F42" i="43"/>
  <c r="E42" i="43"/>
  <c r="D42" i="43"/>
  <c r="N41" i="43"/>
  <c r="O41" i="43" s="1"/>
  <c r="M40" i="43"/>
  <c r="L40" i="43"/>
  <c r="K40" i="43"/>
  <c r="J40" i="43"/>
  <c r="I40" i="43"/>
  <c r="H40" i="43"/>
  <c r="G40" i="43"/>
  <c r="F40" i="43"/>
  <c r="E40" i="43"/>
  <c r="D40" i="43"/>
  <c r="N39" i="43"/>
  <c r="O39" i="43" s="1"/>
  <c r="M38" i="43"/>
  <c r="L38" i="43"/>
  <c r="K38" i="43"/>
  <c r="J38" i="43"/>
  <c r="I38" i="43"/>
  <c r="H38" i="43"/>
  <c r="G38" i="43"/>
  <c r="F38" i="43"/>
  <c r="E38" i="43"/>
  <c r="D38" i="43"/>
  <c r="N37" i="43"/>
  <c r="O37" i="43" s="1"/>
  <c r="N36" i="43"/>
  <c r="O36" i="43"/>
  <c r="N35" i="43"/>
  <c r="O35" i="43"/>
  <c r="N34" i="43"/>
  <c r="O34" i="43"/>
  <c r="N33" i="43"/>
  <c r="O33" i="43" s="1"/>
  <c r="N32" i="43"/>
  <c r="O32" i="43" s="1"/>
  <c r="N31" i="43"/>
  <c r="O31" i="43" s="1"/>
  <c r="N30" i="43"/>
  <c r="O30" i="43" s="1"/>
  <c r="N29" i="43"/>
  <c r="O29" i="43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N27" i="43" s="1"/>
  <c r="O27" i="43" s="1"/>
  <c r="N26" i="43"/>
  <c r="O26" i="43" s="1"/>
  <c r="N25" i="43"/>
  <c r="O25" i="43" s="1"/>
  <c r="N24" i="43"/>
  <c r="O24" i="43" s="1"/>
  <c r="N23" i="43"/>
  <c r="O23" i="43" s="1"/>
  <c r="N22" i="43"/>
  <c r="O22" i="43"/>
  <c r="N21" i="43"/>
  <c r="O21" i="43" s="1"/>
  <c r="N20" i="43"/>
  <c r="O20" i="43"/>
  <c r="N19" i="43"/>
  <c r="O19" i="43" s="1"/>
  <c r="M18" i="43"/>
  <c r="L18" i="43"/>
  <c r="L45" i="43" s="1"/>
  <c r="K18" i="43"/>
  <c r="J18" i="43"/>
  <c r="I18" i="43"/>
  <c r="H18" i="43"/>
  <c r="H45" i="43" s="1"/>
  <c r="G18" i="43"/>
  <c r="F18" i="43"/>
  <c r="E18" i="43"/>
  <c r="D18" i="43"/>
  <c r="N17" i="43"/>
  <c r="O17" i="43" s="1"/>
  <c r="N16" i="43"/>
  <c r="O16" i="43" s="1"/>
  <c r="N15" i="43"/>
  <c r="O15" i="43" s="1"/>
  <c r="N14" i="43"/>
  <c r="O14" i="43"/>
  <c r="M13" i="43"/>
  <c r="L13" i="43"/>
  <c r="K13" i="43"/>
  <c r="J13" i="43"/>
  <c r="I13" i="43"/>
  <c r="H13" i="43"/>
  <c r="G13" i="43"/>
  <c r="F13" i="43"/>
  <c r="E13" i="43"/>
  <c r="D13" i="43"/>
  <c r="N13" i="43" s="1"/>
  <c r="O13" i="43" s="1"/>
  <c r="N12" i="43"/>
  <c r="O12" i="43"/>
  <c r="N11" i="43"/>
  <c r="O11" i="43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F5" i="43"/>
  <c r="F45" i="43" s="1"/>
  <c r="E5" i="43"/>
  <c r="D5" i="43"/>
  <c r="N46" i="42"/>
  <c r="O46" i="42"/>
  <c r="M45" i="42"/>
  <c r="L45" i="42"/>
  <c r="K45" i="42"/>
  <c r="J45" i="42"/>
  <c r="I45" i="42"/>
  <c r="H45" i="42"/>
  <c r="G45" i="42"/>
  <c r="F45" i="42"/>
  <c r="E45" i="42"/>
  <c r="D45" i="42"/>
  <c r="N44" i="42"/>
  <c r="O44" i="42"/>
  <c r="N43" i="42"/>
  <c r="O43" i="42"/>
  <c r="N42" i="42"/>
  <c r="O42" i="42"/>
  <c r="N41" i="42"/>
  <c r="O41" i="42" s="1"/>
  <c r="N40" i="42"/>
  <c r="O40" i="42" s="1"/>
  <c r="M39" i="42"/>
  <c r="L39" i="42"/>
  <c r="K39" i="42"/>
  <c r="J39" i="42"/>
  <c r="I39" i="42"/>
  <c r="H39" i="42"/>
  <c r="G39" i="42"/>
  <c r="F39" i="42"/>
  <c r="E39" i="42"/>
  <c r="D39" i="42"/>
  <c r="N38" i="42"/>
  <c r="O38" i="42" s="1"/>
  <c r="M37" i="42"/>
  <c r="L37" i="42"/>
  <c r="K37" i="42"/>
  <c r="J37" i="42"/>
  <c r="I37" i="42"/>
  <c r="H37" i="42"/>
  <c r="G37" i="42"/>
  <c r="F37" i="42"/>
  <c r="E37" i="42"/>
  <c r="D37" i="42"/>
  <c r="N37" i="42" s="1"/>
  <c r="O37" i="42" s="1"/>
  <c r="N36" i="42"/>
  <c r="O36" i="42" s="1"/>
  <c r="N35" i="42"/>
  <c r="O35" i="42" s="1"/>
  <c r="N34" i="42"/>
  <c r="O34" i="42" s="1"/>
  <c r="N33" i="42"/>
  <c r="O33" i="42" s="1"/>
  <c r="N32" i="42"/>
  <c r="O32" i="42"/>
  <c r="N31" i="42"/>
  <c r="O31" i="42" s="1"/>
  <c r="N30" i="42"/>
  <c r="O30" i="42" s="1"/>
  <c r="N29" i="42"/>
  <c r="O29" i="42" s="1"/>
  <c r="M28" i="42"/>
  <c r="L28" i="42"/>
  <c r="K28" i="42"/>
  <c r="J28" i="42"/>
  <c r="I28" i="42"/>
  <c r="H28" i="42"/>
  <c r="G28" i="42"/>
  <c r="F28" i="42"/>
  <c r="E28" i="42"/>
  <c r="D28" i="42"/>
  <c r="N27" i="42"/>
  <c r="O27" i="42" s="1"/>
  <c r="N26" i="42"/>
  <c r="O26" i="42" s="1"/>
  <c r="N25" i="42"/>
  <c r="O25" i="42" s="1"/>
  <c r="N24" i="42"/>
  <c r="O24" i="42"/>
  <c r="N23" i="42"/>
  <c r="O23" i="42" s="1"/>
  <c r="N22" i="42"/>
  <c r="O22" i="42" s="1"/>
  <c r="N21" i="42"/>
  <c r="O21" i="42" s="1"/>
  <c r="N20" i="42"/>
  <c r="O20" i="42"/>
  <c r="N19" i="42"/>
  <c r="O19" i="42"/>
  <c r="N18" i="42"/>
  <c r="O18" i="42"/>
  <c r="N17" i="42"/>
  <c r="O17" i="42" s="1"/>
  <c r="M16" i="42"/>
  <c r="M47" i="42" s="1"/>
  <c r="L16" i="42"/>
  <c r="K16" i="42"/>
  <c r="J16" i="42"/>
  <c r="I16" i="42"/>
  <c r="H16" i="42"/>
  <c r="G16" i="42"/>
  <c r="F16" i="42"/>
  <c r="E16" i="42"/>
  <c r="D16" i="42"/>
  <c r="N15" i="42"/>
  <c r="O15" i="42" s="1"/>
  <c r="N14" i="42"/>
  <c r="O14" i="42" s="1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1" i="42"/>
  <c r="O11" i="42" s="1"/>
  <c r="N10" i="42"/>
  <c r="O10" i="42" s="1"/>
  <c r="N9" i="42"/>
  <c r="O9" i="42"/>
  <c r="N8" i="42"/>
  <c r="O8" i="42"/>
  <c r="N7" i="42"/>
  <c r="O7" i="42" s="1"/>
  <c r="N6" i="42"/>
  <c r="O6" i="42" s="1"/>
  <c r="M5" i="42"/>
  <c r="L5" i="42"/>
  <c r="L47" i="42" s="1"/>
  <c r="K5" i="42"/>
  <c r="J5" i="42"/>
  <c r="J47" i="42" s="1"/>
  <c r="I5" i="42"/>
  <c r="H5" i="42"/>
  <c r="G5" i="42"/>
  <c r="G47" i="42" s="1"/>
  <c r="F5" i="42"/>
  <c r="E5" i="42"/>
  <c r="D5" i="42"/>
  <c r="D47" i="42" s="1"/>
  <c r="N42" i="41"/>
  <c r="O42" i="41" s="1"/>
  <c r="M41" i="41"/>
  <c r="L41" i="41"/>
  <c r="K41" i="41"/>
  <c r="J41" i="41"/>
  <c r="I41" i="41"/>
  <c r="H41" i="41"/>
  <c r="G41" i="41"/>
  <c r="F41" i="41"/>
  <c r="N41" i="41" s="1"/>
  <c r="O41" i="41" s="1"/>
  <c r="E41" i="41"/>
  <c r="D41" i="41"/>
  <c r="N40" i="41"/>
  <c r="O40" i="41" s="1"/>
  <c r="N39" i="41"/>
  <c r="O39" i="41" s="1"/>
  <c r="N38" i="41"/>
  <c r="O38" i="41"/>
  <c r="N37" i="41"/>
  <c r="O37" i="41"/>
  <c r="N36" i="41"/>
  <c r="O36" i="41"/>
  <c r="N35" i="41"/>
  <c r="O35" i="41" s="1"/>
  <c r="M34" i="41"/>
  <c r="L34" i="41"/>
  <c r="L43" i="41" s="1"/>
  <c r="K34" i="41"/>
  <c r="J34" i="41"/>
  <c r="I34" i="41"/>
  <c r="H34" i="41"/>
  <c r="G34" i="41"/>
  <c r="F34" i="41"/>
  <c r="E34" i="41"/>
  <c r="N34" i="41" s="1"/>
  <c r="O34" i="41" s="1"/>
  <c r="D34" i="41"/>
  <c r="N33" i="41"/>
  <c r="O33" i="41" s="1"/>
  <c r="M32" i="41"/>
  <c r="L32" i="41"/>
  <c r="K32" i="41"/>
  <c r="J32" i="41"/>
  <c r="I32" i="41"/>
  <c r="H32" i="41"/>
  <c r="G32" i="41"/>
  <c r="F32" i="41"/>
  <c r="E32" i="41"/>
  <c r="D32" i="41"/>
  <c r="N31" i="41"/>
  <c r="O31" i="41" s="1"/>
  <c r="N30" i="41"/>
  <c r="O30" i="41" s="1"/>
  <c r="N29" i="41"/>
  <c r="O29" i="41" s="1"/>
  <c r="N28" i="41"/>
  <c r="O28" i="41"/>
  <c r="N27" i="41"/>
  <c r="O27" i="41" s="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5" i="41" s="1"/>
  <c r="O25" i="41" s="1"/>
  <c r="N24" i="41"/>
  <c r="O24" i="41"/>
  <c r="N23" i="41"/>
  <c r="O23" i="41" s="1"/>
  <c r="N22" i="41"/>
  <c r="O22" i="41" s="1"/>
  <c r="N21" i="41"/>
  <c r="O21" i="41" s="1"/>
  <c r="N20" i="41"/>
  <c r="O20" i="41" s="1"/>
  <c r="N19" i="41"/>
  <c r="O19" i="41"/>
  <c r="N18" i="41"/>
  <c r="O18" i="41" s="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5" i="41"/>
  <c r="O15" i="41" s="1"/>
  <c r="N14" i="41"/>
  <c r="O14" i="41" s="1"/>
  <c r="N13" i="41"/>
  <c r="O13" i="41" s="1"/>
  <c r="M12" i="41"/>
  <c r="L12" i="41"/>
  <c r="K12" i="41"/>
  <c r="J12" i="41"/>
  <c r="I12" i="41"/>
  <c r="H12" i="41"/>
  <c r="G12" i="41"/>
  <c r="F12" i="41"/>
  <c r="E12" i="41"/>
  <c r="E43" i="41" s="1"/>
  <c r="D12" i="41"/>
  <c r="N11" i="41"/>
  <c r="O11" i="41" s="1"/>
  <c r="N10" i="41"/>
  <c r="O10" i="41"/>
  <c r="N9" i="41"/>
  <c r="O9" i="4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H43" i="41" s="1"/>
  <c r="G5" i="41"/>
  <c r="F5" i="41"/>
  <c r="E5" i="41"/>
  <c r="D5" i="41"/>
  <c r="N42" i="40"/>
  <c r="O42" i="40" s="1"/>
  <c r="M41" i="40"/>
  <c r="L41" i="40"/>
  <c r="K41" i="40"/>
  <c r="J41" i="40"/>
  <c r="I41" i="40"/>
  <c r="H41" i="40"/>
  <c r="G41" i="40"/>
  <c r="F41" i="40"/>
  <c r="E41" i="40"/>
  <c r="D41" i="40"/>
  <c r="N40" i="40"/>
  <c r="O40" i="40" s="1"/>
  <c r="N39" i="40"/>
  <c r="O39" i="40" s="1"/>
  <c r="N38" i="40"/>
  <c r="O38" i="40" s="1"/>
  <c r="N37" i="40"/>
  <c r="O37" i="40"/>
  <c r="N36" i="40"/>
  <c r="O36" i="40" s="1"/>
  <c r="N35" i="40"/>
  <c r="O35" i="40" s="1"/>
  <c r="M34" i="40"/>
  <c r="L34" i="40"/>
  <c r="K34" i="40"/>
  <c r="J34" i="40"/>
  <c r="I34" i="40"/>
  <c r="H34" i="40"/>
  <c r="G34" i="40"/>
  <c r="F34" i="40"/>
  <c r="E34" i="40"/>
  <c r="D34" i="40"/>
  <c r="N33" i="40"/>
  <c r="O33" i="40" s="1"/>
  <c r="M32" i="40"/>
  <c r="L32" i="40"/>
  <c r="K32" i="40"/>
  <c r="J32" i="40"/>
  <c r="I32" i="40"/>
  <c r="H32" i="40"/>
  <c r="G32" i="40"/>
  <c r="F32" i="40"/>
  <c r="E32" i="40"/>
  <c r="D32" i="40"/>
  <c r="N31" i="40"/>
  <c r="O31" i="40" s="1"/>
  <c r="N30" i="40"/>
  <c r="O30" i="40" s="1"/>
  <c r="N29" i="40"/>
  <c r="O29" i="40" s="1"/>
  <c r="N28" i="40"/>
  <c r="O28" i="40" s="1"/>
  <c r="N27" i="40"/>
  <c r="O27" i="40"/>
  <c r="N26" i="40"/>
  <c r="O26" i="40" s="1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N23" i="40"/>
  <c r="O23" i="40" s="1"/>
  <c r="N22" i="40"/>
  <c r="O22" i="40" s="1"/>
  <c r="N21" i="40"/>
  <c r="O21" i="40" s="1"/>
  <c r="N20" i="40"/>
  <c r="O20" i="40" s="1"/>
  <c r="N19" i="40"/>
  <c r="O19" i="40"/>
  <c r="N18" i="40"/>
  <c r="O18" i="40" s="1"/>
  <c r="N17" i="40"/>
  <c r="O17" i="40" s="1"/>
  <c r="M16" i="40"/>
  <c r="M43" i="40" s="1"/>
  <c r="L16" i="40"/>
  <c r="L43" i="40" s="1"/>
  <c r="K16" i="40"/>
  <c r="J16" i="40"/>
  <c r="I16" i="40"/>
  <c r="H16" i="40"/>
  <c r="G16" i="40"/>
  <c r="F16" i="40"/>
  <c r="E16" i="40"/>
  <c r="D16" i="40"/>
  <c r="N15" i="40"/>
  <c r="O15" i="40" s="1"/>
  <c r="N14" i="40"/>
  <c r="O14" i="40" s="1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N10" i="40"/>
  <c r="O10" i="40" s="1"/>
  <c r="N9" i="40"/>
  <c r="O9" i="40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D43" i="40" s="1"/>
  <c r="N43" i="39"/>
  <c r="O43" i="39" s="1"/>
  <c r="N42" i="39"/>
  <c r="O42" i="39" s="1"/>
  <c r="M41" i="39"/>
  <c r="L41" i="39"/>
  <c r="K41" i="39"/>
  <c r="J41" i="39"/>
  <c r="I41" i="39"/>
  <c r="H41" i="39"/>
  <c r="G41" i="39"/>
  <c r="F41" i="39"/>
  <c r="E41" i="39"/>
  <c r="D41" i="39"/>
  <c r="N40" i="39"/>
  <c r="O40" i="39" s="1"/>
  <c r="N39" i="39"/>
  <c r="O39" i="39"/>
  <c r="N38" i="39"/>
  <c r="O38" i="39" s="1"/>
  <c r="N37" i="39"/>
  <c r="O37" i="39" s="1"/>
  <c r="N36" i="39"/>
  <c r="O36" i="39" s="1"/>
  <c r="M35" i="39"/>
  <c r="L35" i="39"/>
  <c r="K35" i="39"/>
  <c r="J35" i="39"/>
  <c r="I35" i="39"/>
  <c r="H35" i="39"/>
  <c r="H44" i="39" s="1"/>
  <c r="G35" i="39"/>
  <c r="F35" i="39"/>
  <c r="E35" i="39"/>
  <c r="D35" i="39"/>
  <c r="N34" i="39"/>
  <c r="O34" i="39" s="1"/>
  <c r="M33" i="39"/>
  <c r="L33" i="39"/>
  <c r="K33" i="39"/>
  <c r="J33" i="39"/>
  <c r="I33" i="39"/>
  <c r="H33" i="39"/>
  <c r="G33" i="39"/>
  <c r="F33" i="39"/>
  <c r="E33" i="39"/>
  <c r="E44" i="39" s="1"/>
  <c r="D33" i="39"/>
  <c r="N32" i="39"/>
  <c r="O32" i="39" s="1"/>
  <c r="N31" i="39"/>
  <c r="O31" i="39"/>
  <c r="N30" i="39"/>
  <c r="O30" i="39" s="1"/>
  <c r="N29" i="39"/>
  <c r="O29" i="39" s="1"/>
  <c r="N28" i="39"/>
  <c r="O28" i="39" s="1"/>
  <c r="N27" i="39"/>
  <c r="O27" i="39" s="1"/>
  <c r="N26" i="39"/>
  <c r="O26" i="39" s="1"/>
  <c r="M25" i="39"/>
  <c r="L25" i="39"/>
  <c r="K25" i="39"/>
  <c r="J25" i="39"/>
  <c r="I25" i="39"/>
  <c r="H25" i="39"/>
  <c r="G25" i="39"/>
  <c r="F25" i="39"/>
  <c r="E25" i="39"/>
  <c r="D25" i="39"/>
  <c r="N24" i="39"/>
  <c r="O24" i="39" s="1"/>
  <c r="N23" i="39"/>
  <c r="O23" i="39"/>
  <c r="N22" i="39"/>
  <c r="O22" i="39" s="1"/>
  <c r="N21" i="39"/>
  <c r="O21" i="39" s="1"/>
  <c r="N20" i="39"/>
  <c r="O20" i="39" s="1"/>
  <c r="N19" i="39"/>
  <c r="O19" i="39" s="1"/>
  <c r="N18" i="39"/>
  <c r="O18" i="39" s="1"/>
  <c r="N17" i="39"/>
  <c r="O17" i="39"/>
  <c r="M16" i="39"/>
  <c r="L16" i="39"/>
  <c r="K16" i="39"/>
  <c r="J16" i="39"/>
  <c r="I16" i="39"/>
  <c r="H16" i="39"/>
  <c r="G16" i="39"/>
  <c r="F16" i="39"/>
  <c r="E16" i="39"/>
  <c r="D16" i="39"/>
  <c r="N15" i="39"/>
  <c r="O15" i="39" s="1"/>
  <c r="N14" i="39"/>
  <c r="O14" i="39" s="1"/>
  <c r="N13" i="39"/>
  <c r="O13" i="39" s="1"/>
  <c r="M12" i="39"/>
  <c r="L12" i="39"/>
  <c r="K12" i="39"/>
  <c r="J12" i="39"/>
  <c r="J44" i="39" s="1"/>
  <c r="I12" i="39"/>
  <c r="H12" i="39"/>
  <c r="G12" i="39"/>
  <c r="F12" i="39"/>
  <c r="F44" i="39" s="1"/>
  <c r="E12" i="39"/>
  <c r="D12" i="39"/>
  <c r="N11" i="39"/>
  <c r="O11" i="39" s="1"/>
  <c r="N10" i="39"/>
  <c r="O10" i="39" s="1"/>
  <c r="N9" i="39"/>
  <c r="O9" i="39"/>
  <c r="N8" i="39"/>
  <c r="O8" i="39"/>
  <c r="N7" i="39"/>
  <c r="O7" i="39"/>
  <c r="N6" i="39"/>
  <c r="O6" i="39"/>
  <c r="M5" i="39"/>
  <c r="L5" i="39"/>
  <c r="K5" i="39"/>
  <c r="K44" i="39" s="1"/>
  <c r="J5" i="39"/>
  <c r="I5" i="39"/>
  <c r="H5" i="39"/>
  <c r="G5" i="39"/>
  <c r="F5" i="39"/>
  <c r="E5" i="39"/>
  <c r="D5" i="39"/>
  <c r="N40" i="38"/>
  <c r="O40" i="38"/>
  <c r="M39" i="38"/>
  <c r="L39" i="38"/>
  <c r="K39" i="38"/>
  <c r="J39" i="38"/>
  <c r="I39" i="38"/>
  <c r="H39" i="38"/>
  <c r="G39" i="38"/>
  <c r="F39" i="38"/>
  <c r="E39" i="38"/>
  <c r="D39" i="38"/>
  <c r="N39" i="38" s="1"/>
  <c r="O39" i="38" s="1"/>
  <c r="N38" i="38"/>
  <c r="O38" i="38" s="1"/>
  <c r="N37" i="38"/>
  <c r="O37" i="38"/>
  <c r="N36" i="38"/>
  <c r="O36" i="38" s="1"/>
  <c r="N35" i="38"/>
  <c r="O35" i="38"/>
  <c r="N34" i="38"/>
  <c r="O34" i="38" s="1"/>
  <c r="N33" i="38"/>
  <c r="O33" i="38"/>
  <c r="N32" i="38"/>
  <c r="O32" i="38" s="1"/>
  <c r="M31" i="38"/>
  <c r="L31" i="38"/>
  <c r="K31" i="38"/>
  <c r="J31" i="38"/>
  <c r="I31" i="38"/>
  <c r="H31" i="38"/>
  <c r="G31" i="38"/>
  <c r="F31" i="38"/>
  <c r="E31" i="38"/>
  <c r="N31" i="38" s="1"/>
  <c r="O31" i="38" s="1"/>
  <c r="D31" i="38"/>
  <c r="N30" i="38"/>
  <c r="O30" i="38" s="1"/>
  <c r="M29" i="38"/>
  <c r="L29" i="38"/>
  <c r="K29" i="38"/>
  <c r="J29" i="38"/>
  <c r="I29" i="38"/>
  <c r="H29" i="38"/>
  <c r="G29" i="38"/>
  <c r="F29" i="38"/>
  <c r="E29" i="38"/>
  <c r="D29" i="38"/>
  <c r="N28" i="38"/>
  <c r="O28" i="38"/>
  <c r="N27" i="38"/>
  <c r="O27" i="38" s="1"/>
  <c r="N26" i="38"/>
  <c r="O26" i="38" s="1"/>
  <c r="N25" i="38"/>
  <c r="O25" i="38" s="1"/>
  <c r="N24" i="38"/>
  <c r="O24" i="38"/>
  <c r="M23" i="38"/>
  <c r="M41" i="38" s="1"/>
  <c r="L23" i="38"/>
  <c r="K23" i="38"/>
  <c r="J23" i="38"/>
  <c r="I23" i="38"/>
  <c r="H23" i="38"/>
  <c r="G23" i="38"/>
  <c r="F23" i="38"/>
  <c r="E23" i="38"/>
  <c r="D23" i="38"/>
  <c r="N22" i="38"/>
  <c r="O22" i="38"/>
  <c r="N21" i="38"/>
  <c r="O21" i="38" s="1"/>
  <c r="N20" i="38"/>
  <c r="O20" i="38"/>
  <c r="N19" i="38"/>
  <c r="O19" i="38" s="1"/>
  <c r="N18" i="38"/>
  <c r="O18" i="38" s="1"/>
  <c r="M17" i="38"/>
  <c r="L17" i="38"/>
  <c r="K17" i="38"/>
  <c r="J17" i="38"/>
  <c r="J41" i="38" s="1"/>
  <c r="I17" i="38"/>
  <c r="H17" i="38"/>
  <c r="G17" i="38"/>
  <c r="F17" i="38"/>
  <c r="E17" i="38"/>
  <c r="D17" i="38"/>
  <c r="N16" i="38"/>
  <c r="O16" i="38" s="1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 s="1"/>
  <c r="N10" i="38"/>
  <c r="O10" i="38" s="1"/>
  <c r="N9" i="38"/>
  <c r="O9" i="38" s="1"/>
  <c r="N8" i="38"/>
  <c r="O8" i="38"/>
  <c r="N7" i="38"/>
  <c r="O7" i="38" s="1"/>
  <c r="N6" i="38"/>
  <c r="O6" i="38"/>
  <c r="M5" i="38"/>
  <c r="L5" i="38"/>
  <c r="L41" i="38" s="1"/>
  <c r="K5" i="38"/>
  <c r="K41" i="38" s="1"/>
  <c r="J5" i="38"/>
  <c r="I5" i="38"/>
  <c r="H5" i="38"/>
  <c r="H41" i="38" s="1"/>
  <c r="G5" i="38"/>
  <c r="G41" i="38" s="1"/>
  <c r="F5" i="38"/>
  <c r="E5" i="38"/>
  <c r="N5" i="38" s="1"/>
  <c r="O5" i="38" s="1"/>
  <c r="D5" i="38"/>
  <c r="N42" i="37"/>
  <c r="O42" i="37" s="1"/>
  <c r="N41" i="37"/>
  <c r="O41" i="37" s="1"/>
  <c r="M40" i="37"/>
  <c r="L40" i="37"/>
  <c r="K40" i="37"/>
  <c r="J40" i="37"/>
  <c r="I40" i="37"/>
  <c r="H40" i="37"/>
  <c r="G40" i="37"/>
  <c r="F40" i="37"/>
  <c r="E40" i="37"/>
  <c r="D40" i="37"/>
  <c r="N40" i="37" s="1"/>
  <c r="O40" i="37" s="1"/>
  <c r="N39" i="37"/>
  <c r="O39" i="37" s="1"/>
  <c r="N38" i="37"/>
  <c r="O38" i="37"/>
  <c r="N37" i="37"/>
  <c r="O37" i="37" s="1"/>
  <c r="N36" i="37"/>
  <c r="O36" i="37"/>
  <c r="N35" i="37"/>
  <c r="O35" i="37" s="1"/>
  <c r="N34" i="37"/>
  <c r="O34" i="37" s="1"/>
  <c r="M33" i="37"/>
  <c r="L33" i="37"/>
  <c r="K33" i="37"/>
  <c r="J33" i="37"/>
  <c r="I33" i="37"/>
  <c r="H33" i="37"/>
  <c r="G33" i="37"/>
  <c r="F33" i="37"/>
  <c r="E33" i="37"/>
  <c r="D33" i="37"/>
  <c r="N32" i="37"/>
  <c r="O32" i="37" s="1"/>
  <c r="N31" i="37"/>
  <c r="O31" i="37" s="1"/>
  <c r="N30" i="37"/>
  <c r="O30" i="37"/>
  <c r="N29" i="37"/>
  <c r="O29" i="37" s="1"/>
  <c r="N28" i="37"/>
  <c r="O28" i="37"/>
  <c r="N27" i="37"/>
  <c r="O27" i="37" s="1"/>
  <c r="N26" i="37"/>
  <c r="O26" i="37" s="1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3" i="37"/>
  <c r="O23" i="37" s="1"/>
  <c r="N22" i="37"/>
  <c r="O22" i="37"/>
  <c r="N21" i="37"/>
  <c r="O21" i="37" s="1"/>
  <c r="N20" i="37"/>
  <c r="O20" i="37" s="1"/>
  <c r="N19" i="37"/>
  <c r="O19" i="37"/>
  <c r="N18" i="37"/>
  <c r="O18" i="37" s="1"/>
  <c r="N17" i="37"/>
  <c r="O17" i="37" s="1"/>
  <c r="M16" i="37"/>
  <c r="L16" i="37"/>
  <c r="K16" i="37"/>
  <c r="J16" i="37"/>
  <c r="I16" i="37"/>
  <c r="H16" i="37"/>
  <c r="G16" i="37"/>
  <c r="F16" i="37"/>
  <c r="E16" i="37"/>
  <c r="D16" i="37"/>
  <c r="N15" i="37"/>
  <c r="O15" i="37"/>
  <c r="N14" i="37"/>
  <c r="O14" i="37" s="1"/>
  <c r="N13" i="37"/>
  <c r="O13" i="37" s="1"/>
  <c r="M12" i="37"/>
  <c r="L12" i="37"/>
  <c r="K12" i="37"/>
  <c r="J12" i="37"/>
  <c r="J43" i="37" s="1"/>
  <c r="I12" i="37"/>
  <c r="H12" i="37"/>
  <c r="G12" i="37"/>
  <c r="F12" i="37"/>
  <c r="E12" i="37"/>
  <c r="D12" i="37"/>
  <c r="N11" i="37"/>
  <c r="O11" i="37"/>
  <c r="N10" i="37"/>
  <c r="O10" i="37" s="1"/>
  <c r="N9" i="37"/>
  <c r="O9" i="37" s="1"/>
  <c r="N8" i="37"/>
  <c r="O8" i="37"/>
  <c r="N7" i="37"/>
  <c r="O7" i="37" s="1"/>
  <c r="N6" i="37"/>
  <c r="O6" i="37" s="1"/>
  <c r="M5" i="37"/>
  <c r="L5" i="37"/>
  <c r="K5" i="37"/>
  <c r="J5" i="37"/>
  <c r="I5" i="37"/>
  <c r="H5" i="37"/>
  <c r="H43" i="37" s="1"/>
  <c r="G5" i="37"/>
  <c r="F5" i="37"/>
  <c r="E5" i="37"/>
  <c r="N5" i="37" s="1"/>
  <c r="O5" i="37" s="1"/>
  <c r="D5" i="37"/>
  <c r="N43" i="36"/>
  <c r="O43" i="36"/>
  <c r="N42" i="36"/>
  <c r="O42" i="36" s="1"/>
  <c r="M41" i="36"/>
  <c r="L41" i="36"/>
  <c r="K41" i="36"/>
  <c r="J41" i="36"/>
  <c r="I41" i="36"/>
  <c r="H41" i="36"/>
  <c r="G41" i="36"/>
  <c r="F41" i="36"/>
  <c r="E41" i="36"/>
  <c r="D41" i="36"/>
  <c r="N41" i="36" s="1"/>
  <c r="O41" i="36" s="1"/>
  <c r="N40" i="36"/>
  <c r="O40" i="36"/>
  <c r="N39" i="36"/>
  <c r="O39" i="36" s="1"/>
  <c r="N38" i="36"/>
  <c r="O38" i="36" s="1"/>
  <c r="N37" i="36"/>
  <c r="O37" i="36" s="1"/>
  <c r="N36" i="36"/>
  <c r="O36" i="36" s="1"/>
  <c r="N35" i="36"/>
  <c r="O35" i="36" s="1"/>
  <c r="M34" i="36"/>
  <c r="L34" i="36"/>
  <c r="K34" i="36"/>
  <c r="J34" i="36"/>
  <c r="I34" i="36"/>
  <c r="H34" i="36"/>
  <c r="G34" i="36"/>
  <c r="F34" i="36"/>
  <c r="E34" i="36"/>
  <c r="D34" i="36"/>
  <c r="N33" i="36"/>
  <c r="O33" i="36"/>
  <c r="M32" i="36"/>
  <c r="L32" i="36"/>
  <c r="K32" i="36"/>
  <c r="J32" i="36"/>
  <c r="I32" i="36"/>
  <c r="H32" i="36"/>
  <c r="G32" i="36"/>
  <c r="F32" i="36"/>
  <c r="E32" i="36"/>
  <c r="D32" i="36"/>
  <c r="N31" i="36"/>
  <c r="O31" i="36" s="1"/>
  <c r="N30" i="36"/>
  <c r="O30" i="36" s="1"/>
  <c r="N29" i="36"/>
  <c r="O29" i="36" s="1"/>
  <c r="N28" i="36"/>
  <c r="O28" i="36"/>
  <c r="N27" i="36"/>
  <c r="O27" i="36" s="1"/>
  <c r="N26" i="36"/>
  <c r="O26" i="36"/>
  <c r="N25" i="36"/>
  <c r="O25" i="36" s="1"/>
  <c r="M24" i="36"/>
  <c r="L24" i="36"/>
  <c r="K24" i="36"/>
  <c r="J24" i="36"/>
  <c r="I24" i="36"/>
  <c r="H24" i="36"/>
  <c r="G24" i="36"/>
  <c r="F24" i="36"/>
  <c r="E24" i="36"/>
  <c r="D24" i="36"/>
  <c r="N23" i="36"/>
  <c r="O23" i="36" s="1"/>
  <c r="N22" i="36"/>
  <c r="O22" i="36" s="1"/>
  <c r="N21" i="36"/>
  <c r="O21" i="36"/>
  <c r="N20" i="36"/>
  <c r="O20" i="36" s="1"/>
  <c r="N19" i="36"/>
  <c r="O19" i="36" s="1"/>
  <c r="N18" i="36"/>
  <c r="O18" i="36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5" i="36"/>
  <c r="O15" i="36" s="1"/>
  <c r="N14" i="36"/>
  <c r="O14" i="36" s="1"/>
  <c r="N13" i="36"/>
  <c r="O13" i="36" s="1"/>
  <c r="M12" i="36"/>
  <c r="L12" i="36"/>
  <c r="K12" i="36"/>
  <c r="J12" i="36"/>
  <c r="I12" i="36"/>
  <c r="H12" i="36"/>
  <c r="G12" i="36"/>
  <c r="G44" i="36" s="1"/>
  <c r="F12" i="36"/>
  <c r="F44" i="36"/>
  <c r="E12" i="36"/>
  <c r="D12" i="36"/>
  <c r="N11" i="36"/>
  <c r="O11" i="36" s="1"/>
  <c r="N10" i="36"/>
  <c r="O10" i="36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I44" i="36" s="1"/>
  <c r="H5" i="36"/>
  <c r="G5" i="36"/>
  <c r="F5" i="36"/>
  <c r="E5" i="36"/>
  <c r="D5" i="36"/>
  <c r="D44" i="36" s="1"/>
  <c r="N44" i="35"/>
  <c r="O44" i="35" s="1"/>
  <c r="N43" i="35"/>
  <c r="O43" i="35" s="1"/>
  <c r="M42" i="35"/>
  <c r="L42" i="35"/>
  <c r="K42" i="35"/>
  <c r="J42" i="35"/>
  <c r="I42" i="35"/>
  <c r="H42" i="35"/>
  <c r="G42" i="35"/>
  <c r="F42" i="35"/>
  <c r="E42" i="35"/>
  <c r="D42" i="35"/>
  <c r="N42" i="35" s="1"/>
  <c r="O42" i="35" s="1"/>
  <c r="N41" i="35"/>
  <c r="O41" i="35"/>
  <c r="N40" i="35"/>
  <c r="O40" i="35"/>
  <c r="N39" i="35"/>
  <c r="O39" i="35" s="1"/>
  <c r="N38" i="35"/>
  <c r="O38" i="35" s="1"/>
  <c r="N37" i="35"/>
  <c r="O37" i="35" s="1"/>
  <c r="N36" i="35"/>
  <c r="O36" i="35" s="1"/>
  <c r="N35" i="35"/>
  <c r="O35" i="35" s="1"/>
  <c r="N34" i="35"/>
  <c r="O34" i="35"/>
  <c r="M33" i="35"/>
  <c r="L33" i="35"/>
  <c r="K33" i="35"/>
  <c r="J33" i="35"/>
  <c r="I33" i="35"/>
  <c r="H33" i="35"/>
  <c r="G33" i="35"/>
  <c r="F33" i="35"/>
  <c r="E33" i="35"/>
  <c r="D33" i="35"/>
  <c r="N32" i="35"/>
  <c r="O32" i="35"/>
  <c r="M31" i="35"/>
  <c r="L31" i="35"/>
  <c r="K31" i="35"/>
  <c r="J31" i="35"/>
  <c r="I31" i="35"/>
  <c r="H31" i="35"/>
  <c r="G31" i="35"/>
  <c r="F31" i="35"/>
  <c r="E31" i="35"/>
  <c r="D31" i="35"/>
  <c r="N30" i="35"/>
  <c r="O30" i="35" s="1"/>
  <c r="N29" i="35"/>
  <c r="O29" i="35" s="1"/>
  <c r="N28" i="35"/>
  <c r="O28" i="35"/>
  <c r="N27" i="35"/>
  <c r="O27" i="35" s="1"/>
  <c r="N26" i="35"/>
  <c r="O26" i="35"/>
  <c r="N25" i="35"/>
  <c r="O25" i="35"/>
  <c r="M24" i="35"/>
  <c r="L24" i="35"/>
  <c r="K24" i="35"/>
  <c r="J24" i="35"/>
  <c r="I24" i="35"/>
  <c r="H24" i="35"/>
  <c r="G24" i="35"/>
  <c r="F24" i="35"/>
  <c r="E24" i="35"/>
  <c r="D24" i="35"/>
  <c r="N23" i="35"/>
  <c r="O23" i="35" s="1"/>
  <c r="N22" i="35"/>
  <c r="O22" i="35" s="1"/>
  <c r="N21" i="35"/>
  <c r="O21" i="35"/>
  <c r="N20" i="35"/>
  <c r="O20" i="35" s="1"/>
  <c r="N19" i="35"/>
  <c r="O19" i="35"/>
  <c r="N18" i="35"/>
  <c r="O18" i="35"/>
  <c r="N17" i="35"/>
  <c r="O17" i="35" s="1"/>
  <c r="M16" i="35"/>
  <c r="L16" i="35"/>
  <c r="L45" i="35" s="1"/>
  <c r="K16" i="35"/>
  <c r="J16" i="35"/>
  <c r="I16" i="35"/>
  <c r="H16" i="35"/>
  <c r="G16" i="35"/>
  <c r="F16" i="35"/>
  <c r="E16" i="35"/>
  <c r="D16" i="35"/>
  <c r="N15" i="35"/>
  <c r="O15" i="35" s="1"/>
  <c r="N14" i="35"/>
  <c r="O14" i="35" s="1"/>
  <c r="N13" i="35"/>
  <c r="O13" i="35" s="1"/>
  <c r="M12" i="35"/>
  <c r="L12" i="35"/>
  <c r="K12" i="35"/>
  <c r="J12" i="35"/>
  <c r="I12" i="35"/>
  <c r="I45" i="35" s="1"/>
  <c r="H12" i="35"/>
  <c r="G12" i="35"/>
  <c r="F12" i="35"/>
  <c r="E12" i="35"/>
  <c r="D12" i="35"/>
  <c r="N11" i="35"/>
  <c r="O11" i="35" s="1"/>
  <c r="N10" i="35"/>
  <c r="O10" i="35"/>
  <c r="N9" i="35"/>
  <c r="O9" i="35" s="1"/>
  <c r="N8" i="35"/>
  <c r="O8" i="35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E45" i="35" s="1"/>
  <c r="D5" i="35"/>
  <c r="N5" i="35" s="1"/>
  <c r="O5" i="35" s="1"/>
  <c r="N37" i="34"/>
  <c r="O37" i="34" s="1"/>
  <c r="M36" i="34"/>
  <c r="L36" i="34"/>
  <c r="K36" i="34"/>
  <c r="J36" i="34"/>
  <c r="I36" i="34"/>
  <c r="H36" i="34"/>
  <c r="G36" i="34"/>
  <c r="F36" i="34"/>
  <c r="E36" i="34"/>
  <c r="D36" i="34"/>
  <c r="N36" i="34"/>
  <c r="O36" i="34" s="1"/>
  <c r="N35" i="34"/>
  <c r="O35" i="34"/>
  <c r="N34" i="34"/>
  <c r="O34" i="34" s="1"/>
  <c r="N33" i="34"/>
  <c r="O33" i="34" s="1"/>
  <c r="N32" i="34"/>
  <c r="O32" i="34" s="1"/>
  <c r="N31" i="34"/>
  <c r="O31" i="34"/>
  <c r="N30" i="34"/>
  <c r="O30" i="34" s="1"/>
  <c r="N29" i="34"/>
  <c r="O29" i="34" s="1"/>
  <c r="M28" i="34"/>
  <c r="L28" i="34"/>
  <c r="K28" i="34"/>
  <c r="J28" i="34"/>
  <c r="I28" i="34"/>
  <c r="H28" i="34"/>
  <c r="G28" i="34"/>
  <c r="F28" i="34"/>
  <c r="E28" i="34"/>
  <c r="D28" i="34"/>
  <c r="N28" i="34" s="1"/>
  <c r="O28" i="34" s="1"/>
  <c r="N27" i="34"/>
  <c r="O27" i="34" s="1"/>
  <c r="M26" i="34"/>
  <c r="L26" i="34"/>
  <c r="K26" i="34"/>
  <c r="J26" i="34"/>
  <c r="I26" i="34"/>
  <c r="H26" i="34"/>
  <c r="G26" i="34"/>
  <c r="F26" i="34"/>
  <c r="E26" i="34"/>
  <c r="D26" i="34"/>
  <c r="N25" i="34"/>
  <c r="O25" i="34" s="1"/>
  <c r="N24" i="34"/>
  <c r="O24" i="34" s="1"/>
  <c r="N23" i="34"/>
  <c r="O23" i="34"/>
  <c r="N22" i="34"/>
  <c r="O22" i="34" s="1"/>
  <c r="N21" i="34"/>
  <c r="O21" i="34" s="1"/>
  <c r="M20" i="34"/>
  <c r="L20" i="34"/>
  <c r="K20" i="34"/>
  <c r="J20" i="34"/>
  <c r="J38" i="34" s="1"/>
  <c r="I20" i="34"/>
  <c r="I38" i="34" s="1"/>
  <c r="H20" i="34"/>
  <c r="G20" i="34"/>
  <c r="F20" i="34"/>
  <c r="E20" i="34"/>
  <c r="D20" i="34"/>
  <c r="N19" i="34"/>
  <c r="O19" i="34" s="1"/>
  <c r="N18" i="34"/>
  <c r="O18" i="34"/>
  <c r="N17" i="34"/>
  <c r="O17" i="34" s="1"/>
  <c r="M16" i="34"/>
  <c r="L16" i="34"/>
  <c r="K16" i="34"/>
  <c r="K38" i="34" s="1"/>
  <c r="J16" i="34"/>
  <c r="I16" i="34"/>
  <c r="H16" i="34"/>
  <c r="G16" i="34"/>
  <c r="F16" i="34"/>
  <c r="E16" i="34"/>
  <c r="D16" i="34"/>
  <c r="N15" i="34"/>
  <c r="O15" i="34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1" i="34"/>
  <c r="O11" i="34" s="1"/>
  <c r="N10" i="34"/>
  <c r="O10" i="34" s="1"/>
  <c r="N9" i="34"/>
  <c r="O9" i="34"/>
  <c r="N8" i="34"/>
  <c r="O8" i="34" s="1"/>
  <c r="N7" i="34"/>
  <c r="O7" i="34"/>
  <c r="N6" i="34"/>
  <c r="O6" i="34"/>
  <c r="M5" i="34"/>
  <c r="M38" i="34" s="1"/>
  <c r="L5" i="34"/>
  <c r="K5" i="34"/>
  <c r="J5" i="34"/>
  <c r="I5" i="34"/>
  <c r="H5" i="34"/>
  <c r="H38" i="34" s="1"/>
  <c r="G5" i="34"/>
  <c r="F5" i="34"/>
  <c r="E5" i="34"/>
  <c r="D5" i="34"/>
  <c r="N22" i="33"/>
  <c r="O22" i="33" s="1"/>
  <c r="N23" i="33"/>
  <c r="O23" i="33"/>
  <c r="N24" i="33"/>
  <c r="O24" i="33" s="1"/>
  <c r="N25" i="33"/>
  <c r="O25" i="33" s="1"/>
  <c r="N26" i="33"/>
  <c r="O26" i="33"/>
  <c r="N17" i="33"/>
  <c r="O17" i="33"/>
  <c r="N18" i="33"/>
  <c r="O18" i="33" s="1"/>
  <c r="N19" i="33"/>
  <c r="O19" i="33" s="1"/>
  <c r="N20" i="33"/>
  <c r="O20" i="33" s="1"/>
  <c r="E21" i="33"/>
  <c r="F21" i="33"/>
  <c r="G21" i="33"/>
  <c r="H21" i="33"/>
  <c r="I21" i="33"/>
  <c r="J21" i="33"/>
  <c r="K21" i="33"/>
  <c r="L21" i="33"/>
  <c r="M21" i="33"/>
  <c r="D21" i="33"/>
  <c r="E16" i="33"/>
  <c r="F16" i="33"/>
  <c r="G16" i="33"/>
  <c r="H16" i="33"/>
  <c r="I16" i="33"/>
  <c r="J16" i="33"/>
  <c r="K16" i="33"/>
  <c r="L16" i="33"/>
  <c r="M16" i="33"/>
  <c r="D16" i="33"/>
  <c r="E12" i="33"/>
  <c r="F12" i="33"/>
  <c r="G12" i="33"/>
  <c r="H12" i="33"/>
  <c r="I12" i="33"/>
  <c r="J12" i="33"/>
  <c r="K12" i="33"/>
  <c r="L12" i="33"/>
  <c r="M12" i="33"/>
  <c r="D12" i="33"/>
  <c r="E5" i="33"/>
  <c r="F5" i="33"/>
  <c r="G5" i="33"/>
  <c r="H5" i="33"/>
  <c r="I5" i="33"/>
  <c r="J5" i="33"/>
  <c r="J39" i="33"/>
  <c r="K5" i="33"/>
  <c r="K39" i="33" s="1"/>
  <c r="L5" i="33"/>
  <c r="M5" i="33"/>
  <c r="D5" i="33"/>
  <c r="E37" i="33"/>
  <c r="F37" i="33"/>
  <c r="G37" i="33"/>
  <c r="H37" i="33"/>
  <c r="I37" i="33"/>
  <c r="J37" i="33"/>
  <c r="K37" i="33"/>
  <c r="L37" i="33"/>
  <c r="M37" i="33"/>
  <c r="D37" i="33"/>
  <c r="N37" i="33" s="1"/>
  <c r="O37" i="33" s="1"/>
  <c r="N38" i="33"/>
  <c r="O38" i="33"/>
  <c r="N31" i="33"/>
  <c r="O31" i="33" s="1"/>
  <c r="N32" i="33"/>
  <c r="O32" i="33"/>
  <c r="N33" i="33"/>
  <c r="O33" i="33" s="1"/>
  <c r="N34" i="33"/>
  <c r="O34" i="33" s="1"/>
  <c r="N35" i="33"/>
  <c r="N36" i="33"/>
  <c r="O36" i="33" s="1"/>
  <c r="N30" i="33"/>
  <c r="O30" i="33" s="1"/>
  <c r="E29" i="33"/>
  <c r="F29" i="33"/>
  <c r="G29" i="33"/>
  <c r="H29" i="33"/>
  <c r="I29" i="33"/>
  <c r="J29" i="33"/>
  <c r="K29" i="33"/>
  <c r="L29" i="33"/>
  <c r="M29" i="33"/>
  <c r="D29" i="33"/>
  <c r="N29" i="33" s="1"/>
  <c r="O29" i="33" s="1"/>
  <c r="E27" i="33"/>
  <c r="F27" i="33"/>
  <c r="G27" i="33"/>
  <c r="H27" i="33"/>
  <c r="H39" i="33" s="1"/>
  <c r="I27" i="33"/>
  <c r="J27" i="33"/>
  <c r="K27" i="33"/>
  <c r="L27" i="33"/>
  <c r="M27" i="33"/>
  <c r="D27" i="33"/>
  <c r="N28" i="33"/>
  <c r="O28" i="33"/>
  <c r="O35" i="33"/>
  <c r="N14" i="33"/>
  <c r="O14" i="33" s="1"/>
  <c r="N15" i="33"/>
  <c r="O15" i="33" s="1"/>
  <c r="N7" i="33"/>
  <c r="O7" i="33"/>
  <c r="N8" i="33"/>
  <c r="O8" i="33" s="1"/>
  <c r="N9" i="33"/>
  <c r="O9" i="33"/>
  <c r="N10" i="33"/>
  <c r="O10" i="33" s="1"/>
  <c r="N11" i="33"/>
  <c r="O11" i="33" s="1"/>
  <c r="N6" i="33"/>
  <c r="O6" i="33" s="1"/>
  <c r="N13" i="33"/>
  <c r="O13" i="33" s="1"/>
  <c r="N12" i="33"/>
  <c r="O12" i="33" s="1"/>
  <c r="N32" i="40"/>
  <c r="O32" i="40" s="1"/>
  <c r="M43" i="41"/>
  <c r="L38" i="45"/>
  <c r="N15" i="45"/>
  <c r="O15" i="45" s="1"/>
  <c r="O41" i="48" l="1"/>
  <c r="P41" i="48" s="1"/>
  <c r="N26" i="34"/>
  <c r="O26" i="34" s="1"/>
  <c r="E45" i="43"/>
  <c r="N5" i="36"/>
  <c r="O5" i="36" s="1"/>
  <c r="J43" i="40"/>
  <c r="N29" i="38"/>
  <c r="O29" i="38" s="1"/>
  <c r="I43" i="40"/>
  <c r="N40" i="44"/>
  <c r="O40" i="44" s="1"/>
  <c r="N40" i="46"/>
  <c r="M40" i="46"/>
  <c r="J44" i="36"/>
  <c r="N38" i="43"/>
  <c r="O38" i="43" s="1"/>
  <c r="N27" i="44"/>
  <c r="O27" i="44" s="1"/>
  <c r="J45" i="35"/>
  <c r="K43" i="40"/>
  <c r="I45" i="43"/>
  <c r="L42" i="44"/>
  <c r="O33" i="46"/>
  <c r="P33" i="46" s="1"/>
  <c r="L39" i="33"/>
  <c r="N5" i="34"/>
  <c r="O5" i="34" s="1"/>
  <c r="N16" i="34"/>
  <c r="O16" i="34" s="1"/>
  <c r="G45" i="35"/>
  <c r="F43" i="37"/>
  <c r="N5" i="43"/>
  <c r="O5" i="43" s="1"/>
  <c r="E38" i="45"/>
  <c r="E41" i="38"/>
  <c r="L44" i="39"/>
  <c r="D40" i="46"/>
  <c r="N12" i="42"/>
  <c r="O12" i="42" s="1"/>
  <c r="N28" i="42"/>
  <c r="O28" i="42" s="1"/>
  <c r="N5" i="40"/>
  <c r="O5" i="40" s="1"/>
  <c r="E39" i="33"/>
  <c r="M45" i="35"/>
  <c r="M44" i="36"/>
  <c r="N16" i="37"/>
  <c r="O16" i="37" s="1"/>
  <c r="N5" i="41"/>
  <c r="O5" i="41" s="1"/>
  <c r="N12" i="41"/>
  <c r="O12" i="41" s="1"/>
  <c r="G39" i="33"/>
  <c r="N39" i="33" s="1"/>
  <c r="O39" i="33" s="1"/>
  <c r="I39" i="33"/>
  <c r="E38" i="34"/>
  <c r="N32" i="36"/>
  <c r="O32" i="36" s="1"/>
  <c r="L44" i="36"/>
  <c r="D44" i="39"/>
  <c r="N25" i="39"/>
  <c r="O25" i="39" s="1"/>
  <c r="N41" i="39"/>
  <c r="O41" i="39" s="1"/>
  <c r="M45" i="43"/>
  <c r="N42" i="43"/>
  <c r="O42" i="43" s="1"/>
  <c r="J42" i="44"/>
  <c r="N31" i="45"/>
  <c r="O31" i="45" s="1"/>
  <c r="N12" i="35"/>
  <c r="O12" i="35" s="1"/>
  <c r="I42" i="44"/>
  <c r="E40" i="46"/>
  <c r="I47" i="42"/>
  <c r="H40" i="46"/>
  <c r="D39" i="33"/>
  <c r="E44" i="36"/>
  <c r="N36" i="45"/>
  <c r="O36" i="45" s="1"/>
  <c r="G38" i="34"/>
  <c r="L38" i="34"/>
  <c r="N24" i="35"/>
  <c r="O24" i="35" s="1"/>
  <c r="N31" i="35"/>
  <c r="O31" i="35" s="1"/>
  <c r="N16" i="39"/>
  <c r="O16" i="39" s="1"/>
  <c r="N24" i="40"/>
  <c r="O24" i="40" s="1"/>
  <c r="I43" i="41"/>
  <c r="K43" i="41"/>
  <c r="N39" i="42"/>
  <c r="O39" i="42" s="1"/>
  <c r="K45" i="43"/>
  <c r="H38" i="45"/>
  <c r="G45" i="43"/>
  <c r="N33" i="39"/>
  <c r="O33" i="39" s="1"/>
  <c r="N33" i="35"/>
  <c r="O33" i="35" s="1"/>
  <c r="N24" i="36"/>
  <c r="O24" i="36" s="1"/>
  <c r="J43" i="41"/>
  <c r="J45" i="43"/>
  <c r="K42" i="44"/>
  <c r="N27" i="33"/>
  <c r="O27" i="33" s="1"/>
  <c r="D43" i="37"/>
  <c r="D42" i="44"/>
  <c r="I38" i="45"/>
  <c r="O37" i="46"/>
  <c r="P37" i="46" s="1"/>
  <c r="N12" i="36"/>
  <c r="O12" i="36" s="1"/>
  <c r="F41" i="38"/>
  <c r="F45" i="35"/>
  <c r="E47" i="42"/>
  <c r="H45" i="35"/>
  <c r="F39" i="33"/>
  <c r="K45" i="35"/>
  <c r="K47" i="42"/>
  <c r="E43" i="37"/>
  <c r="N24" i="37"/>
  <c r="O24" i="37" s="1"/>
  <c r="N17" i="38"/>
  <c r="O17" i="38" s="1"/>
  <c r="M44" i="39"/>
  <c r="F43" i="40"/>
  <c r="N16" i="42"/>
  <c r="O16" i="42" s="1"/>
  <c r="N45" i="42"/>
  <c r="O45" i="42" s="1"/>
  <c r="N20" i="34"/>
  <c r="O20" i="34" s="1"/>
  <c r="N34" i="40"/>
  <c r="O34" i="40" s="1"/>
  <c r="G40" i="46"/>
  <c r="H43" i="40"/>
  <c r="G38" i="45"/>
  <c r="N38" i="45" s="1"/>
  <c r="O38" i="45" s="1"/>
  <c r="N12" i="37"/>
  <c r="O12" i="37" s="1"/>
  <c r="N16" i="41"/>
  <c r="O16" i="41" s="1"/>
  <c r="E42" i="44"/>
  <c r="N13" i="44"/>
  <c r="O13" i="44" s="1"/>
  <c r="J38" i="45"/>
  <c r="G43" i="40"/>
  <c r="N5" i="44"/>
  <c r="O5" i="44" s="1"/>
  <c r="H47" i="42"/>
  <c r="K40" i="46"/>
  <c r="N16" i="33"/>
  <c r="O16" i="33" s="1"/>
  <c r="I40" i="46"/>
  <c r="F38" i="34"/>
  <c r="D45" i="35"/>
  <c r="N45" i="35" s="1"/>
  <c r="O45" i="35" s="1"/>
  <c r="M39" i="33"/>
  <c r="G43" i="37"/>
  <c r="L43" i="37"/>
  <c r="N5" i="39"/>
  <c r="O5" i="39" s="1"/>
  <c r="N37" i="44"/>
  <c r="O37" i="44" s="1"/>
  <c r="K44" i="36"/>
  <c r="N44" i="36" s="1"/>
  <c r="O44" i="36" s="1"/>
  <c r="I43" i="37"/>
  <c r="N18" i="43"/>
  <c r="O18" i="43" s="1"/>
  <c r="N40" i="43"/>
  <c r="O40" i="43" s="1"/>
  <c r="N11" i="45"/>
  <c r="O11" i="45" s="1"/>
  <c r="N32" i="41"/>
  <c r="O32" i="41" s="1"/>
  <c r="K43" i="37"/>
  <c r="O25" i="46"/>
  <c r="P25" i="46" s="1"/>
  <c r="N16" i="36"/>
  <c r="O16" i="36" s="1"/>
  <c r="H44" i="36"/>
  <c r="N23" i="38"/>
  <c r="O23" i="38" s="1"/>
  <c r="N12" i="39"/>
  <c r="O12" i="39" s="1"/>
  <c r="M43" i="37"/>
  <c r="D41" i="38"/>
  <c r="I41" i="38"/>
  <c r="N41" i="40"/>
  <c r="O41" i="40" s="1"/>
  <c r="O40" i="47"/>
  <c r="P40" i="47" s="1"/>
  <c r="N41" i="38"/>
  <c r="O41" i="38" s="1"/>
  <c r="N12" i="34"/>
  <c r="O12" i="34" s="1"/>
  <c r="N35" i="39"/>
  <c r="O35" i="39" s="1"/>
  <c r="J40" i="46"/>
  <c r="H42" i="44"/>
  <c r="G43" i="41"/>
  <c r="F43" i="41"/>
  <c r="N5" i="33"/>
  <c r="O5" i="33" s="1"/>
  <c r="G42" i="44"/>
  <c r="E43" i="40"/>
  <c r="N43" i="40" s="1"/>
  <c r="O43" i="40" s="1"/>
  <c r="N21" i="33"/>
  <c r="O21" i="33" s="1"/>
  <c r="O13" i="46"/>
  <c r="P13" i="46" s="1"/>
  <c r="N16" i="35"/>
  <c r="O16" i="35" s="1"/>
  <c r="N34" i="36"/>
  <c r="O34" i="36" s="1"/>
  <c r="N24" i="45"/>
  <c r="O24" i="45" s="1"/>
  <c r="D45" i="43"/>
  <c r="N5" i="42"/>
  <c r="O5" i="42" s="1"/>
  <c r="I44" i="39"/>
  <c r="N33" i="37"/>
  <c r="O33" i="37" s="1"/>
  <c r="N13" i="38"/>
  <c r="O13" i="38" s="1"/>
  <c r="F47" i="42"/>
  <c r="N47" i="42" s="1"/>
  <c r="O47" i="42" s="1"/>
  <c r="N12" i="40"/>
  <c r="O12" i="40" s="1"/>
  <c r="G44" i="39"/>
  <c r="D43" i="41"/>
  <c r="D38" i="34"/>
  <c r="N16" i="40"/>
  <c r="O16" i="40" s="1"/>
  <c r="O5" i="46"/>
  <c r="P5" i="46" s="1"/>
  <c r="N43" i="37" l="1"/>
  <c r="O43" i="37" s="1"/>
  <c r="N42" i="44"/>
  <c r="O42" i="44" s="1"/>
  <c r="N45" i="43"/>
  <c r="O45" i="43" s="1"/>
  <c r="N43" i="41"/>
  <c r="O43" i="41" s="1"/>
  <c r="N38" i="34"/>
  <c r="O38" i="34" s="1"/>
  <c r="O40" i="46"/>
  <c r="P40" i="46" s="1"/>
  <c r="N44" i="39"/>
  <c r="O44" i="39" s="1"/>
</calcChain>
</file>

<file path=xl/sharedStrings.xml><?xml version="1.0" encoding="utf-8"?>
<sst xmlns="http://schemas.openxmlformats.org/spreadsheetml/2006/main" count="932" uniqueCount="156">
  <si>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</si>
  <si>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</si>
  <si>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</si>
  <si>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</si>
  <si>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</si>
  <si>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</si>
  <si>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</si>
  <si>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</si>
  <si>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</si>
  <si>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</si>
  <si>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</si>
  <si>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Utility Service Tax - Electricity</t>
  </si>
  <si>
    <t>Utility Service Tax - Water</t>
  </si>
  <si>
    <t>Utility Service Tax - Telecommunications</t>
  </si>
  <si>
    <t>Utility Service Tax - Propane</t>
  </si>
  <si>
    <t>Permits, Fees, and Special Assessments</t>
  </si>
  <si>
    <t>Franchise Fee - Electricity</t>
  </si>
  <si>
    <t>Other Permits, Fees, and Special Assessments</t>
  </si>
  <si>
    <t>Federal Grant - Public Safety</t>
  </si>
  <si>
    <t>Intergovernmental Revenue</t>
  </si>
  <si>
    <t>State Grant - Physical Environment - Sewer / Wastewater</t>
  </si>
  <si>
    <t>State Shared Revenues - General Gov't - Mobile Home License Tax</t>
  </si>
  <si>
    <t>State Shared Revenues - General Gov't - Local Gov't Half-Cent Sales Tax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</si>
  <si>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</si>
  <si>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</si>
  <si>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</si>
  <si>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</si>
  <si>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</si>
  <si>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</si>
  <si>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</si>
  <si>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</si>
  <si>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Physical Environment - Gas Utility</t>
  </si>
  <si>
    <t>Physical Environment - Garbage / Solid Waste</t>
  </si>
  <si>
    <t>Physical Environment - Water / Sewer Combination Utility</t>
  </si>
  <si>
    <t>Physical Environment - Cemetary</t>
  </si>
  <si>
    <t>Total - All Account Codes</t>
  </si>
  <si>
    <t>Local Fiscal Year Ended September 30, 2009</t>
  </si>
  <si>
    <t>Other Judgments, Fines, and Forfeits</t>
  </si>
  <si>
    <t>Interest and Other Earnings - Interest</t>
  </si>
  <si>
    <t>Interest and Other Earnings - Net Increase (Decrease) in Fair Value of Investments</t>
  </si>
  <si>
    <t>Interest and Other Earnings - Gain or Loss on Sale of Investments</t>
  </si>
  <si>
    <t>Rents and Royalties</t>
  </si>
  <si>
    <t>Sale of Surplus Materials and Scrap</t>
  </si>
  <si>
    <t>Pension Fund Contributions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</si>
  <si>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</si>
  <si>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</si>
  <si>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</si>
  <si>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</si>
  <si>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</si>
  <si>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</si>
  <si>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</si>
  <si>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</si>
  <si>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</si>
  <si>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Madison Revenues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</si>
  <si>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</si>
  <si>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</si>
  <si>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</si>
  <si>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</si>
  <si>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Communications Services Taxes</t>
  </si>
  <si>
    <t>Federal Grant - Physical Environment - Sewer / Wastewater</t>
  </si>
  <si>
    <t>Federal Grant - Physical Environment - Other Physical Environment</t>
  </si>
  <si>
    <t>State Shared Revenues - General Gov't - Alcoholic Beverage License Tax</t>
  </si>
  <si>
    <t>Grants from Other Local Units - Public Safety</t>
  </si>
  <si>
    <t>Public Safety - Other Public Safety Charges and Fees</t>
  </si>
  <si>
    <t>Contributions and Donations from Private Sources</t>
  </si>
  <si>
    <t>Proceeds of General Capital Asset Dispositions - Sales</t>
  </si>
  <si>
    <t>2011 Municipal Population:</t>
  </si>
  <si>
    <t>Local Fiscal Year Ended September 30, 2012</t>
  </si>
  <si>
    <t>Federal Grant - Economic Environment</t>
  </si>
  <si>
    <t>State Shared Revenues - General Gov't - Revenue Sharing Proceeds</t>
  </si>
  <si>
    <t>State Shared Revenues - Other</t>
  </si>
  <si>
    <t>Transportation (User Fees) - Other Transportation Charges</t>
  </si>
  <si>
    <t>2012 Municipal Population:</t>
  </si>
  <si>
    <t>Local Fiscal Year Ended September 30, 2013</t>
  </si>
  <si>
    <t>Communications Services Taxes (Chapter 202,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</si>
  <si>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</si>
  <si>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</si>
  <si>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</si>
  <si>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</si>
  <si>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Internal Service Fund Fees and Charges</t>
  </si>
  <si>
    <t>Transportation - Other Transportation Charges</t>
  </si>
  <si>
    <t>Economic Environment - Other Economic Environment Charges</t>
  </si>
  <si>
    <t>Interest and Other Earnings - Gain (Loss) on Sale of Investments</t>
  </si>
  <si>
    <t>2013 Municipal Population:</t>
  </si>
  <si>
    <t>Local Fiscal Year Ended September 30, 2008</t>
  </si>
  <si>
    <t>Utility Service Tax - Gas</t>
  </si>
  <si>
    <t>Permits and Franchise Fees</t>
  </si>
  <si>
    <t>Other Permits and Fees</t>
  </si>
  <si>
    <t>State Grant - Culture / Recreation</t>
  </si>
  <si>
    <t>2008 Municipal Population:</t>
  </si>
  <si>
    <t>Local Fiscal Year Ended September 30, 2014</t>
  </si>
  <si>
    <t>State Grant - Physical Environment - Water Supply System</t>
  </si>
  <si>
    <t>Proceeds - Debt Proceeds</t>
  </si>
  <si>
    <t>2014 Municipal Population:</t>
  </si>
  <si>
    <t>Local Fiscal Year Ended September 30, 2015</t>
  </si>
  <si>
    <t>Public Safety - Fire Protection</t>
  </si>
  <si>
    <t>Sales - Disposition of Fixed Assets</t>
  </si>
  <si>
    <t>2015 Municipal Population:</t>
  </si>
  <si>
    <t>Local Fiscal Year Ended September 30, 2016</t>
  </si>
  <si>
    <t>State Grant - Economic Environment</t>
  </si>
  <si>
    <t>2016 Municipal Population:</t>
  </si>
  <si>
    <t>Local Fiscal Year Ended September 30, 2017</t>
  </si>
  <si>
    <t>Federal Grant - Human Services - Public Assistance</t>
  </si>
  <si>
    <t>State Grant - Transportation - Other Transportation</t>
  </si>
  <si>
    <t>Physical Environment - Water Utility</t>
  </si>
  <si>
    <t>Physical Environment - Sewer / Wastewater Utility</t>
  </si>
  <si>
    <t>2017 Municipal Population:</t>
  </si>
  <si>
    <t>Local Fiscal Year Ended September 30, 2018</t>
  </si>
  <si>
    <t>Utility Service Tax - Other</t>
  </si>
  <si>
    <t>Local Business Tax (Chapter 205, F.S.)</t>
  </si>
  <si>
    <t>Impact Fees - Residential - Physical Environment</t>
  </si>
  <si>
    <t>Federal Grant - General Government</t>
  </si>
  <si>
    <t>Federal Grant - Other Federal Grants</t>
  </si>
  <si>
    <t>State Grant - General Government</t>
  </si>
  <si>
    <t>State Shared Revenues - Public Safety - Firefighter Supplemental Compensation</t>
  </si>
  <si>
    <t>General Government - Administrative Service Fees</t>
  </si>
  <si>
    <t>General Government - Other General Government Charges and Fees</t>
  </si>
  <si>
    <t>Public Safety - Law Enforcement Services</t>
  </si>
  <si>
    <t>Physical Environment - Other Physical Environment Charges</t>
  </si>
  <si>
    <t>Other Charges for Services</t>
  </si>
  <si>
    <t>Court-Ordered Judgments and Fines - As Decided by County Court Criminal</t>
  </si>
  <si>
    <t>Proprietary Non-Operating - Other Grants and Donations</t>
  </si>
  <si>
    <t>2018 Municipal Population:</t>
  </si>
  <si>
    <t>Local Fiscal Year Ended September 30, 2019</t>
  </si>
  <si>
    <t>First Local Option Fuel Tax (1 to 6 Cents)</t>
  </si>
  <si>
    <t>Licenses</t>
  </si>
  <si>
    <t>Federal Grant - Culture / Recreation</t>
  </si>
  <si>
    <t>Court-Ordered Judgments and Fines - Other Court-Ordered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</si>
  <si>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</si>
  <si>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</si>
  <si>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</si>
  <si>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</si>
  <si>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</si>
  <si>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</si>
  <si>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</si>
  <si>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</si>
  <si>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</si>
  <si>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</si>
  <si>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Other General Taxes</t>
  </si>
  <si>
    <t>Building Permits (Buildling Permit Fees)</t>
  </si>
  <si>
    <t>Permits - Other</t>
  </si>
  <si>
    <t>Intergovernmental Revenues</t>
  </si>
  <si>
    <t>State Shared Revenues - General Government - Local Government Half-Cent Sales Tax Program</t>
  </si>
  <si>
    <t>State Shared Revenues - General Government - Other General Government</t>
  </si>
  <si>
    <t>Sales - Sale of Surplus Materials and Scrap</t>
  </si>
  <si>
    <t>Proprietary Non-Operating Sources - Extraordinary Items (Gain)</t>
  </si>
  <si>
    <t>2021 Municipal Population:</t>
  </si>
  <si>
    <t>Local Fiscal Year Ended September 30, 2022</t>
  </si>
  <si>
    <t>Second Local Option Fuel Tax (1 to 5 Cents Local Option Fuel Tax) - Municipal Proceeds</t>
  </si>
  <si>
    <t>Local Communications Services Taxes</t>
  </si>
  <si>
    <t>Franchise Fee - Other</t>
  </si>
  <si>
    <t>State Fines and Forfeits</t>
  </si>
  <si>
    <t>2022 Municipal Population:</t>
  </si>
  <si>
    <t>Local Fiscal Year Ended September 30, 2023</t>
  </si>
  <si>
    <t>Court-Related Revenues - County Court Criminal - Non-Local Fines and Forfeitures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</si>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</sst>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9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37" fontId="8" fillId="2" borderId="34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318AA-A619-4877-A1B9-A37D09D2D63A}">
  <sheetPr>
    <pageSetUpPr fitToPage="1"/>
  </sheetPr>
  <dimension ref="A1:ED45"/>
  <sheetViews>
    <sheetView tabSelected="1" workbookViewId="0">
      <selection sqref="A1:P1"/>
    </sheetView>
  </sheetViews>
  <sheetFormatPr defaultColWidth="9.77734375" defaultRowHeight="15"/>
  <cols>
    <col min="1" max="1" width="1.77734375" style="64" customWidth="1"/>
    <col min="2" max="2" width="6.77734375" style="64" customWidth="1"/>
    <col min="3" max="3" width="65.77734375" style="64" bestFit="1" customWidth="1"/>
    <col min="4" max="5" width="16.77734375" style="95" customWidth="1"/>
    <col min="6" max="7" width="15.77734375" style="95" customWidth="1"/>
    <col min="8" max="8" width="13.77734375" style="95" customWidth="1"/>
    <col min="9" max="10" width="15.77734375" style="95" customWidth="1"/>
    <col min="11" max="14" width="13.77734375" style="95" customWidth="1"/>
    <col min="15" max="15" width="16.77734375" style="95" customWidth="1"/>
    <col min="16" max="16" width="13.77734375" style="64" customWidth="1"/>
    <col min="17" max="18" width="9.77734375" style="64"/>
  </cols>
  <sheetData>
    <row r="1" spans="1:134" ht="27.75">
      <c r="A1" s="103" t="s">
        <v>53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5"/>
      <c r="Q1" s="50"/>
      <c r="R1"/>
    </row>
    <row r="2" spans="1:134" ht="24" thickBot="1">
      <c r="A2" s="106" t="s">
        <v>153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8"/>
      <c r="Q2" s="50"/>
      <c r="R2"/>
    </row>
    <row r="3" spans="1:134" ht="18" customHeight="1">
      <c r="A3" s="109" t="s">
        <v>46</v>
      </c>
      <c r="B3" s="110"/>
      <c r="C3" s="111"/>
      <c r="D3" s="115" t="s">
        <v>23</v>
      </c>
      <c r="E3" s="116"/>
      <c r="F3" s="116"/>
      <c r="G3" s="116"/>
      <c r="H3" s="117"/>
      <c r="I3" s="115" t="s">
        <v>24</v>
      </c>
      <c r="J3" s="117"/>
      <c r="K3" s="115" t="s">
        <v>26</v>
      </c>
      <c r="L3" s="116"/>
      <c r="M3" s="117"/>
      <c r="N3" s="51"/>
      <c r="O3" s="52"/>
      <c r="P3" s="118" t="s">
        <v>132</v>
      </c>
      <c r="Q3" s="53"/>
      <c r="R3"/>
    </row>
    <row r="4" spans="1:134" ht="32.25" customHeight="1" thickBot="1">
      <c r="A4" s="112"/>
      <c r="B4" s="113"/>
      <c r="C4" s="114"/>
      <c r="D4" s="54" t="s">
        <v>4</v>
      </c>
      <c r="E4" s="54" t="s">
        <v>47</v>
      </c>
      <c r="F4" s="54" t="s">
        <v>48</v>
      </c>
      <c r="G4" s="54" t="s">
        <v>49</v>
      </c>
      <c r="H4" s="54" t="s">
        <v>5</v>
      </c>
      <c r="I4" s="54" t="s">
        <v>6</v>
      </c>
      <c r="J4" s="55" t="s">
        <v>50</v>
      </c>
      <c r="K4" s="55" t="s">
        <v>7</v>
      </c>
      <c r="L4" s="55" t="s">
        <v>8</v>
      </c>
      <c r="M4" s="55" t="s">
        <v>133</v>
      </c>
      <c r="N4" s="55" t="s">
        <v>9</v>
      </c>
      <c r="O4" s="55" t="s">
        <v>134</v>
      </c>
      <c r="P4" s="119"/>
      <c r="Q4" s="56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</row>
    <row r="5" spans="1:134" ht="15.75">
      <c r="A5" s="58" t="s">
        <v>135</v>
      </c>
      <c r="B5" s="59"/>
      <c r="C5" s="59"/>
      <c r="D5" s="60">
        <f>SUM(D6:D11)</f>
        <v>1877265</v>
      </c>
      <c r="E5" s="60">
        <f>SUM(E6:E11)</f>
        <v>165405</v>
      </c>
      <c r="F5" s="60">
        <f>SUM(F6:F11)</f>
        <v>0</v>
      </c>
      <c r="G5" s="60">
        <f>SUM(G6:G11)</f>
        <v>0</v>
      </c>
      <c r="H5" s="60">
        <f>SUM(H6:H11)</f>
        <v>0</v>
      </c>
      <c r="I5" s="60">
        <f>SUM(I6:I11)</f>
        <v>0</v>
      </c>
      <c r="J5" s="60">
        <f>SUM(J6:J11)</f>
        <v>0</v>
      </c>
      <c r="K5" s="60">
        <f>SUM(K6:K11)</f>
        <v>0</v>
      </c>
      <c r="L5" s="60">
        <f>SUM(L6:L11)</f>
        <v>0</v>
      </c>
      <c r="M5" s="60">
        <f>SUM(M6:M11)</f>
        <v>0</v>
      </c>
      <c r="N5" s="60">
        <f>SUM(N6:N11)</f>
        <v>0</v>
      </c>
      <c r="O5" s="61">
        <f>SUM(D5:N5)</f>
        <v>2042670</v>
      </c>
      <c r="P5" s="62">
        <f>(O5/P$43)</f>
        <v>685.92008059100067</v>
      </c>
      <c r="Q5" s="63"/>
    </row>
    <row r="6" spans="1:134">
      <c r="A6" s="65"/>
      <c r="B6" s="66">
        <v>311</v>
      </c>
      <c r="C6" s="67" t="s">
        <v>2</v>
      </c>
      <c r="D6" s="68">
        <v>641610</v>
      </c>
      <c r="E6" s="68">
        <v>0</v>
      </c>
      <c r="F6" s="68">
        <v>0</v>
      </c>
      <c r="G6" s="68">
        <v>0</v>
      </c>
      <c r="H6" s="68">
        <v>0</v>
      </c>
      <c r="I6" s="68">
        <v>0</v>
      </c>
      <c r="J6" s="68">
        <v>0</v>
      </c>
      <c r="K6" s="68">
        <v>0</v>
      </c>
      <c r="L6" s="68">
        <v>0</v>
      </c>
      <c r="M6" s="68">
        <v>0</v>
      </c>
      <c r="N6" s="68">
        <v>0</v>
      </c>
      <c r="O6" s="68">
        <f>SUM(D6:N6)</f>
        <v>641610</v>
      </c>
      <c r="P6" s="69">
        <f>(O6/P$43)</f>
        <v>215.44996642041639</v>
      </c>
      <c r="Q6" s="70"/>
    </row>
    <row r="7" spans="1:134">
      <c r="A7" s="65"/>
      <c r="B7" s="66">
        <v>312.41000000000003</v>
      </c>
      <c r="C7" s="67" t="s">
        <v>136</v>
      </c>
      <c r="D7" s="68">
        <v>543019</v>
      </c>
      <c r="E7" s="68">
        <v>0</v>
      </c>
      <c r="F7" s="68">
        <v>0</v>
      </c>
      <c r="G7" s="68">
        <v>0</v>
      </c>
      <c r="H7" s="68">
        <v>0</v>
      </c>
      <c r="I7" s="68">
        <v>0</v>
      </c>
      <c r="J7" s="68">
        <v>0</v>
      </c>
      <c r="K7" s="68">
        <v>0</v>
      </c>
      <c r="L7" s="68">
        <v>0</v>
      </c>
      <c r="M7" s="68">
        <v>0</v>
      </c>
      <c r="N7" s="68">
        <v>0</v>
      </c>
      <c r="O7" s="68">
        <f t="shared" ref="O7:O10" si="0">SUM(D7:N7)</f>
        <v>543019</v>
      </c>
      <c r="P7" s="69">
        <f>(O7/P$43)</f>
        <v>182.34351914036267</v>
      </c>
      <c r="Q7" s="70"/>
    </row>
    <row r="8" spans="1:134">
      <c r="A8" s="65"/>
      <c r="B8" s="66">
        <v>312.43</v>
      </c>
      <c r="C8" s="67" t="s">
        <v>148</v>
      </c>
      <c r="D8" s="68">
        <v>100000</v>
      </c>
      <c r="E8" s="68">
        <v>0</v>
      </c>
      <c r="F8" s="68">
        <v>0</v>
      </c>
      <c r="G8" s="68">
        <v>0</v>
      </c>
      <c r="H8" s="68">
        <v>0</v>
      </c>
      <c r="I8" s="68">
        <v>0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8">
        <f t="shared" si="0"/>
        <v>100000</v>
      </c>
      <c r="P8" s="69">
        <f>(O8/P$43)</f>
        <v>33.579583613163194</v>
      </c>
      <c r="Q8" s="70"/>
    </row>
    <row r="9" spans="1:134">
      <c r="A9" s="65"/>
      <c r="B9" s="66">
        <v>314.89999999999998</v>
      </c>
      <c r="C9" s="67" t="s">
        <v>108</v>
      </c>
      <c r="D9" s="68">
        <v>496326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  <c r="O9" s="68">
        <f t="shared" si="0"/>
        <v>496326</v>
      </c>
      <c r="P9" s="69">
        <f>(O9/P$43)</f>
        <v>166.66420416386836</v>
      </c>
      <c r="Q9" s="70"/>
    </row>
    <row r="10" spans="1:134">
      <c r="A10" s="65"/>
      <c r="B10" s="66">
        <v>315.2</v>
      </c>
      <c r="C10" s="67" t="s">
        <v>149</v>
      </c>
      <c r="D10" s="68">
        <v>96310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f t="shared" si="0"/>
        <v>96310</v>
      </c>
      <c r="P10" s="69">
        <f>(O10/P$43)</f>
        <v>32.340496977837475</v>
      </c>
      <c r="Q10" s="70"/>
    </row>
    <row r="11" spans="1:134">
      <c r="A11" s="65"/>
      <c r="B11" s="66">
        <v>319.89999999999998</v>
      </c>
      <c r="C11" s="67" t="s">
        <v>138</v>
      </c>
      <c r="D11" s="68">
        <v>0</v>
      </c>
      <c r="E11" s="68">
        <v>165405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f>SUM(D11:N11)</f>
        <v>165405</v>
      </c>
      <c r="P11" s="69">
        <f>(O11/P$43)</f>
        <v>55.542310275352584</v>
      </c>
      <c r="Q11" s="70"/>
    </row>
    <row r="12" spans="1:134" ht="15.75">
      <c r="A12" s="71" t="s">
        <v>15</v>
      </c>
      <c r="B12" s="72"/>
      <c r="C12" s="73"/>
      <c r="D12" s="74">
        <f>SUM(D13:D15)</f>
        <v>387534</v>
      </c>
      <c r="E12" s="74">
        <f>SUM(E13:E15)</f>
        <v>0</v>
      </c>
      <c r="F12" s="74">
        <f>SUM(F13:F15)</f>
        <v>0</v>
      </c>
      <c r="G12" s="74">
        <f>SUM(G13:G15)</f>
        <v>0</v>
      </c>
      <c r="H12" s="74">
        <f>SUM(H13:H15)</f>
        <v>0</v>
      </c>
      <c r="I12" s="74">
        <f>SUM(I13:I15)</f>
        <v>0</v>
      </c>
      <c r="J12" s="74">
        <f>SUM(J13:J15)</f>
        <v>0</v>
      </c>
      <c r="K12" s="74">
        <f>SUM(K13:K15)</f>
        <v>0</v>
      </c>
      <c r="L12" s="74">
        <f>SUM(L13:L15)</f>
        <v>0</v>
      </c>
      <c r="M12" s="74">
        <f>SUM(M13:M15)</f>
        <v>0</v>
      </c>
      <c r="N12" s="74">
        <f>SUM(N13:N15)</f>
        <v>0</v>
      </c>
      <c r="O12" s="75">
        <f>SUM(D12:N12)</f>
        <v>387534</v>
      </c>
      <c r="P12" s="76">
        <f>(O12/P$43)</f>
        <v>130.13230355943585</v>
      </c>
      <c r="Q12" s="77"/>
    </row>
    <row r="13" spans="1:134">
      <c r="A13" s="65"/>
      <c r="B13" s="66">
        <v>322</v>
      </c>
      <c r="C13" s="67" t="s">
        <v>139</v>
      </c>
      <c r="D13" s="68">
        <v>38574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f>SUM(D13:N13)</f>
        <v>38574</v>
      </c>
      <c r="P13" s="69">
        <f>(O13/P$43)</f>
        <v>12.952988582941572</v>
      </c>
      <c r="Q13" s="70"/>
    </row>
    <row r="14" spans="1:134">
      <c r="A14" s="65"/>
      <c r="B14" s="66">
        <v>322.89999999999998</v>
      </c>
      <c r="C14" s="67" t="s">
        <v>140</v>
      </c>
      <c r="D14" s="68">
        <v>15600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f t="shared" ref="O14:O15" si="1">SUM(D14:N14)</f>
        <v>15600</v>
      </c>
      <c r="P14" s="69">
        <f>(O14/P$43)</f>
        <v>5.2384150436534584</v>
      </c>
      <c r="Q14" s="70"/>
    </row>
    <row r="15" spans="1:134">
      <c r="A15" s="65"/>
      <c r="B15" s="66">
        <v>323.89999999999998</v>
      </c>
      <c r="C15" s="67" t="s">
        <v>150</v>
      </c>
      <c r="D15" s="68">
        <v>333360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f t="shared" si="1"/>
        <v>333360</v>
      </c>
      <c r="P15" s="69">
        <f>(O15/P$43)</f>
        <v>111.94089993284084</v>
      </c>
      <c r="Q15" s="70"/>
    </row>
    <row r="16" spans="1:134" ht="15.75">
      <c r="A16" s="71" t="s">
        <v>141</v>
      </c>
      <c r="B16" s="72"/>
      <c r="C16" s="73"/>
      <c r="D16" s="74">
        <f>SUM(D17:D22)</f>
        <v>348806</v>
      </c>
      <c r="E16" s="74">
        <f>SUM(E17:E22)</f>
        <v>876182</v>
      </c>
      <c r="F16" s="74">
        <f>SUM(F17:F22)</f>
        <v>0</v>
      </c>
      <c r="G16" s="74">
        <f>SUM(G17:G22)</f>
        <v>0</v>
      </c>
      <c r="H16" s="74">
        <f>SUM(H17:H22)</f>
        <v>0</v>
      </c>
      <c r="I16" s="74">
        <f>SUM(I17:I22)</f>
        <v>2894771</v>
      </c>
      <c r="J16" s="74">
        <f>SUM(J17:J22)</f>
        <v>0</v>
      </c>
      <c r="K16" s="74">
        <f>SUM(K17:K22)</f>
        <v>0</v>
      </c>
      <c r="L16" s="74">
        <f>SUM(L17:L22)</f>
        <v>0</v>
      </c>
      <c r="M16" s="74">
        <f>SUM(M17:M22)</f>
        <v>0</v>
      </c>
      <c r="N16" s="74">
        <f>SUM(N17:N22)</f>
        <v>0</v>
      </c>
      <c r="O16" s="75">
        <f>SUM(D16:N16)</f>
        <v>4119759</v>
      </c>
      <c r="P16" s="76">
        <f>(O16/P$43)</f>
        <v>1383.3979180658159</v>
      </c>
      <c r="Q16" s="77"/>
    </row>
    <row r="17" spans="1:17">
      <c r="A17" s="65"/>
      <c r="B17" s="66">
        <v>331.2</v>
      </c>
      <c r="C17" s="67" t="s">
        <v>18</v>
      </c>
      <c r="D17" s="68">
        <v>75275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f>SUM(D17:N17)</f>
        <v>75275</v>
      </c>
      <c r="P17" s="69">
        <f>(O17/P$43)</f>
        <v>25.277031564808595</v>
      </c>
      <c r="Q17" s="70"/>
    </row>
    <row r="18" spans="1:17">
      <c r="A18" s="65"/>
      <c r="B18" s="66">
        <v>334.35</v>
      </c>
      <c r="C18" s="67" t="s">
        <v>20</v>
      </c>
      <c r="D18" s="68">
        <v>0</v>
      </c>
      <c r="E18" s="68">
        <v>0</v>
      </c>
      <c r="F18" s="68">
        <v>0</v>
      </c>
      <c r="G18" s="68">
        <v>0</v>
      </c>
      <c r="H18" s="68">
        <v>0</v>
      </c>
      <c r="I18" s="68">
        <v>2894771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f t="shared" ref="O18:O22" si="2">SUM(D18:N18)</f>
        <v>2894771</v>
      </c>
      <c r="P18" s="69">
        <f>(O18/P$43)</f>
        <v>972.0520483546004</v>
      </c>
      <c r="Q18" s="70"/>
    </row>
    <row r="19" spans="1:17">
      <c r="A19" s="65"/>
      <c r="B19" s="66">
        <v>335.14</v>
      </c>
      <c r="C19" s="67" t="s">
        <v>76</v>
      </c>
      <c r="D19" s="68">
        <v>1105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f t="shared" si="2"/>
        <v>1105</v>
      </c>
      <c r="P19" s="69">
        <f>(O19/P$43)</f>
        <v>0.37105439892545333</v>
      </c>
      <c r="Q19" s="70"/>
    </row>
    <row r="20" spans="1:17">
      <c r="A20" s="65"/>
      <c r="B20" s="66">
        <v>335.15</v>
      </c>
      <c r="C20" s="67" t="s">
        <v>77</v>
      </c>
      <c r="D20" s="68">
        <v>70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f t="shared" si="2"/>
        <v>70</v>
      </c>
      <c r="P20" s="69">
        <f>(O20/P$43)</f>
        <v>2.3505708529214239E-2</v>
      </c>
      <c r="Q20" s="70"/>
    </row>
    <row r="21" spans="1:17">
      <c r="A21" s="65"/>
      <c r="B21" s="66">
        <v>335.18</v>
      </c>
      <c r="C21" s="67" t="s">
        <v>142</v>
      </c>
      <c r="D21" s="68">
        <v>109943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f t="shared" si="2"/>
        <v>109943</v>
      </c>
      <c r="P21" s="69">
        <f>(O21/P$43)</f>
        <v>36.918401611820016</v>
      </c>
      <c r="Q21" s="70"/>
    </row>
    <row r="22" spans="1:17">
      <c r="A22" s="65"/>
      <c r="B22" s="66">
        <v>335.19</v>
      </c>
      <c r="C22" s="67" t="s">
        <v>143</v>
      </c>
      <c r="D22" s="68">
        <v>162413</v>
      </c>
      <c r="E22" s="68">
        <v>876182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f t="shared" si="2"/>
        <v>1038595</v>
      </c>
      <c r="P22" s="69">
        <f>(O22/P$43)</f>
        <v>348.75587642713231</v>
      </c>
      <c r="Q22" s="70"/>
    </row>
    <row r="23" spans="1:17" ht="15.75">
      <c r="A23" s="71" t="s">
        <v>27</v>
      </c>
      <c r="B23" s="72"/>
      <c r="C23" s="73"/>
      <c r="D23" s="74">
        <f>SUM(D24:D31)</f>
        <v>68235</v>
      </c>
      <c r="E23" s="74">
        <f>SUM(E24:E31)</f>
        <v>260</v>
      </c>
      <c r="F23" s="74">
        <f>SUM(F24:F31)</f>
        <v>0</v>
      </c>
      <c r="G23" s="74">
        <f>SUM(G24:G31)</f>
        <v>0</v>
      </c>
      <c r="H23" s="74">
        <f>SUM(H24:H31)</f>
        <v>0</v>
      </c>
      <c r="I23" s="74">
        <f>SUM(I24:I31)</f>
        <v>4622535</v>
      </c>
      <c r="J23" s="74">
        <f>SUM(J24:J31)</f>
        <v>0</v>
      </c>
      <c r="K23" s="74">
        <f>SUM(K24:K31)</f>
        <v>0</v>
      </c>
      <c r="L23" s="74">
        <f>SUM(L24:L31)</f>
        <v>0</v>
      </c>
      <c r="M23" s="74">
        <f>SUM(M24:M31)</f>
        <v>0</v>
      </c>
      <c r="N23" s="74">
        <f>SUM(N24:N31)</f>
        <v>0</v>
      </c>
      <c r="O23" s="74">
        <f>SUM(D23:N23)</f>
        <v>4691030</v>
      </c>
      <c r="P23" s="76">
        <f>(O23/P$43)</f>
        <v>1575.2283411685696</v>
      </c>
      <c r="Q23" s="77"/>
    </row>
    <row r="24" spans="1:17">
      <c r="A24" s="65"/>
      <c r="B24" s="66">
        <v>341.9</v>
      </c>
      <c r="C24" s="67" t="s">
        <v>116</v>
      </c>
      <c r="D24" s="68">
        <v>897</v>
      </c>
      <c r="E24" s="68">
        <v>0</v>
      </c>
      <c r="F24" s="68">
        <v>0</v>
      </c>
      <c r="G24" s="68">
        <v>0</v>
      </c>
      <c r="H24" s="68">
        <v>0</v>
      </c>
      <c r="I24" s="68">
        <v>0</v>
      </c>
      <c r="J24" s="68">
        <v>0</v>
      </c>
      <c r="K24" s="68">
        <v>0</v>
      </c>
      <c r="L24" s="68">
        <v>0</v>
      </c>
      <c r="M24" s="68">
        <v>0</v>
      </c>
      <c r="N24" s="68">
        <v>0</v>
      </c>
      <c r="O24" s="68">
        <f t="shared" ref="O24:O30" si="3">SUM(D24:N24)</f>
        <v>897</v>
      </c>
      <c r="P24" s="69">
        <f>(O24/P$43)</f>
        <v>0.30120886501007388</v>
      </c>
      <c r="Q24" s="70"/>
    </row>
    <row r="25" spans="1:17">
      <c r="A25" s="65"/>
      <c r="B25" s="66">
        <v>342.2</v>
      </c>
      <c r="C25" s="67" t="s">
        <v>95</v>
      </c>
      <c r="D25" s="68">
        <v>16650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f t="shared" si="3"/>
        <v>16650</v>
      </c>
      <c r="P25" s="69">
        <f>(O25/P$43)</f>
        <v>5.5910006715916722</v>
      </c>
      <c r="Q25" s="70"/>
    </row>
    <row r="26" spans="1:17">
      <c r="A26" s="65"/>
      <c r="B26" s="66">
        <v>343.2</v>
      </c>
      <c r="C26" s="67" t="s">
        <v>31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  <c r="I26" s="68">
        <v>1078802</v>
      </c>
      <c r="J26" s="68">
        <v>0</v>
      </c>
      <c r="K26" s="68">
        <v>0</v>
      </c>
      <c r="L26" s="68">
        <v>0</v>
      </c>
      <c r="M26" s="68">
        <v>0</v>
      </c>
      <c r="N26" s="68">
        <v>0</v>
      </c>
      <c r="O26" s="68">
        <f t="shared" si="3"/>
        <v>1078802</v>
      </c>
      <c r="P26" s="69">
        <f>(O26/P$43)</f>
        <v>362.25721961047685</v>
      </c>
      <c r="Q26" s="70"/>
    </row>
    <row r="27" spans="1:17">
      <c r="A27" s="65"/>
      <c r="B27" s="66">
        <v>343.3</v>
      </c>
      <c r="C27" s="67" t="s">
        <v>104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  <c r="I27" s="68">
        <v>1496651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f t="shared" si="3"/>
        <v>1496651</v>
      </c>
      <c r="P27" s="69">
        <f>(O27/P$43)</f>
        <v>502.56917394224314</v>
      </c>
      <c r="Q27" s="70"/>
    </row>
    <row r="28" spans="1:17">
      <c r="A28" s="65"/>
      <c r="B28" s="66">
        <v>343.4</v>
      </c>
      <c r="C28" s="67" t="s">
        <v>32</v>
      </c>
      <c r="D28" s="68">
        <v>0</v>
      </c>
      <c r="E28" s="68">
        <v>0</v>
      </c>
      <c r="F28" s="68">
        <v>0</v>
      </c>
      <c r="G28" s="68">
        <v>0</v>
      </c>
      <c r="H28" s="68">
        <v>0</v>
      </c>
      <c r="I28" s="68">
        <v>453274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f t="shared" si="3"/>
        <v>453274</v>
      </c>
      <c r="P28" s="69">
        <f>(O28/P$43)</f>
        <v>152.20752182672936</v>
      </c>
      <c r="Q28" s="70"/>
    </row>
    <row r="29" spans="1:17">
      <c r="A29" s="65"/>
      <c r="B29" s="66">
        <v>343.5</v>
      </c>
      <c r="C29" s="67" t="s">
        <v>105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  <c r="I29" s="68">
        <v>1593808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f t="shared" si="3"/>
        <v>1593808</v>
      </c>
      <c r="P29" s="69">
        <f>(O29/P$43)</f>
        <v>535.19408999328414</v>
      </c>
      <c r="Q29" s="70"/>
    </row>
    <row r="30" spans="1:17">
      <c r="A30" s="65"/>
      <c r="B30" s="66">
        <v>344.9</v>
      </c>
      <c r="C30" s="67" t="s">
        <v>80</v>
      </c>
      <c r="D30" s="68">
        <v>50688</v>
      </c>
      <c r="E30" s="68">
        <v>0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68">
        <v>0</v>
      </c>
      <c r="M30" s="68">
        <v>0</v>
      </c>
      <c r="N30" s="68">
        <v>0</v>
      </c>
      <c r="O30" s="68">
        <f t="shared" si="3"/>
        <v>50688</v>
      </c>
      <c r="P30" s="69">
        <f>(O30/P$43)</f>
        <v>17.020819341840163</v>
      </c>
      <c r="Q30" s="70"/>
    </row>
    <row r="31" spans="1:17">
      <c r="A31" s="65"/>
      <c r="B31" s="66">
        <v>348.14</v>
      </c>
      <c r="C31" s="67" t="s">
        <v>154</v>
      </c>
      <c r="D31" s="68">
        <v>0</v>
      </c>
      <c r="E31" s="68">
        <v>260</v>
      </c>
      <c r="F31" s="68">
        <v>0</v>
      </c>
      <c r="G31" s="68">
        <v>0</v>
      </c>
      <c r="H31" s="68">
        <v>0</v>
      </c>
      <c r="I31" s="68">
        <v>0</v>
      </c>
      <c r="J31" s="68">
        <v>0</v>
      </c>
      <c r="K31" s="68">
        <v>0</v>
      </c>
      <c r="L31" s="68">
        <v>0</v>
      </c>
      <c r="M31" s="68">
        <v>0</v>
      </c>
      <c r="N31" s="68">
        <v>0</v>
      </c>
      <c r="O31" s="68">
        <f t="shared" ref="O31" si="4">SUM(D31:N31)</f>
        <v>260</v>
      </c>
      <c r="P31" s="69">
        <f>(O31/P$43)</f>
        <v>8.7306917394224318E-2</v>
      </c>
      <c r="Q31" s="70"/>
    </row>
    <row r="32" spans="1:17" ht="15.75">
      <c r="A32" s="71" t="s">
        <v>28</v>
      </c>
      <c r="B32" s="72"/>
      <c r="C32" s="73"/>
      <c r="D32" s="74">
        <f>SUM(D33:D33)</f>
        <v>0</v>
      </c>
      <c r="E32" s="74">
        <f>SUM(E33:E33)</f>
        <v>224</v>
      </c>
      <c r="F32" s="74">
        <f>SUM(F33:F33)</f>
        <v>0</v>
      </c>
      <c r="G32" s="74">
        <f>SUM(G33:G33)</f>
        <v>0</v>
      </c>
      <c r="H32" s="74">
        <f>SUM(H33:H33)</f>
        <v>0</v>
      </c>
      <c r="I32" s="74">
        <f>SUM(I33:I33)</f>
        <v>0</v>
      </c>
      <c r="J32" s="74">
        <f>SUM(J33:J33)</f>
        <v>0</v>
      </c>
      <c r="K32" s="74">
        <f>SUM(K33:K33)</f>
        <v>0</v>
      </c>
      <c r="L32" s="74">
        <f>SUM(L33:L33)</f>
        <v>0</v>
      </c>
      <c r="M32" s="74">
        <f>SUM(M33:M33)</f>
        <v>0</v>
      </c>
      <c r="N32" s="74">
        <f>SUM(N33:N33)</f>
        <v>0</v>
      </c>
      <c r="O32" s="74">
        <f>SUM(D32:N32)</f>
        <v>224</v>
      </c>
      <c r="P32" s="76">
        <f>(O32/P$43)</f>
        <v>7.5218267293485561E-2</v>
      </c>
      <c r="Q32" s="77"/>
    </row>
    <row r="33" spans="1:120">
      <c r="A33" s="78"/>
      <c r="B33" s="79">
        <v>356</v>
      </c>
      <c r="C33" s="80" t="s">
        <v>151</v>
      </c>
      <c r="D33" s="68">
        <v>0</v>
      </c>
      <c r="E33" s="68">
        <v>224</v>
      </c>
      <c r="F33" s="68">
        <v>0</v>
      </c>
      <c r="G33" s="68">
        <v>0</v>
      </c>
      <c r="H33" s="68">
        <v>0</v>
      </c>
      <c r="I33" s="68">
        <v>0</v>
      </c>
      <c r="J33" s="68">
        <v>0</v>
      </c>
      <c r="K33" s="68">
        <v>0</v>
      </c>
      <c r="L33" s="68">
        <v>0</v>
      </c>
      <c r="M33" s="68">
        <v>0</v>
      </c>
      <c r="N33" s="68">
        <v>0</v>
      </c>
      <c r="O33" s="68">
        <f t="shared" ref="O33" si="5">SUM(D33:N33)</f>
        <v>224</v>
      </c>
      <c r="P33" s="69">
        <f>(O33/P$43)</f>
        <v>7.5218267293485561E-2</v>
      </c>
      <c r="Q33" s="70"/>
    </row>
    <row r="34" spans="1:120" ht="15.75">
      <c r="A34" s="71" t="s">
        <v>3</v>
      </c>
      <c r="B34" s="72"/>
      <c r="C34" s="73"/>
      <c r="D34" s="74">
        <f>SUM(D35:D38)</f>
        <v>176872</v>
      </c>
      <c r="E34" s="74">
        <f>SUM(E35:E38)</f>
        <v>1583</v>
      </c>
      <c r="F34" s="74">
        <f>SUM(F35:F38)</f>
        <v>0</v>
      </c>
      <c r="G34" s="74">
        <f>SUM(G35:G38)</f>
        <v>0</v>
      </c>
      <c r="H34" s="74">
        <f>SUM(H35:H38)</f>
        <v>0</v>
      </c>
      <c r="I34" s="74">
        <f>SUM(I35:I38)</f>
        <v>14757</v>
      </c>
      <c r="J34" s="74">
        <f>SUM(J35:J38)</f>
        <v>0</v>
      </c>
      <c r="K34" s="74">
        <f>SUM(K35:K38)</f>
        <v>960362</v>
      </c>
      <c r="L34" s="74">
        <f>SUM(L35:L38)</f>
        <v>0</v>
      </c>
      <c r="M34" s="74">
        <f>SUM(M35:M38)</f>
        <v>0</v>
      </c>
      <c r="N34" s="74">
        <f>SUM(N35:N38)</f>
        <v>0</v>
      </c>
      <c r="O34" s="74">
        <f>SUM(D34:N34)</f>
        <v>1153574</v>
      </c>
      <c r="P34" s="76">
        <f>(O34/P$43)</f>
        <v>387.36534586971123</v>
      </c>
      <c r="Q34" s="77"/>
    </row>
    <row r="35" spans="1:120">
      <c r="A35" s="65"/>
      <c r="B35" s="66">
        <v>361.1</v>
      </c>
      <c r="C35" s="67" t="s">
        <v>38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  <c r="I35" s="68">
        <v>14757</v>
      </c>
      <c r="J35" s="68">
        <v>0</v>
      </c>
      <c r="K35" s="68">
        <v>328101</v>
      </c>
      <c r="L35" s="68">
        <v>0</v>
      </c>
      <c r="M35" s="68">
        <v>0</v>
      </c>
      <c r="N35" s="68">
        <v>0</v>
      </c>
      <c r="O35" s="68">
        <f>SUM(D35:N35)</f>
        <v>342858</v>
      </c>
      <c r="P35" s="69">
        <f>(O35/P$43)</f>
        <v>115.13028878441908</v>
      </c>
      <c r="Q35" s="70"/>
    </row>
    <row r="36" spans="1:120">
      <c r="A36" s="65"/>
      <c r="B36" s="66">
        <v>361.3</v>
      </c>
      <c r="C36" s="67" t="s">
        <v>39</v>
      </c>
      <c r="D36" s="68">
        <v>0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213319</v>
      </c>
      <c r="L36" s="68">
        <v>0</v>
      </c>
      <c r="M36" s="68">
        <v>0</v>
      </c>
      <c r="N36" s="68">
        <v>0</v>
      </c>
      <c r="O36" s="68">
        <f t="shared" ref="O36:O40" si="6">SUM(D36:N36)</f>
        <v>213319</v>
      </c>
      <c r="P36" s="69">
        <f>(O36/P$43)</f>
        <v>71.631631967763596</v>
      </c>
      <c r="Q36" s="70"/>
    </row>
    <row r="37" spans="1:120">
      <c r="A37" s="65"/>
      <c r="B37" s="66">
        <v>368</v>
      </c>
      <c r="C37" s="67" t="s">
        <v>43</v>
      </c>
      <c r="D37" s="68">
        <v>0</v>
      </c>
      <c r="E37" s="68">
        <v>0</v>
      </c>
      <c r="F37" s="68">
        <v>0</v>
      </c>
      <c r="G37" s="68">
        <v>0</v>
      </c>
      <c r="H37" s="68">
        <v>0</v>
      </c>
      <c r="I37" s="68">
        <v>0</v>
      </c>
      <c r="J37" s="68">
        <v>0</v>
      </c>
      <c r="K37" s="68">
        <v>418942</v>
      </c>
      <c r="L37" s="68">
        <v>0</v>
      </c>
      <c r="M37" s="68">
        <v>0</v>
      </c>
      <c r="N37" s="68">
        <v>0</v>
      </c>
      <c r="O37" s="68">
        <f t="shared" si="6"/>
        <v>418942</v>
      </c>
      <c r="P37" s="69">
        <f>(O37/P$43)</f>
        <v>140.67897918065816</v>
      </c>
      <c r="Q37" s="70"/>
    </row>
    <row r="38" spans="1:120">
      <c r="A38" s="65"/>
      <c r="B38" s="66">
        <v>369.9</v>
      </c>
      <c r="C38" s="67" t="s">
        <v>44</v>
      </c>
      <c r="D38" s="68">
        <v>176872</v>
      </c>
      <c r="E38" s="68">
        <v>1583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f t="shared" si="6"/>
        <v>178455</v>
      </c>
      <c r="P38" s="69">
        <f>(O38/P$43)</f>
        <v>59.924445936870384</v>
      </c>
      <c r="Q38" s="70"/>
    </row>
    <row r="39" spans="1:120" ht="15.75">
      <c r="A39" s="71" t="s">
        <v>29</v>
      </c>
      <c r="B39" s="72"/>
      <c r="C39" s="73"/>
      <c r="D39" s="74">
        <f>SUM(D40:D40)</f>
        <v>1676344</v>
      </c>
      <c r="E39" s="74">
        <f>SUM(E40:E40)</f>
        <v>0</v>
      </c>
      <c r="F39" s="74">
        <f>SUM(F40:F40)</f>
        <v>0</v>
      </c>
      <c r="G39" s="74">
        <f>SUM(G40:G40)</f>
        <v>0</v>
      </c>
      <c r="H39" s="74">
        <f>SUM(H40:H40)</f>
        <v>0</v>
      </c>
      <c r="I39" s="74">
        <f>SUM(I40:I40)</f>
        <v>0</v>
      </c>
      <c r="J39" s="74">
        <f>SUM(J40:J40)</f>
        <v>0</v>
      </c>
      <c r="K39" s="74">
        <f>SUM(K40:K40)</f>
        <v>0</v>
      </c>
      <c r="L39" s="74">
        <f>SUM(L40:L40)</f>
        <v>0</v>
      </c>
      <c r="M39" s="74">
        <f>SUM(M40:M40)</f>
        <v>0</v>
      </c>
      <c r="N39" s="74">
        <f>SUM(N40:N40)</f>
        <v>0</v>
      </c>
      <c r="O39" s="74">
        <f t="shared" si="6"/>
        <v>1676344</v>
      </c>
      <c r="P39" s="76">
        <f>(O39/P$43)</f>
        <v>562.90933512424442</v>
      </c>
      <c r="Q39" s="70"/>
    </row>
    <row r="40" spans="1:120" ht="15.75" thickBot="1">
      <c r="A40" s="65"/>
      <c r="B40" s="66">
        <v>381</v>
      </c>
      <c r="C40" s="67" t="s">
        <v>45</v>
      </c>
      <c r="D40" s="68">
        <v>1676344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f t="shared" si="6"/>
        <v>1676344</v>
      </c>
      <c r="P40" s="69">
        <f>(O40/P$43)</f>
        <v>562.90933512424442</v>
      </c>
      <c r="Q40" s="70"/>
    </row>
    <row r="41" spans="1:120" ht="16.5" thickBot="1">
      <c r="A41" s="81" t="s">
        <v>35</v>
      </c>
      <c r="B41" s="82"/>
      <c r="C41" s="83"/>
      <c r="D41" s="84">
        <f>SUM(D5,D12,D16,D23,D32,D34,D39)</f>
        <v>4535056</v>
      </c>
      <c r="E41" s="84">
        <f>SUM(E5,E12,E16,E23,E32,E34,E39)</f>
        <v>1043654</v>
      </c>
      <c r="F41" s="84">
        <f>SUM(F5,F12,F16,F23,F32,F34,F39)</f>
        <v>0</v>
      </c>
      <c r="G41" s="84">
        <f>SUM(G5,G12,G16,G23,G32,G34,G39)</f>
        <v>0</v>
      </c>
      <c r="H41" s="84">
        <f>SUM(H5,H12,H16,H23,H32,H34,H39)</f>
        <v>0</v>
      </c>
      <c r="I41" s="84">
        <f>SUM(I5,I12,I16,I23,I32,I34,I39)</f>
        <v>7532063</v>
      </c>
      <c r="J41" s="84">
        <f>SUM(J5,J12,J16,J23,J32,J34,J39)</f>
        <v>0</v>
      </c>
      <c r="K41" s="84">
        <f>SUM(K5,K12,K16,K23,K32,K34,K39)</f>
        <v>960362</v>
      </c>
      <c r="L41" s="84">
        <f>SUM(L5,L12,L16,L23,L32,L34,L39)</f>
        <v>0</v>
      </c>
      <c r="M41" s="84">
        <f>SUM(M5,M12,M16,M23,M32,M34,M39)</f>
        <v>0</v>
      </c>
      <c r="N41" s="84">
        <f>SUM(N5,N12,N16,N23,N32,N34,N39)</f>
        <v>0</v>
      </c>
      <c r="O41" s="84">
        <f>SUM(D41:N41)</f>
        <v>14071135</v>
      </c>
      <c r="P41" s="85">
        <f>(O41/P$43)</f>
        <v>4725.0285426460714</v>
      </c>
      <c r="Q41" s="63"/>
      <c r="R41" s="86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  <c r="CL41" s="53"/>
      <c r="CM41" s="53"/>
      <c r="CN41" s="53"/>
      <c r="CO41" s="53"/>
      <c r="CP41" s="53"/>
      <c r="CQ41" s="53"/>
      <c r="CR41" s="53"/>
      <c r="CS41" s="53"/>
      <c r="CT41" s="53"/>
      <c r="CU41" s="53"/>
      <c r="CV41" s="53"/>
      <c r="CW41" s="53"/>
      <c r="CX41" s="53"/>
      <c r="CY41" s="53"/>
      <c r="CZ41" s="53"/>
      <c r="DA41" s="53"/>
      <c r="DB41" s="53"/>
      <c r="DC41" s="53"/>
      <c r="DD41" s="53"/>
      <c r="DE41" s="53"/>
      <c r="DF41" s="53"/>
      <c r="DG41" s="53"/>
      <c r="DH41" s="53"/>
      <c r="DI41" s="53"/>
      <c r="DJ41" s="53"/>
      <c r="DK41" s="53"/>
      <c r="DL41" s="53"/>
      <c r="DM41" s="53"/>
      <c r="DN41" s="53"/>
      <c r="DO41" s="53"/>
      <c r="DP41" s="53"/>
    </row>
    <row r="42" spans="1:120">
      <c r="A42" s="87"/>
      <c r="B42" s="88"/>
      <c r="C42" s="88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90"/>
    </row>
    <row r="43" spans="1:120">
      <c r="A43" s="91"/>
      <c r="B43" s="92"/>
      <c r="C43" s="92"/>
      <c r="D43" s="93"/>
      <c r="E43" s="93"/>
      <c r="F43" s="93"/>
      <c r="G43" s="93"/>
      <c r="H43" s="93"/>
      <c r="I43" s="93"/>
      <c r="J43" s="93"/>
      <c r="K43" s="93"/>
      <c r="L43" s="93"/>
      <c r="M43" s="96" t="s">
        <v>155</v>
      </c>
      <c r="N43" s="96"/>
      <c r="O43" s="96"/>
      <c r="P43" s="94">
        <v>2978</v>
      </c>
    </row>
    <row r="44" spans="1:120">
      <c r="A44" s="97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9"/>
    </row>
    <row r="45" spans="1:120" ht="15.75" customHeight="1" thickBot="1">
      <c r="A45" s="100" t="s">
        <v>56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2"/>
    </row>
  </sheetData>
  <mergeCells count="10">
    <mergeCell ref="M43:O43"/>
    <mergeCell ref="A44:P44"/>
    <mergeCell ref="A45:P4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90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46</v>
      </c>
      <c r="B3" s="110"/>
      <c r="C3" s="111"/>
      <c r="D3" s="130" t="s">
        <v>23</v>
      </c>
      <c r="E3" s="131"/>
      <c r="F3" s="131"/>
      <c r="G3" s="131"/>
      <c r="H3" s="132"/>
      <c r="I3" s="130" t="s">
        <v>24</v>
      </c>
      <c r="J3" s="132"/>
      <c r="K3" s="130" t="s">
        <v>26</v>
      </c>
      <c r="L3" s="132"/>
      <c r="M3" s="36"/>
      <c r="N3" s="37"/>
      <c r="O3" s="133" t="s">
        <v>51</v>
      </c>
      <c r="P3" s="11"/>
      <c r="Q3"/>
    </row>
    <row r="4" spans="1:133" ht="32.25" customHeight="1" thickBot="1">
      <c r="A4" s="112"/>
      <c r="B4" s="113"/>
      <c r="C4" s="114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25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1351049</v>
      </c>
      <c r="E5" s="27">
        <f t="shared" si="0"/>
        <v>98056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1449105</v>
      </c>
      <c r="O5" s="33">
        <f t="shared" ref="O5:O44" si="2">(N5/O$46)</f>
        <v>467.15183752417795</v>
      </c>
      <c r="P5" s="6"/>
    </row>
    <row r="6" spans="1:133">
      <c r="A6" s="12"/>
      <c r="B6" s="25">
        <v>311</v>
      </c>
      <c r="C6" s="20" t="s">
        <v>2</v>
      </c>
      <c r="D6" s="46">
        <v>475092</v>
      </c>
      <c r="E6" s="46">
        <v>98056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573148</v>
      </c>
      <c r="O6" s="47">
        <f t="shared" si="2"/>
        <v>184.7672469374597</v>
      </c>
      <c r="P6" s="9"/>
    </row>
    <row r="7" spans="1:133">
      <c r="A7" s="12"/>
      <c r="B7" s="25">
        <v>312.10000000000002</v>
      </c>
      <c r="C7" s="20" t="s">
        <v>10</v>
      </c>
      <c r="D7" s="46">
        <v>423647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423647</v>
      </c>
      <c r="O7" s="47">
        <f t="shared" si="2"/>
        <v>136.5722114764668</v>
      </c>
      <c r="P7" s="9"/>
    </row>
    <row r="8" spans="1:133">
      <c r="A8" s="12"/>
      <c r="B8" s="25">
        <v>314.10000000000002</v>
      </c>
      <c r="C8" s="20" t="s">
        <v>11</v>
      </c>
      <c r="D8" s="46">
        <v>109794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109794</v>
      </c>
      <c r="O8" s="47">
        <f t="shared" si="2"/>
        <v>35.394584139264992</v>
      </c>
      <c r="P8" s="9"/>
    </row>
    <row r="9" spans="1:133">
      <c r="A9" s="12"/>
      <c r="B9" s="25">
        <v>314.3</v>
      </c>
      <c r="C9" s="20" t="s">
        <v>12</v>
      </c>
      <c r="D9" s="46">
        <v>267044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267044</v>
      </c>
      <c r="O9" s="47">
        <f t="shared" si="2"/>
        <v>86.087685364281114</v>
      </c>
      <c r="P9" s="9"/>
    </row>
    <row r="10" spans="1:133">
      <c r="A10" s="12"/>
      <c r="B10" s="25">
        <v>314.8</v>
      </c>
      <c r="C10" s="20" t="s">
        <v>14</v>
      </c>
      <c r="D10" s="46">
        <v>70333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70333</v>
      </c>
      <c r="O10" s="47">
        <f t="shared" si="2"/>
        <v>22.673436492585427</v>
      </c>
      <c r="P10" s="9"/>
    </row>
    <row r="11" spans="1:133">
      <c r="A11" s="12"/>
      <c r="B11" s="25">
        <v>315</v>
      </c>
      <c r="C11" s="20" t="s">
        <v>74</v>
      </c>
      <c r="D11" s="46">
        <v>5139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5139</v>
      </c>
      <c r="O11" s="47">
        <f t="shared" si="2"/>
        <v>1.6566731141199227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SUM(D13:D15)</f>
        <v>266741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266741</v>
      </c>
      <c r="O12" s="45">
        <f t="shared" si="2"/>
        <v>85.990006447453254</v>
      </c>
      <c r="P12" s="10"/>
    </row>
    <row r="13" spans="1:133">
      <c r="A13" s="12"/>
      <c r="B13" s="25">
        <v>322</v>
      </c>
      <c r="C13" s="20" t="s">
        <v>0</v>
      </c>
      <c r="D13" s="46">
        <v>22787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22787</v>
      </c>
      <c r="O13" s="47">
        <f t="shared" si="2"/>
        <v>7.3459058671824629</v>
      </c>
      <c r="P13" s="9"/>
    </row>
    <row r="14" spans="1:133">
      <c r="A14" s="12"/>
      <c r="B14" s="25">
        <v>323.10000000000002</v>
      </c>
      <c r="C14" s="20" t="s">
        <v>16</v>
      </c>
      <c r="D14" s="46">
        <v>223501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223501</v>
      </c>
      <c r="O14" s="47">
        <f t="shared" si="2"/>
        <v>72.050612508059316</v>
      </c>
      <c r="P14" s="9"/>
    </row>
    <row r="15" spans="1:133">
      <c r="A15" s="12"/>
      <c r="B15" s="25">
        <v>329</v>
      </c>
      <c r="C15" s="20" t="s">
        <v>17</v>
      </c>
      <c r="D15" s="46">
        <v>20453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20453</v>
      </c>
      <c r="O15" s="47">
        <f t="shared" si="2"/>
        <v>6.5934880722114766</v>
      </c>
      <c r="P15" s="9"/>
    </row>
    <row r="16" spans="1:133" ht="15.75">
      <c r="A16" s="29" t="s">
        <v>19</v>
      </c>
      <c r="B16" s="30"/>
      <c r="C16" s="31"/>
      <c r="D16" s="32">
        <f t="shared" ref="D16:M16" si="4">SUM(D17:D24)</f>
        <v>509618</v>
      </c>
      <c r="E16" s="32">
        <f t="shared" si="4"/>
        <v>141246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27347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678211</v>
      </c>
      <c r="O16" s="45">
        <f t="shared" si="2"/>
        <v>218.63668600902645</v>
      </c>
      <c r="P16" s="10"/>
    </row>
    <row r="17" spans="1:16">
      <c r="A17" s="12"/>
      <c r="B17" s="25">
        <v>331.2</v>
      </c>
      <c r="C17" s="20" t="s">
        <v>18</v>
      </c>
      <c r="D17" s="46">
        <v>303363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303363</v>
      </c>
      <c r="O17" s="47">
        <f t="shared" si="2"/>
        <v>97.795938104448737</v>
      </c>
      <c r="P17" s="9"/>
    </row>
    <row r="18" spans="1:16">
      <c r="A18" s="12"/>
      <c r="B18" s="25">
        <v>331.5</v>
      </c>
      <c r="C18" s="20" t="s">
        <v>68</v>
      </c>
      <c r="D18" s="46">
        <v>0</v>
      </c>
      <c r="E18" s="46">
        <v>141246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141246</v>
      </c>
      <c r="O18" s="47">
        <f t="shared" si="2"/>
        <v>45.533849129593811</v>
      </c>
      <c r="P18" s="9"/>
    </row>
    <row r="19" spans="1:16">
      <c r="A19" s="12"/>
      <c r="B19" s="25">
        <v>334.31</v>
      </c>
      <c r="C19" s="20" t="s">
        <v>91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27347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27347</v>
      </c>
      <c r="O19" s="47">
        <f t="shared" si="2"/>
        <v>8.8159252095422307</v>
      </c>
      <c r="P19" s="9"/>
    </row>
    <row r="20" spans="1:16">
      <c r="A20" s="12"/>
      <c r="B20" s="25">
        <v>335.12</v>
      </c>
      <c r="C20" s="20" t="s">
        <v>75</v>
      </c>
      <c r="D20" s="46">
        <v>118001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118001</v>
      </c>
      <c r="O20" s="47">
        <f t="shared" si="2"/>
        <v>38.040296582849777</v>
      </c>
      <c r="P20" s="9"/>
    </row>
    <row r="21" spans="1:16">
      <c r="A21" s="12"/>
      <c r="B21" s="25">
        <v>335.14</v>
      </c>
      <c r="C21" s="20" t="s">
        <v>76</v>
      </c>
      <c r="D21" s="46">
        <v>1098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1098</v>
      </c>
      <c r="O21" s="47">
        <f t="shared" si="2"/>
        <v>0.35396518375241781</v>
      </c>
      <c r="P21" s="9"/>
    </row>
    <row r="22" spans="1:16">
      <c r="A22" s="12"/>
      <c r="B22" s="25">
        <v>335.15</v>
      </c>
      <c r="C22" s="20" t="s">
        <v>77</v>
      </c>
      <c r="D22" s="46">
        <v>614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614</v>
      </c>
      <c r="O22" s="47">
        <f t="shared" si="2"/>
        <v>0.19793681495809157</v>
      </c>
      <c r="P22" s="9"/>
    </row>
    <row r="23" spans="1:16">
      <c r="A23" s="12"/>
      <c r="B23" s="25">
        <v>335.18</v>
      </c>
      <c r="C23" s="20" t="s">
        <v>78</v>
      </c>
      <c r="D23" s="46">
        <v>81495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81495</v>
      </c>
      <c r="O23" s="47">
        <f t="shared" si="2"/>
        <v>26.271760154738878</v>
      </c>
      <c r="P23" s="9"/>
    </row>
    <row r="24" spans="1:16">
      <c r="A24" s="12"/>
      <c r="B24" s="25">
        <v>335.9</v>
      </c>
      <c r="C24" s="20" t="s">
        <v>70</v>
      </c>
      <c r="D24" s="46">
        <v>5047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5047</v>
      </c>
      <c r="O24" s="47">
        <f t="shared" si="2"/>
        <v>1.6270148291424886</v>
      </c>
      <c r="P24" s="9"/>
    </row>
    <row r="25" spans="1:16" ht="15.75">
      <c r="A25" s="29" t="s">
        <v>27</v>
      </c>
      <c r="B25" s="30"/>
      <c r="C25" s="31"/>
      <c r="D25" s="32">
        <f t="shared" ref="D25:M25" si="5">SUM(D26:D32)</f>
        <v>86135</v>
      </c>
      <c r="E25" s="32">
        <f t="shared" si="5"/>
        <v>1800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3595906</v>
      </c>
      <c r="J25" s="32">
        <f t="shared" si="5"/>
        <v>201115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1"/>
        <v>3884956</v>
      </c>
      <c r="O25" s="45">
        <f t="shared" si="2"/>
        <v>1252.4036105738232</v>
      </c>
      <c r="P25" s="10"/>
    </row>
    <row r="26" spans="1:16">
      <c r="A26" s="12"/>
      <c r="B26" s="25">
        <v>341.2</v>
      </c>
      <c r="C26" s="20" t="s">
        <v>79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201115</v>
      </c>
      <c r="K26" s="46">
        <v>0</v>
      </c>
      <c r="L26" s="46">
        <v>0</v>
      </c>
      <c r="M26" s="46">
        <v>0</v>
      </c>
      <c r="N26" s="46">
        <f t="shared" ref="N26:N32" si="6">SUM(D26:M26)</f>
        <v>201115</v>
      </c>
      <c r="O26" s="47">
        <f t="shared" si="2"/>
        <v>64.83397807865893</v>
      </c>
      <c r="P26" s="9"/>
    </row>
    <row r="27" spans="1:16">
      <c r="A27" s="12"/>
      <c r="B27" s="25">
        <v>342.9</v>
      </c>
      <c r="C27" s="20" t="s">
        <v>63</v>
      </c>
      <c r="D27" s="46">
        <v>42025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42025</v>
      </c>
      <c r="O27" s="47">
        <f t="shared" si="2"/>
        <v>13.547711154094133</v>
      </c>
      <c r="P27" s="9"/>
    </row>
    <row r="28" spans="1:16">
      <c r="A28" s="12"/>
      <c r="B28" s="25">
        <v>343.2</v>
      </c>
      <c r="C28" s="20" t="s">
        <v>31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1051209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1051209</v>
      </c>
      <c r="O28" s="47">
        <f t="shared" si="2"/>
        <v>338.88104448742746</v>
      </c>
      <c r="P28" s="9"/>
    </row>
    <row r="29" spans="1:16">
      <c r="A29" s="12"/>
      <c r="B29" s="25">
        <v>343.4</v>
      </c>
      <c r="C29" s="20" t="s">
        <v>32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321270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321270</v>
      </c>
      <c r="O29" s="47">
        <f t="shared" si="2"/>
        <v>103.56866537717602</v>
      </c>
      <c r="P29" s="9"/>
    </row>
    <row r="30" spans="1:16">
      <c r="A30" s="12"/>
      <c r="B30" s="25">
        <v>343.6</v>
      </c>
      <c r="C30" s="20" t="s">
        <v>33</v>
      </c>
      <c r="D30" s="46">
        <v>0</v>
      </c>
      <c r="E30" s="46">
        <v>1800</v>
      </c>
      <c r="F30" s="46">
        <v>0</v>
      </c>
      <c r="G30" s="46">
        <v>0</v>
      </c>
      <c r="H30" s="46">
        <v>0</v>
      </c>
      <c r="I30" s="46">
        <v>2223427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2225227</v>
      </c>
      <c r="O30" s="47">
        <f t="shared" si="2"/>
        <v>717.3523533204384</v>
      </c>
      <c r="P30" s="9"/>
    </row>
    <row r="31" spans="1:16">
      <c r="A31" s="12"/>
      <c r="B31" s="25">
        <v>343.8</v>
      </c>
      <c r="C31" s="20" t="s">
        <v>34</v>
      </c>
      <c r="D31" s="46">
        <v>10099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10099</v>
      </c>
      <c r="O31" s="47">
        <f t="shared" si="2"/>
        <v>3.2556415215989682</v>
      </c>
      <c r="P31" s="9"/>
    </row>
    <row r="32" spans="1:16">
      <c r="A32" s="12"/>
      <c r="B32" s="25">
        <v>344.9</v>
      </c>
      <c r="C32" s="20" t="s">
        <v>80</v>
      </c>
      <c r="D32" s="46">
        <v>34011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34011</v>
      </c>
      <c r="O32" s="47">
        <f t="shared" si="2"/>
        <v>10.9642166344294</v>
      </c>
      <c r="P32" s="9"/>
    </row>
    <row r="33" spans="1:119" ht="15.75">
      <c r="A33" s="29" t="s">
        <v>28</v>
      </c>
      <c r="B33" s="30"/>
      <c r="C33" s="31"/>
      <c r="D33" s="32">
        <f t="shared" ref="D33:M33" si="7">SUM(D34:D34)</f>
        <v>9740</v>
      </c>
      <c r="E33" s="32">
        <f t="shared" si="7"/>
        <v>863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ref="N33:N44" si="8">SUM(D33:M33)</f>
        <v>10603</v>
      </c>
      <c r="O33" s="45">
        <f t="shared" si="2"/>
        <v>3.4181173436492585</v>
      </c>
      <c r="P33" s="10"/>
    </row>
    <row r="34" spans="1:119">
      <c r="A34" s="13"/>
      <c r="B34" s="39">
        <v>359</v>
      </c>
      <c r="C34" s="21" t="s">
        <v>37</v>
      </c>
      <c r="D34" s="46">
        <v>9740</v>
      </c>
      <c r="E34" s="46">
        <v>863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10603</v>
      </c>
      <c r="O34" s="47">
        <f t="shared" si="2"/>
        <v>3.4181173436492585</v>
      </c>
      <c r="P34" s="9"/>
    </row>
    <row r="35" spans="1:119" ht="15.75">
      <c r="A35" s="29" t="s">
        <v>3</v>
      </c>
      <c r="B35" s="30"/>
      <c r="C35" s="31"/>
      <c r="D35" s="32">
        <f t="shared" ref="D35:M35" si="9">SUM(D36:D40)</f>
        <v>48387</v>
      </c>
      <c r="E35" s="32">
        <f t="shared" si="9"/>
        <v>17666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15996</v>
      </c>
      <c r="J35" s="32">
        <f t="shared" si="9"/>
        <v>0</v>
      </c>
      <c r="K35" s="32">
        <f t="shared" si="9"/>
        <v>673283</v>
      </c>
      <c r="L35" s="32">
        <f t="shared" si="9"/>
        <v>0</v>
      </c>
      <c r="M35" s="32">
        <f t="shared" si="9"/>
        <v>0</v>
      </c>
      <c r="N35" s="32">
        <f t="shared" si="8"/>
        <v>755332</v>
      </c>
      <c r="O35" s="45">
        <f t="shared" si="2"/>
        <v>243.498388136686</v>
      </c>
      <c r="P35" s="10"/>
    </row>
    <row r="36" spans="1:119">
      <c r="A36" s="12"/>
      <c r="B36" s="25">
        <v>361.1</v>
      </c>
      <c r="C36" s="20" t="s">
        <v>38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1865</v>
      </c>
      <c r="J36" s="46">
        <v>0</v>
      </c>
      <c r="K36" s="46">
        <v>103681</v>
      </c>
      <c r="L36" s="46">
        <v>0</v>
      </c>
      <c r="M36" s="46">
        <v>0</v>
      </c>
      <c r="N36" s="46">
        <f t="shared" si="8"/>
        <v>105546</v>
      </c>
      <c r="O36" s="47">
        <f t="shared" si="2"/>
        <v>34.025145067698261</v>
      </c>
      <c r="P36" s="9"/>
    </row>
    <row r="37" spans="1:119">
      <c r="A37" s="12"/>
      <c r="B37" s="25">
        <v>361.3</v>
      </c>
      <c r="C37" s="20" t="s">
        <v>39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310579</v>
      </c>
      <c r="L37" s="46">
        <v>0</v>
      </c>
      <c r="M37" s="46">
        <v>0</v>
      </c>
      <c r="N37" s="46">
        <f t="shared" si="8"/>
        <v>310579</v>
      </c>
      <c r="O37" s="47">
        <f t="shared" si="2"/>
        <v>100.12217923920052</v>
      </c>
      <c r="P37" s="9"/>
    </row>
    <row r="38" spans="1:119">
      <c r="A38" s="12"/>
      <c r="B38" s="25">
        <v>361.4</v>
      </c>
      <c r="C38" s="20" t="s">
        <v>82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-60698</v>
      </c>
      <c r="L38" s="46">
        <v>0</v>
      </c>
      <c r="M38" s="46">
        <v>0</v>
      </c>
      <c r="N38" s="46">
        <f t="shared" si="8"/>
        <v>-60698</v>
      </c>
      <c r="O38" s="47">
        <f t="shared" si="2"/>
        <v>-19.567375886524822</v>
      </c>
      <c r="P38" s="9"/>
    </row>
    <row r="39" spans="1:119">
      <c r="A39" s="12"/>
      <c r="B39" s="25">
        <v>368</v>
      </c>
      <c r="C39" s="20" t="s">
        <v>43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319721</v>
      </c>
      <c r="L39" s="46">
        <v>0</v>
      </c>
      <c r="M39" s="46">
        <v>0</v>
      </c>
      <c r="N39" s="46">
        <f t="shared" si="8"/>
        <v>319721</v>
      </c>
      <c r="O39" s="47">
        <f t="shared" si="2"/>
        <v>103.06931012250161</v>
      </c>
      <c r="P39" s="9"/>
    </row>
    <row r="40" spans="1:119">
      <c r="A40" s="12"/>
      <c r="B40" s="25">
        <v>369.9</v>
      </c>
      <c r="C40" s="20" t="s">
        <v>44</v>
      </c>
      <c r="D40" s="46">
        <v>48387</v>
      </c>
      <c r="E40" s="46">
        <v>17666</v>
      </c>
      <c r="F40" s="46">
        <v>0</v>
      </c>
      <c r="G40" s="46">
        <v>0</v>
      </c>
      <c r="H40" s="46">
        <v>0</v>
      </c>
      <c r="I40" s="46">
        <v>14131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80184</v>
      </c>
      <c r="O40" s="47">
        <f t="shared" si="2"/>
        <v>25.849129593810446</v>
      </c>
      <c r="P40" s="9"/>
    </row>
    <row r="41" spans="1:119" ht="15.75">
      <c r="A41" s="29" t="s">
        <v>29</v>
      </c>
      <c r="B41" s="30"/>
      <c r="C41" s="31"/>
      <c r="D41" s="32">
        <f t="shared" ref="D41:M41" si="10">SUM(D42:D43)</f>
        <v>1474156</v>
      </c>
      <c r="E41" s="32">
        <f t="shared" si="10"/>
        <v>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8"/>
        <v>1474156</v>
      </c>
      <c r="O41" s="45">
        <f t="shared" si="2"/>
        <v>475.22759509993551</v>
      </c>
      <c r="P41" s="9"/>
    </row>
    <row r="42" spans="1:119">
      <c r="A42" s="12"/>
      <c r="B42" s="25">
        <v>381</v>
      </c>
      <c r="C42" s="20" t="s">
        <v>45</v>
      </c>
      <c r="D42" s="46">
        <v>1349156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1349156</v>
      </c>
      <c r="O42" s="47">
        <f t="shared" si="2"/>
        <v>434.93101225016119</v>
      </c>
      <c r="P42" s="9"/>
    </row>
    <row r="43" spans="1:119" ht="15.75" thickBot="1">
      <c r="A43" s="12"/>
      <c r="B43" s="25">
        <v>384</v>
      </c>
      <c r="C43" s="20" t="s">
        <v>92</v>
      </c>
      <c r="D43" s="46">
        <v>125000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125000</v>
      </c>
      <c r="O43" s="47">
        <f t="shared" si="2"/>
        <v>40.296582849774339</v>
      </c>
      <c r="P43" s="9"/>
    </row>
    <row r="44" spans="1:119" ht="16.5" thickBot="1">
      <c r="A44" s="14" t="s">
        <v>35</v>
      </c>
      <c r="B44" s="23"/>
      <c r="C44" s="22"/>
      <c r="D44" s="15">
        <f t="shared" ref="D44:M44" si="11">SUM(D5,D12,D16,D25,D33,D35,D41)</f>
        <v>3745826</v>
      </c>
      <c r="E44" s="15">
        <f t="shared" si="11"/>
        <v>259631</v>
      </c>
      <c r="F44" s="15">
        <f t="shared" si="11"/>
        <v>0</v>
      </c>
      <c r="G44" s="15">
        <f t="shared" si="11"/>
        <v>0</v>
      </c>
      <c r="H44" s="15">
        <f t="shared" si="11"/>
        <v>0</v>
      </c>
      <c r="I44" s="15">
        <f t="shared" si="11"/>
        <v>3639249</v>
      </c>
      <c r="J44" s="15">
        <f t="shared" si="11"/>
        <v>201115</v>
      </c>
      <c r="K44" s="15">
        <f t="shared" si="11"/>
        <v>673283</v>
      </c>
      <c r="L44" s="15">
        <f t="shared" si="11"/>
        <v>0</v>
      </c>
      <c r="M44" s="15">
        <f t="shared" si="11"/>
        <v>0</v>
      </c>
      <c r="N44" s="15">
        <f t="shared" si="8"/>
        <v>8519104</v>
      </c>
      <c r="O44" s="38">
        <f t="shared" si="2"/>
        <v>2746.3262411347519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120" t="s">
        <v>93</v>
      </c>
      <c r="M46" s="120"/>
      <c r="N46" s="120"/>
      <c r="O46" s="43">
        <v>3102</v>
      </c>
    </row>
    <row r="47" spans="1:119">
      <c r="A47" s="121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9"/>
    </row>
    <row r="48" spans="1:119" ht="15.75" customHeight="1" thickBot="1">
      <c r="A48" s="122" t="s">
        <v>56</v>
      </c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2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73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46</v>
      </c>
      <c r="B3" s="110"/>
      <c r="C3" s="111"/>
      <c r="D3" s="130" t="s">
        <v>23</v>
      </c>
      <c r="E3" s="131"/>
      <c r="F3" s="131"/>
      <c r="G3" s="131"/>
      <c r="H3" s="132"/>
      <c r="I3" s="130" t="s">
        <v>24</v>
      </c>
      <c r="J3" s="132"/>
      <c r="K3" s="130" t="s">
        <v>26</v>
      </c>
      <c r="L3" s="132"/>
      <c r="M3" s="36"/>
      <c r="N3" s="37"/>
      <c r="O3" s="133" t="s">
        <v>51</v>
      </c>
      <c r="P3" s="11"/>
      <c r="Q3"/>
    </row>
    <row r="4" spans="1:133" ht="32.25" customHeight="1" thickBot="1">
      <c r="A4" s="112"/>
      <c r="B4" s="113"/>
      <c r="C4" s="114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25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1265494</v>
      </c>
      <c r="E5" s="27">
        <f t="shared" si="0"/>
        <v>94393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4" si="1">SUM(D5:M5)</f>
        <v>1359887</v>
      </c>
      <c r="O5" s="33">
        <f t="shared" ref="O5:O43" si="2">(N5/O$45)</f>
        <v>436.56083467094703</v>
      </c>
      <c r="P5" s="6"/>
    </row>
    <row r="6" spans="1:133">
      <c r="A6" s="12"/>
      <c r="B6" s="25">
        <v>311</v>
      </c>
      <c r="C6" s="20" t="s">
        <v>2</v>
      </c>
      <c r="D6" s="46">
        <v>477163</v>
      </c>
      <c r="E6" s="46">
        <v>94393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571556</v>
      </c>
      <c r="O6" s="47">
        <f t="shared" si="2"/>
        <v>183.48507223113964</v>
      </c>
      <c r="P6" s="9"/>
    </row>
    <row r="7" spans="1:133">
      <c r="A7" s="12"/>
      <c r="B7" s="25">
        <v>312.10000000000002</v>
      </c>
      <c r="C7" s="20" t="s">
        <v>10</v>
      </c>
      <c r="D7" s="46">
        <v>343656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343656</v>
      </c>
      <c r="O7" s="47">
        <f t="shared" si="2"/>
        <v>110.32295345104333</v>
      </c>
      <c r="P7" s="9"/>
    </row>
    <row r="8" spans="1:133">
      <c r="A8" s="12"/>
      <c r="B8" s="25">
        <v>314.10000000000002</v>
      </c>
      <c r="C8" s="20" t="s">
        <v>11</v>
      </c>
      <c r="D8" s="46">
        <v>241820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241820</v>
      </c>
      <c r="O8" s="47">
        <f t="shared" si="2"/>
        <v>77.630818619582669</v>
      </c>
      <c r="P8" s="9"/>
    </row>
    <row r="9" spans="1:133">
      <c r="A9" s="12"/>
      <c r="B9" s="25">
        <v>314.3</v>
      </c>
      <c r="C9" s="20" t="s">
        <v>12</v>
      </c>
      <c r="D9" s="46">
        <v>63493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63493</v>
      </c>
      <c r="O9" s="47">
        <f t="shared" si="2"/>
        <v>20.38298555377207</v>
      </c>
      <c r="P9" s="9"/>
    </row>
    <row r="10" spans="1:133">
      <c r="A10" s="12"/>
      <c r="B10" s="25">
        <v>314.8</v>
      </c>
      <c r="C10" s="20" t="s">
        <v>14</v>
      </c>
      <c r="D10" s="46">
        <v>4613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4613</v>
      </c>
      <c r="O10" s="47">
        <f t="shared" si="2"/>
        <v>1.4808988764044944</v>
      </c>
      <c r="P10" s="9"/>
    </row>
    <row r="11" spans="1:133">
      <c r="A11" s="12"/>
      <c r="B11" s="25">
        <v>315</v>
      </c>
      <c r="C11" s="20" t="s">
        <v>74</v>
      </c>
      <c r="D11" s="46">
        <v>134749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134749</v>
      </c>
      <c r="O11" s="47">
        <f t="shared" si="2"/>
        <v>43.258105939004814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SUM(D13:D15)</f>
        <v>253679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253679</v>
      </c>
      <c r="O12" s="45">
        <f t="shared" si="2"/>
        <v>81.437881219903687</v>
      </c>
      <c r="P12" s="10"/>
    </row>
    <row r="13" spans="1:133">
      <c r="A13" s="12"/>
      <c r="B13" s="25">
        <v>322</v>
      </c>
      <c r="C13" s="20" t="s">
        <v>0</v>
      </c>
      <c r="D13" s="46">
        <v>31805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31805</v>
      </c>
      <c r="O13" s="47">
        <f t="shared" si="2"/>
        <v>10.210272873194221</v>
      </c>
      <c r="P13" s="9"/>
    </row>
    <row r="14" spans="1:133">
      <c r="A14" s="12"/>
      <c r="B14" s="25">
        <v>323.10000000000002</v>
      </c>
      <c r="C14" s="20" t="s">
        <v>16</v>
      </c>
      <c r="D14" s="46">
        <v>200640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200640</v>
      </c>
      <c r="O14" s="47">
        <f t="shared" si="2"/>
        <v>64.410914927768857</v>
      </c>
      <c r="P14" s="9"/>
    </row>
    <row r="15" spans="1:133">
      <c r="A15" s="12"/>
      <c r="B15" s="25">
        <v>329</v>
      </c>
      <c r="C15" s="20" t="s">
        <v>17</v>
      </c>
      <c r="D15" s="46">
        <v>21234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21234</v>
      </c>
      <c r="O15" s="47">
        <f t="shared" si="2"/>
        <v>6.8166934189406101</v>
      </c>
      <c r="P15" s="9"/>
    </row>
    <row r="16" spans="1:133" ht="15.75">
      <c r="A16" s="29" t="s">
        <v>19</v>
      </c>
      <c r="B16" s="30"/>
      <c r="C16" s="31"/>
      <c r="D16" s="32">
        <f t="shared" ref="D16:M16" si="4">SUM(D17:D23)</f>
        <v>344272</v>
      </c>
      <c r="E16" s="32">
        <f t="shared" si="4"/>
        <v>105231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449503</v>
      </c>
      <c r="O16" s="45">
        <f t="shared" si="2"/>
        <v>144.30272873194221</v>
      </c>
      <c r="P16" s="10"/>
    </row>
    <row r="17" spans="1:16">
      <c r="A17" s="12"/>
      <c r="B17" s="25">
        <v>331.2</v>
      </c>
      <c r="C17" s="20" t="s">
        <v>18</v>
      </c>
      <c r="D17" s="46">
        <v>156090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156090</v>
      </c>
      <c r="O17" s="47">
        <f t="shared" si="2"/>
        <v>50.109149277688601</v>
      </c>
      <c r="P17" s="9"/>
    </row>
    <row r="18" spans="1:16">
      <c r="A18" s="12"/>
      <c r="B18" s="25">
        <v>331.5</v>
      </c>
      <c r="C18" s="20" t="s">
        <v>68</v>
      </c>
      <c r="D18" s="46">
        <v>0</v>
      </c>
      <c r="E18" s="46">
        <v>105231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105231</v>
      </c>
      <c r="O18" s="47">
        <f t="shared" si="2"/>
        <v>33.782022471910111</v>
      </c>
      <c r="P18" s="9"/>
    </row>
    <row r="19" spans="1:16">
      <c r="A19" s="12"/>
      <c r="B19" s="25">
        <v>335.12</v>
      </c>
      <c r="C19" s="20" t="s">
        <v>75</v>
      </c>
      <c r="D19" s="46">
        <v>99688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99688</v>
      </c>
      <c r="O19" s="47">
        <f t="shared" si="2"/>
        <v>32.002568218298556</v>
      </c>
      <c r="P19" s="9"/>
    </row>
    <row r="20" spans="1:16">
      <c r="A20" s="12"/>
      <c r="B20" s="25">
        <v>335.14</v>
      </c>
      <c r="C20" s="20" t="s">
        <v>76</v>
      </c>
      <c r="D20" s="46">
        <v>945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945</v>
      </c>
      <c r="O20" s="47">
        <f t="shared" si="2"/>
        <v>0.30337078651685395</v>
      </c>
      <c r="P20" s="9"/>
    </row>
    <row r="21" spans="1:16">
      <c r="A21" s="12"/>
      <c r="B21" s="25">
        <v>335.15</v>
      </c>
      <c r="C21" s="20" t="s">
        <v>77</v>
      </c>
      <c r="D21" s="46">
        <v>382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382</v>
      </c>
      <c r="O21" s="47">
        <f t="shared" si="2"/>
        <v>0.12263242375601927</v>
      </c>
      <c r="P21" s="9"/>
    </row>
    <row r="22" spans="1:16">
      <c r="A22" s="12"/>
      <c r="B22" s="25">
        <v>335.18</v>
      </c>
      <c r="C22" s="20" t="s">
        <v>78</v>
      </c>
      <c r="D22" s="46">
        <v>82227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82227</v>
      </c>
      <c r="O22" s="47">
        <f t="shared" si="2"/>
        <v>26.397110754414125</v>
      </c>
      <c r="P22" s="9"/>
    </row>
    <row r="23" spans="1:16">
      <c r="A23" s="12"/>
      <c r="B23" s="25">
        <v>335.9</v>
      </c>
      <c r="C23" s="20" t="s">
        <v>70</v>
      </c>
      <c r="D23" s="46">
        <v>4940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4940</v>
      </c>
      <c r="O23" s="47">
        <f t="shared" si="2"/>
        <v>1.5858747993579454</v>
      </c>
      <c r="P23" s="9"/>
    </row>
    <row r="24" spans="1:16" ht="15.75">
      <c r="A24" s="29" t="s">
        <v>27</v>
      </c>
      <c r="B24" s="30"/>
      <c r="C24" s="31"/>
      <c r="D24" s="32">
        <f t="shared" ref="D24:M24" si="5">SUM(D25:D32)</f>
        <v>77268</v>
      </c>
      <c r="E24" s="32">
        <f t="shared" si="5"/>
        <v>400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3332577</v>
      </c>
      <c r="J24" s="32">
        <f t="shared" si="5"/>
        <v>209395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3619640</v>
      </c>
      <c r="O24" s="45">
        <f t="shared" si="2"/>
        <v>1162.0032102728733</v>
      </c>
      <c r="P24" s="10"/>
    </row>
    <row r="25" spans="1:16">
      <c r="A25" s="12"/>
      <c r="B25" s="25">
        <v>341.2</v>
      </c>
      <c r="C25" s="20" t="s">
        <v>79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209395</v>
      </c>
      <c r="K25" s="46">
        <v>0</v>
      </c>
      <c r="L25" s="46">
        <v>0</v>
      </c>
      <c r="M25" s="46">
        <v>0</v>
      </c>
      <c r="N25" s="46">
        <f t="shared" ref="N25:N32" si="6">SUM(D25:M25)</f>
        <v>209395</v>
      </c>
      <c r="O25" s="47">
        <f t="shared" si="2"/>
        <v>67.221508828250407</v>
      </c>
      <c r="P25" s="9"/>
    </row>
    <row r="26" spans="1:16">
      <c r="A26" s="12"/>
      <c r="B26" s="25">
        <v>342.9</v>
      </c>
      <c r="C26" s="20" t="s">
        <v>63</v>
      </c>
      <c r="D26" s="46">
        <v>30950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30950</v>
      </c>
      <c r="O26" s="47">
        <f t="shared" si="2"/>
        <v>9.9357945425361152</v>
      </c>
      <c r="P26" s="9"/>
    </row>
    <row r="27" spans="1:16">
      <c r="A27" s="12"/>
      <c r="B27" s="25">
        <v>343.2</v>
      </c>
      <c r="C27" s="20" t="s">
        <v>31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858193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858193</v>
      </c>
      <c r="O27" s="47">
        <f t="shared" si="2"/>
        <v>275.50337078651688</v>
      </c>
      <c r="P27" s="9"/>
    </row>
    <row r="28" spans="1:16">
      <c r="A28" s="12"/>
      <c r="B28" s="25">
        <v>343.4</v>
      </c>
      <c r="C28" s="20" t="s">
        <v>32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322042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322042</v>
      </c>
      <c r="O28" s="47">
        <f t="shared" si="2"/>
        <v>103.38426966292135</v>
      </c>
      <c r="P28" s="9"/>
    </row>
    <row r="29" spans="1:16">
      <c r="A29" s="12"/>
      <c r="B29" s="25">
        <v>343.6</v>
      </c>
      <c r="C29" s="20" t="s">
        <v>33</v>
      </c>
      <c r="D29" s="46">
        <v>0</v>
      </c>
      <c r="E29" s="46">
        <v>400</v>
      </c>
      <c r="F29" s="46">
        <v>0</v>
      </c>
      <c r="G29" s="46">
        <v>0</v>
      </c>
      <c r="H29" s="46">
        <v>0</v>
      </c>
      <c r="I29" s="46">
        <v>2152342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2152742</v>
      </c>
      <c r="O29" s="47">
        <f t="shared" si="2"/>
        <v>691.08892455858745</v>
      </c>
      <c r="P29" s="9"/>
    </row>
    <row r="30" spans="1:16">
      <c r="A30" s="12"/>
      <c r="B30" s="25">
        <v>343.8</v>
      </c>
      <c r="C30" s="20" t="s">
        <v>34</v>
      </c>
      <c r="D30" s="46">
        <v>7635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7635</v>
      </c>
      <c r="O30" s="47">
        <f t="shared" si="2"/>
        <v>2.451043338683788</v>
      </c>
      <c r="P30" s="9"/>
    </row>
    <row r="31" spans="1:16">
      <c r="A31" s="12"/>
      <c r="B31" s="25">
        <v>344.9</v>
      </c>
      <c r="C31" s="20" t="s">
        <v>80</v>
      </c>
      <c r="D31" s="46">
        <v>29240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29240</v>
      </c>
      <c r="O31" s="47">
        <f t="shared" si="2"/>
        <v>9.386837881219904</v>
      </c>
      <c r="P31" s="9"/>
    </row>
    <row r="32" spans="1:16">
      <c r="A32" s="12"/>
      <c r="B32" s="25">
        <v>345.9</v>
      </c>
      <c r="C32" s="20" t="s">
        <v>81</v>
      </c>
      <c r="D32" s="46">
        <v>9443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9443</v>
      </c>
      <c r="O32" s="47">
        <f t="shared" si="2"/>
        <v>3.0314606741573034</v>
      </c>
      <c r="P32" s="9"/>
    </row>
    <row r="33" spans="1:119" ht="15.75">
      <c r="A33" s="29" t="s">
        <v>3</v>
      </c>
      <c r="B33" s="30"/>
      <c r="C33" s="31"/>
      <c r="D33" s="32">
        <f t="shared" ref="D33:M33" si="7">SUM(D34:D39)</f>
        <v>34658</v>
      </c>
      <c r="E33" s="32">
        <f t="shared" si="7"/>
        <v>533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4038</v>
      </c>
      <c r="J33" s="32">
        <f t="shared" si="7"/>
        <v>0</v>
      </c>
      <c r="K33" s="32">
        <f t="shared" si="7"/>
        <v>767835</v>
      </c>
      <c r="L33" s="32">
        <f t="shared" si="7"/>
        <v>0</v>
      </c>
      <c r="M33" s="32">
        <f t="shared" si="7"/>
        <v>0</v>
      </c>
      <c r="N33" s="32">
        <f t="shared" ref="N33:N43" si="8">SUM(D33:M33)</f>
        <v>807064</v>
      </c>
      <c r="O33" s="45">
        <f t="shared" si="2"/>
        <v>259.08956661316211</v>
      </c>
      <c r="P33" s="10"/>
    </row>
    <row r="34" spans="1:119">
      <c r="A34" s="12"/>
      <c r="B34" s="25">
        <v>361.1</v>
      </c>
      <c r="C34" s="20" t="s">
        <v>38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4038</v>
      </c>
      <c r="J34" s="46">
        <v>0</v>
      </c>
      <c r="K34" s="46">
        <v>117342</v>
      </c>
      <c r="L34" s="46">
        <v>0</v>
      </c>
      <c r="M34" s="46">
        <v>0</v>
      </c>
      <c r="N34" s="46">
        <f t="shared" si="8"/>
        <v>121380</v>
      </c>
      <c r="O34" s="47">
        <f t="shared" si="2"/>
        <v>38.966292134831463</v>
      </c>
      <c r="P34" s="9"/>
    </row>
    <row r="35" spans="1:119">
      <c r="A35" s="12"/>
      <c r="B35" s="25">
        <v>361.3</v>
      </c>
      <c r="C35" s="20" t="s">
        <v>39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199352</v>
      </c>
      <c r="L35" s="46">
        <v>0</v>
      </c>
      <c r="M35" s="46">
        <v>0</v>
      </c>
      <c r="N35" s="46">
        <f t="shared" si="8"/>
        <v>199352</v>
      </c>
      <c r="O35" s="47">
        <f t="shared" si="2"/>
        <v>63.997431781701444</v>
      </c>
      <c r="P35" s="9"/>
    </row>
    <row r="36" spans="1:119">
      <c r="A36" s="12"/>
      <c r="B36" s="25">
        <v>361.4</v>
      </c>
      <c r="C36" s="20" t="s">
        <v>82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133557</v>
      </c>
      <c r="L36" s="46">
        <v>0</v>
      </c>
      <c r="M36" s="46">
        <v>0</v>
      </c>
      <c r="N36" s="46">
        <f t="shared" si="8"/>
        <v>133557</v>
      </c>
      <c r="O36" s="47">
        <f t="shared" si="2"/>
        <v>42.875441412520061</v>
      </c>
      <c r="P36" s="9"/>
    </row>
    <row r="37" spans="1:119">
      <c r="A37" s="12"/>
      <c r="B37" s="25">
        <v>362</v>
      </c>
      <c r="C37" s="20" t="s">
        <v>41</v>
      </c>
      <c r="D37" s="46">
        <v>1600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1600</v>
      </c>
      <c r="O37" s="47">
        <f t="shared" si="2"/>
        <v>0.5136436597110754</v>
      </c>
      <c r="P37" s="9"/>
    </row>
    <row r="38" spans="1:119">
      <c r="A38" s="12"/>
      <c r="B38" s="25">
        <v>368</v>
      </c>
      <c r="C38" s="20" t="s">
        <v>43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317584</v>
      </c>
      <c r="L38" s="46">
        <v>0</v>
      </c>
      <c r="M38" s="46">
        <v>0</v>
      </c>
      <c r="N38" s="46">
        <f t="shared" si="8"/>
        <v>317584</v>
      </c>
      <c r="O38" s="47">
        <f t="shared" si="2"/>
        <v>101.95313001605136</v>
      </c>
      <c r="P38" s="9"/>
    </row>
    <row r="39" spans="1:119">
      <c r="A39" s="12"/>
      <c r="B39" s="25">
        <v>369.9</v>
      </c>
      <c r="C39" s="20" t="s">
        <v>44</v>
      </c>
      <c r="D39" s="46">
        <v>33058</v>
      </c>
      <c r="E39" s="46">
        <v>533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33591</v>
      </c>
      <c r="O39" s="47">
        <f t="shared" si="2"/>
        <v>10.783627608346709</v>
      </c>
      <c r="P39" s="9"/>
    </row>
    <row r="40" spans="1:119" ht="15.75">
      <c r="A40" s="29" t="s">
        <v>29</v>
      </c>
      <c r="B40" s="30"/>
      <c r="C40" s="31"/>
      <c r="D40" s="32">
        <f t="shared" ref="D40:M40" si="9">SUM(D41:D42)</f>
        <v>1840874</v>
      </c>
      <c r="E40" s="32">
        <f t="shared" si="9"/>
        <v>3768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110900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8"/>
        <v>1955542</v>
      </c>
      <c r="O40" s="45">
        <f t="shared" si="2"/>
        <v>627.7823434991974</v>
      </c>
      <c r="P40" s="9"/>
    </row>
    <row r="41" spans="1:119">
      <c r="A41" s="12"/>
      <c r="B41" s="25">
        <v>381</v>
      </c>
      <c r="C41" s="20" t="s">
        <v>45</v>
      </c>
      <c r="D41" s="46">
        <v>1840874</v>
      </c>
      <c r="E41" s="46">
        <v>2903</v>
      </c>
      <c r="F41" s="46">
        <v>0</v>
      </c>
      <c r="G41" s="46">
        <v>0</v>
      </c>
      <c r="H41" s="46">
        <v>0</v>
      </c>
      <c r="I41" s="46">
        <v>0</v>
      </c>
      <c r="J41" s="46">
        <v>110900</v>
      </c>
      <c r="K41" s="46">
        <v>0</v>
      </c>
      <c r="L41" s="46">
        <v>0</v>
      </c>
      <c r="M41" s="46">
        <v>0</v>
      </c>
      <c r="N41" s="46">
        <f t="shared" si="8"/>
        <v>1954677</v>
      </c>
      <c r="O41" s="47">
        <f t="shared" si="2"/>
        <v>627.50465489566614</v>
      </c>
      <c r="P41" s="9"/>
    </row>
    <row r="42" spans="1:119" ht="15.75" thickBot="1">
      <c r="A42" s="12"/>
      <c r="B42" s="25">
        <v>388.1</v>
      </c>
      <c r="C42" s="20" t="s">
        <v>65</v>
      </c>
      <c r="D42" s="46">
        <v>0</v>
      </c>
      <c r="E42" s="46">
        <v>865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865</v>
      </c>
      <c r="O42" s="47">
        <f t="shared" si="2"/>
        <v>0.27768860353130015</v>
      </c>
      <c r="P42" s="9"/>
    </row>
    <row r="43" spans="1:119" ht="16.5" thickBot="1">
      <c r="A43" s="14" t="s">
        <v>35</v>
      </c>
      <c r="B43" s="23"/>
      <c r="C43" s="22"/>
      <c r="D43" s="15">
        <f>SUM(D5,D12,D16,D24,D33,D40)</f>
        <v>3816245</v>
      </c>
      <c r="E43" s="15">
        <f t="shared" ref="E43:M43" si="10">SUM(E5,E12,E16,E24,E33,E40)</f>
        <v>204325</v>
      </c>
      <c r="F43" s="15">
        <f t="shared" si="10"/>
        <v>0</v>
      </c>
      <c r="G43" s="15">
        <f t="shared" si="10"/>
        <v>0</v>
      </c>
      <c r="H43" s="15">
        <f t="shared" si="10"/>
        <v>0</v>
      </c>
      <c r="I43" s="15">
        <f t="shared" si="10"/>
        <v>3336615</v>
      </c>
      <c r="J43" s="15">
        <f t="shared" si="10"/>
        <v>320295</v>
      </c>
      <c r="K43" s="15">
        <f t="shared" si="10"/>
        <v>767835</v>
      </c>
      <c r="L43" s="15">
        <f t="shared" si="10"/>
        <v>0</v>
      </c>
      <c r="M43" s="15">
        <f t="shared" si="10"/>
        <v>0</v>
      </c>
      <c r="N43" s="15">
        <f t="shared" si="8"/>
        <v>8445315</v>
      </c>
      <c r="O43" s="38">
        <f t="shared" si="2"/>
        <v>2711.1765650080256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120" t="s">
        <v>83</v>
      </c>
      <c r="M45" s="120"/>
      <c r="N45" s="120"/>
      <c r="O45" s="43">
        <v>3115</v>
      </c>
    </row>
    <row r="46" spans="1:119">
      <c r="A46" s="121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9"/>
    </row>
    <row r="47" spans="1:119" ht="15.75" customHeight="1" thickBot="1">
      <c r="A47" s="122" t="s">
        <v>56</v>
      </c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2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67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46</v>
      </c>
      <c r="B3" s="110"/>
      <c r="C3" s="111"/>
      <c r="D3" s="130" t="s">
        <v>23</v>
      </c>
      <c r="E3" s="131"/>
      <c r="F3" s="131"/>
      <c r="G3" s="131"/>
      <c r="H3" s="132"/>
      <c r="I3" s="130" t="s">
        <v>24</v>
      </c>
      <c r="J3" s="132"/>
      <c r="K3" s="130" t="s">
        <v>26</v>
      </c>
      <c r="L3" s="132"/>
      <c r="M3" s="36"/>
      <c r="N3" s="37"/>
      <c r="O3" s="133" t="s">
        <v>51</v>
      </c>
      <c r="P3" s="11"/>
      <c r="Q3"/>
    </row>
    <row r="4" spans="1:133" ht="32.25" customHeight="1" thickBot="1">
      <c r="A4" s="112"/>
      <c r="B4" s="113"/>
      <c r="C4" s="114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25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1314894</v>
      </c>
      <c r="E5" s="27">
        <f t="shared" si="0"/>
        <v>95944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4" si="1">SUM(D5:M5)</f>
        <v>1410838</v>
      </c>
      <c r="O5" s="33">
        <f t="shared" ref="O5:O44" si="2">(N5/O$46)</f>
        <v>459.85593220338984</v>
      </c>
      <c r="P5" s="6"/>
    </row>
    <row r="6" spans="1:133">
      <c r="A6" s="12"/>
      <c r="B6" s="25">
        <v>311</v>
      </c>
      <c r="C6" s="20" t="s">
        <v>2</v>
      </c>
      <c r="D6" s="46">
        <v>493245</v>
      </c>
      <c r="E6" s="46">
        <v>95944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589189</v>
      </c>
      <c r="O6" s="47">
        <f t="shared" si="2"/>
        <v>192.04335071707953</v>
      </c>
      <c r="P6" s="9"/>
    </row>
    <row r="7" spans="1:133">
      <c r="A7" s="12"/>
      <c r="B7" s="25">
        <v>312.10000000000002</v>
      </c>
      <c r="C7" s="20" t="s">
        <v>10</v>
      </c>
      <c r="D7" s="46">
        <v>359452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359452</v>
      </c>
      <c r="O7" s="47">
        <f t="shared" si="2"/>
        <v>117.16166883963494</v>
      </c>
      <c r="P7" s="9"/>
    </row>
    <row r="8" spans="1:133">
      <c r="A8" s="12"/>
      <c r="B8" s="25">
        <v>314.10000000000002</v>
      </c>
      <c r="C8" s="20" t="s">
        <v>11</v>
      </c>
      <c r="D8" s="46">
        <v>237935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237935</v>
      </c>
      <c r="O8" s="47">
        <f t="shared" si="2"/>
        <v>77.553780964797909</v>
      </c>
      <c r="P8" s="9"/>
    </row>
    <row r="9" spans="1:133">
      <c r="A9" s="12"/>
      <c r="B9" s="25">
        <v>314.3</v>
      </c>
      <c r="C9" s="20" t="s">
        <v>12</v>
      </c>
      <c r="D9" s="46">
        <v>57377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57377</v>
      </c>
      <c r="O9" s="47">
        <f t="shared" si="2"/>
        <v>18.701760104302476</v>
      </c>
      <c r="P9" s="9"/>
    </row>
    <row r="10" spans="1:133">
      <c r="A10" s="12"/>
      <c r="B10" s="25">
        <v>314.8</v>
      </c>
      <c r="C10" s="20" t="s">
        <v>14</v>
      </c>
      <c r="D10" s="46">
        <v>4977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4977</v>
      </c>
      <c r="O10" s="47">
        <f t="shared" si="2"/>
        <v>1.6222294654498044</v>
      </c>
      <c r="P10" s="9"/>
    </row>
    <row r="11" spans="1:133">
      <c r="A11" s="12"/>
      <c r="B11" s="25">
        <v>315</v>
      </c>
      <c r="C11" s="20" t="s">
        <v>58</v>
      </c>
      <c r="D11" s="46">
        <v>161908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161908</v>
      </c>
      <c r="O11" s="47">
        <f t="shared" si="2"/>
        <v>52.773142112125164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SUM(D13:D15)</f>
        <v>239468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239468</v>
      </c>
      <c r="O12" s="45">
        <f t="shared" si="2"/>
        <v>78.053455019556708</v>
      </c>
      <c r="P12" s="10"/>
    </row>
    <row r="13" spans="1:133">
      <c r="A13" s="12"/>
      <c r="B13" s="25">
        <v>322</v>
      </c>
      <c r="C13" s="20" t="s">
        <v>0</v>
      </c>
      <c r="D13" s="46">
        <v>9246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9246</v>
      </c>
      <c r="O13" s="47">
        <f t="shared" si="2"/>
        <v>3.013689700130378</v>
      </c>
      <c r="P13" s="9"/>
    </row>
    <row r="14" spans="1:133">
      <c r="A14" s="12"/>
      <c r="B14" s="25">
        <v>323.10000000000002</v>
      </c>
      <c r="C14" s="20" t="s">
        <v>16</v>
      </c>
      <c r="D14" s="46">
        <v>209380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209380</v>
      </c>
      <c r="O14" s="47">
        <f t="shared" si="2"/>
        <v>68.246414602346803</v>
      </c>
      <c r="P14" s="9"/>
    </row>
    <row r="15" spans="1:133">
      <c r="A15" s="12"/>
      <c r="B15" s="25">
        <v>329</v>
      </c>
      <c r="C15" s="20" t="s">
        <v>17</v>
      </c>
      <c r="D15" s="46">
        <v>20842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20842</v>
      </c>
      <c r="O15" s="47">
        <f t="shared" si="2"/>
        <v>6.7933507170795302</v>
      </c>
      <c r="P15" s="9"/>
    </row>
    <row r="16" spans="1:133" ht="15.75">
      <c r="A16" s="29" t="s">
        <v>19</v>
      </c>
      <c r="B16" s="30"/>
      <c r="C16" s="31"/>
      <c r="D16" s="32">
        <f t="shared" ref="D16:M16" si="4">SUM(D17:D23)</f>
        <v>260703</v>
      </c>
      <c r="E16" s="32">
        <f t="shared" si="4"/>
        <v>16072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276775</v>
      </c>
      <c r="O16" s="45">
        <f t="shared" si="2"/>
        <v>90.213494132985659</v>
      </c>
      <c r="P16" s="10"/>
    </row>
    <row r="17" spans="1:16">
      <c r="A17" s="12"/>
      <c r="B17" s="25">
        <v>331.2</v>
      </c>
      <c r="C17" s="20" t="s">
        <v>18</v>
      </c>
      <c r="D17" s="46">
        <v>69507</v>
      </c>
      <c r="E17" s="46">
        <v>10617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80124</v>
      </c>
      <c r="O17" s="47">
        <f t="shared" si="2"/>
        <v>26.116036505867015</v>
      </c>
      <c r="P17" s="9"/>
    </row>
    <row r="18" spans="1:16">
      <c r="A18" s="12"/>
      <c r="B18" s="25">
        <v>331.5</v>
      </c>
      <c r="C18" s="20" t="s">
        <v>68</v>
      </c>
      <c r="D18" s="46">
        <v>0</v>
      </c>
      <c r="E18" s="46">
        <v>5455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5455</v>
      </c>
      <c r="O18" s="47">
        <f t="shared" si="2"/>
        <v>1.7780312907431552</v>
      </c>
      <c r="P18" s="9"/>
    </row>
    <row r="19" spans="1:16">
      <c r="A19" s="12"/>
      <c r="B19" s="25">
        <v>335.12</v>
      </c>
      <c r="C19" s="20" t="s">
        <v>69</v>
      </c>
      <c r="D19" s="46">
        <v>108326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108326</v>
      </c>
      <c r="O19" s="47">
        <f t="shared" si="2"/>
        <v>35.308344198174709</v>
      </c>
      <c r="P19" s="9"/>
    </row>
    <row r="20" spans="1:16">
      <c r="A20" s="12"/>
      <c r="B20" s="25">
        <v>335.14</v>
      </c>
      <c r="C20" s="20" t="s">
        <v>21</v>
      </c>
      <c r="D20" s="46">
        <v>1288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1288</v>
      </c>
      <c r="O20" s="47">
        <f t="shared" si="2"/>
        <v>0.41981747066492831</v>
      </c>
      <c r="P20" s="9"/>
    </row>
    <row r="21" spans="1:16">
      <c r="A21" s="12"/>
      <c r="B21" s="25">
        <v>335.15</v>
      </c>
      <c r="C21" s="20" t="s">
        <v>61</v>
      </c>
      <c r="D21" s="46">
        <v>322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322</v>
      </c>
      <c r="O21" s="47">
        <f t="shared" si="2"/>
        <v>0.10495436766623208</v>
      </c>
      <c r="P21" s="9"/>
    </row>
    <row r="22" spans="1:16">
      <c r="A22" s="12"/>
      <c r="B22" s="25">
        <v>335.18</v>
      </c>
      <c r="C22" s="20" t="s">
        <v>22</v>
      </c>
      <c r="D22" s="46">
        <v>75482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75482</v>
      </c>
      <c r="O22" s="47">
        <f t="shared" si="2"/>
        <v>24.602998696219036</v>
      </c>
      <c r="P22" s="9"/>
    </row>
    <row r="23" spans="1:16">
      <c r="A23" s="12"/>
      <c r="B23" s="25">
        <v>335.9</v>
      </c>
      <c r="C23" s="20" t="s">
        <v>70</v>
      </c>
      <c r="D23" s="46">
        <v>5778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5778</v>
      </c>
      <c r="O23" s="47">
        <f t="shared" si="2"/>
        <v>1.8833116036505868</v>
      </c>
      <c r="P23" s="9"/>
    </row>
    <row r="24" spans="1:16" ht="15.75">
      <c r="A24" s="29" t="s">
        <v>27</v>
      </c>
      <c r="B24" s="30"/>
      <c r="C24" s="31"/>
      <c r="D24" s="32">
        <f t="shared" ref="D24:M24" si="5">SUM(D25:D31)</f>
        <v>58790</v>
      </c>
      <c r="E24" s="32">
        <f t="shared" si="5"/>
        <v>6270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3004382</v>
      </c>
      <c r="J24" s="32">
        <f t="shared" si="5"/>
        <v>185675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3255117</v>
      </c>
      <c r="O24" s="45">
        <f t="shared" si="2"/>
        <v>1060.9898956975228</v>
      </c>
      <c r="P24" s="10"/>
    </row>
    <row r="25" spans="1:16">
      <c r="A25" s="12"/>
      <c r="B25" s="25">
        <v>341.2</v>
      </c>
      <c r="C25" s="20" t="s">
        <v>30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185675</v>
      </c>
      <c r="K25" s="46">
        <v>0</v>
      </c>
      <c r="L25" s="46">
        <v>0</v>
      </c>
      <c r="M25" s="46">
        <v>0</v>
      </c>
      <c r="N25" s="46">
        <f t="shared" ref="N25:N31" si="6">SUM(D25:M25)</f>
        <v>185675</v>
      </c>
      <c r="O25" s="47">
        <f t="shared" si="2"/>
        <v>60.519882659713168</v>
      </c>
      <c r="P25" s="9"/>
    </row>
    <row r="26" spans="1:16">
      <c r="A26" s="12"/>
      <c r="B26" s="25">
        <v>342.9</v>
      </c>
      <c r="C26" s="20" t="s">
        <v>63</v>
      </c>
      <c r="D26" s="46">
        <v>22658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22658</v>
      </c>
      <c r="O26" s="47">
        <f t="shared" si="2"/>
        <v>7.3852672750977835</v>
      </c>
      <c r="P26" s="9"/>
    </row>
    <row r="27" spans="1:16">
      <c r="A27" s="12"/>
      <c r="B27" s="25">
        <v>343.2</v>
      </c>
      <c r="C27" s="20" t="s">
        <v>31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721090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721090</v>
      </c>
      <c r="O27" s="47">
        <f t="shared" si="2"/>
        <v>235.03585397653194</v>
      </c>
      <c r="P27" s="9"/>
    </row>
    <row r="28" spans="1:16">
      <c r="A28" s="12"/>
      <c r="B28" s="25">
        <v>343.4</v>
      </c>
      <c r="C28" s="20" t="s">
        <v>32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326302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326302</v>
      </c>
      <c r="O28" s="47">
        <f t="shared" si="2"/>
        <v>106.35658409387223</v>
      </c>
      <c r="P28" s="9"/>
    </row>
    <row r="29" spans="1:16">
      <c r="A29" s="12"/>
      <c r="B29" s="25">
        <v>343.6</v>
      </c>
      <c r="C29" s="20" t="s">
        <v>33</v>
      </c>
      <c r="D29" s="46">
        <v>0</v>
      </c>
      <c r="E29" s="46">
        <v>6270</v>
      </c>
      <c r="F29" s="46">
        <v>0</v>
      </c>
      <c r="G29" s="46">
        <v>0</v>
      </c>
      <c r="H29" s="46">
        <v>0</v>
      </c>
      <c r="I29" s="46">
        <v>1956990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1963260</v>
      </c>
      <c r="O29" s="47">
        <f t="shared" si="2"/>
        <v>639.91525423728808</v>
      </c>
      <c r="P29" s="9"/>
    </row>
    <row r="30" spans="1:16">
      <c r="A30" s="12"/>
      <c r="B30" s="25">
        <v>343.8</v>
      </c>
      <c r="C30" s="20" t="s">
        <v>34</v>
      </c>
      <c r="D30" s="46">
        <v>8977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8977</v>
      </c>
      <c r="O30" s="47">
        <f t="shared" si="2"/>
        <v>2.9260104302477186</v>
      </c>
      <c r="P30" s="9"/>
    </row>
    <row r="31" spans="1:16">
      <c r="A31" s="12"/>
      <c r="B31" s="25">
        <v>344.9</v>
      </c>
      <c r="C31" s="20" t="s">
        <v>71</v>
      </c>
      <c r="D31" s="46">
        <v>27155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27155</v>
      </c>
      <c r="O31" s="47">
        <f t="shared" si="2"/>
        <v>8.8510430247718386</v>
      </c>
      <c r="P31" s="9"/>
    </row>
    <row r="32" spans="1:16" ht="15.75">
      <c r="A32" s="29" t="s">
        <v>28</v>
      </c>
      <c r="B32" s="30"/>
      <c r="C32" s="31"/>
      <c r="D32" s="32">
        <f t="shared" ref="D32:M32" si="7">SUM(D33:D33)</f>
        <v>8720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ref="N32:N44" si="8">SUM(D32:M32)</f>
        <v>8720</v>
      </c>
      <c r="O32" s="45">
        <f t="shared" si="2"/>
        <v>2.8422425032594525</v>
      </c>
      <c r="P32" s="10"/>
    </row>
    <row r="33" spans="1:119">
      <c r="A33" s="13"/>
      <c r="B33" s="39">
        <v>359</v>
      </c>
      <c r="C33" s="21" t="s">
        <v>37</v>
      </c>
      <c r="D33" s="46">
        <v>8720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8720</v>
      </c>
      <c r="O33" s="47">
        <f t="shared" si="2"/>
        <v>2.8422425032594525</v>
      </c>
      <c r="P33" s="9"/>
    </row>
    <row r="34" spans="1:119" ht="15.75">
      <c r="A34" s="29" t="s">
        <v>3</v>
      </c>
      <c r="B34" s="30"/>
      <c r="C34" s="31"/>
      <c r="D34" s="32">
        <f t="shared" ref="D34:M34" si="9">SUM(D35:D40)</f>
        <v>48952</v>
      </c>
      <c r="E34" s="32">
        <f t="shared" si="9"/>
        <v>10464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5865</v>
      </c>
      <c r="J34" s="32">
        <f t="shared" si="9"/>
        <v>0</v>
      </c>
      <c r="K34" s="32">
        <f t="shared" si="9"/>
        <v>866415</v>
      </c>
      <c r="L34" s="32">
        <f t="shared" si="9"/>
        <v>0</v>
      </c>
      <c r="M34" s="32">
        <f t="shared" si="9"/>
        <v>0</v>
      </c>
      <c r="N34" s="32">
        <f t="shared" si="8"/>
        <v>931696</v>
      </c>
      <c r="O34" s="45">
        <f t="shared" si="2"/>
        <v>303.6818774445893</v>
      </c>
      <c r="P34" s="10"/>
    </row>
    <row r="35" spans="1:119">
      <c r="A35" s="12"/>
      <c r="B35" s="25">
        <v>361.1</v>
      </c>
      <c r="C35" s="20" t="s">
        <v>38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5865</v>
      </c>
      <c r="J35" s="46">
        <v>0</v>
      </c>
      <c r="K35" s="46">
        <v>142399</v>
      </c>
      <c r="L35" s="46">
        <v>0</v>
      </c>
      <c r="M35" s="46">
        <v>0</v>
      </c>
      <c r="N35" s="46">
        <f t="shared" si="8"/>
        <v>148264</v>
      </c>
      <c r="O35" s="47">
        <f t="shared" si="2"/>
        <v>48.325945241199477</v>
      </c>
      <c r="P35" s="9"/>
    </row>
    <row r="36" spans="1:119">
      <c r="A36" s="12"/>
      <c r="B36" s="25">
        <v>361.3</v>
      </c>
      <c r="C36" s="20" t="s">
        <v>39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290484</v>
      </c>
      <c r="L36" s="46">
        <v>0</v>
      </c>
      <c r="M36" s="46">
        <v>0</v>
      </c>
      <c r="N36" s="46">
        <f t="shared" si="8"/>
        <v>290484</v>
      </c>
      <c r="O36" s="47">
        <f t="shared" si="2"/>
        <v>94.681877444589304</v>
      </c>
      <c r="P36" s="9"/>
    </row>
    <row r="37" spans="1:119">
      <c r="A37" s="12"/>
      <c r="B37" s="25">
        <v>361.4</v>
      </c>
      <c r="C37" s="20" t="s">
        <v>40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113882</v>
      </c>
      <c r="L37" s="46">
        <v>0</v>
      </c>
      <c r="M37" s="46">
        <v>0</v>
      </c>
      <c r="N37" s="46">
        <f t="shared" si="8"/>
        <v>113882</v>
      </c>
      <c r="O37" s="47">
        <f t="shared" si="2"/>
        <v>37.119295958279011</v>
      </c>
      <c r="P37" s="9"/>
    </row>
    <row r="38" spans="1:119">
      <c r="A38" s="12"/>
      <c r="B38" s="25">
        <v>362</v>
      </c>
      <c r="C38" s="20" t="s">
        <v>41</v>
      </c>
      <c r="D38" s="46">
        <v>14397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14397</v>
      </c>
      <c r="O38" s="47">
        <f t="shared" si="2"/>
        <v>4.6926336375488917</v>
      </c>
      <c r="P38" s="9"/>
    </row>
    <row r="39" spans="1:119">
      <c r="A39" s="12"/>
      <c r="B39" s="25">
        <v>368</v>
      </c>
      <c r="C39" s="20" t="s">
        <v>43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319650</v>
      </c>
      <c r="L39" s="46">
        <v>0</v>
      </c>
      <c r="M39" s="46">
        <v>0</v>
      </c>
      <c r="N39" s="46">
        <f t="shared" si="8"/>
        <v>319650</v>
      </c>
      <c r="O39" s="47">
        <f t="shared" si="2"/>
        <v>104.1883963494133</v>
      </c>
      <c r="P39" s="9"/>
    </row>
    <row r="40" spans="1:119">
      <c r="A40" s="12"/>
      <c r="B40" s="25">
        <v>369.9</v>
      </c>
      <c r="C40" s="20" t="s">
        <v>44</v>
      </c>
      <c r="D40" s="46">
        <v>34555</v>
      </c>
      <c r="E40" s="46">
        <v>10464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45019</v>
      </c>
      <c r="O40" s="47">
        <f t="shared" si="2"/>
        <v>14.673728813559322</v>
      </c>
      <c r="P40" s="9"/>
    </row>
    <row r="41" spans="1:119" ht="15.75">
      <c r="A41" s="29" t="s">
        <v>29</v>
      </c>
      <c r="B41" s="30"/>
      <c r="C41" s="31"/>
      <c r="D41" s="32">
        <f t="shared" ref="D41:M41" si="10">SUM(D42:D43)</f>
        <v>816259</v>
      </c>
      <c r="E41" s="32">
        <f t="shared" si="10"/>
        <v>7700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45000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8"/>
        <v>868959</v>
      </c>
      <c r="O41" s="45">
        <f t="shared" si="2"/>
        <v>283.2330508474576</v>
      </c>
      <c r="P41" s="9"/>
    </row>
    <row r="42" spans="1:119">
      <c r="A42" s="12"/>
      <c r="B42" s="25">
        <v>381</v>
      </c>
      <c r="C42" s="20" t="s">
        <v>45</v>
      </c>
      <c r="D42" s="46">
        <v>816259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45000</v>
      </c>
      <c r="K42" s="46">
        <v>0</v>
      </c>
      <c r="L42" s="46">
        <v>0</v>
      </c>
      <c r="M42" s="46">
        <v>0</v>
      </c>
      <c r="N42" s="46">
        <f t="shared" si="8"/>
        <v>861259</v>
      </c>
      <c r="O42" s="47">
        <f t="shared" si="2"/>
        <v>280.72327249022163</v>
      </c>
      <c r="P42" s="9"/>
    </row>
    <row r="43" spans="1:119" ht="15.75" thickBot="1">
      <c r="A43" s="12"/>
      <c r="B43" s="25">
        <v>388.1</v>
      </c>
      <c r="C43" s="20" t="s">
        <v>65</v>
      </c>
      <c r="D43" s="46">
        <v>0</v>
      </c>
      <c r="E43" s="46">
        <v>7700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7700</v>
      </c>
      <c r="O43" s="47">
        <f t="shared" si="2"/>
        <v>2.5097783572359842</v>
      </c>
      <c r="P43" s="9"/>
    </row>
    <row r="44" spans="1:119" ht="16.5" thickBot="1">
      <c r="A44" s="14" t="s">
        <v>35</v>
      </c>
      <c r="B44" s="23"/>
      <c r="C44" s="22"/>
      <c r="D44" s="15">
        <f t="shared" ref="D44:M44" si="11">SUM(D5,D12,D16,D24,D32,D34,D41)</f>
        <v>2747786</v>
      </c>
      <c r="E44" s="15">
        <f t="shared" si="11"/>
        <v>136450</v>
      </c>
      <c r="F44" s="15">
        <f t="shared" si="11"/>
        <v>0</v>
      </c>
      <c r="G44" s="15">
        <f t="shared" si="11"/>
        <v>0</v>
      </c>
      <c r="H44" s="15">
        <f t="shared" si="11"/>
        <v>0</v>
      </c>
      <c r="I44" s="15">
        <f t="shared" si="11"/>
        <v>3010247</v>
      </c>
      <c r="J44" s="15">
        <f t="shared" si="11"/>
        <v>230675</v>
      </c>
      <c r="K44" s="15">
        <f t="shared" si="11"/>
        <v>866415</v>
      </c>
      <c r="L44" s="15">
        <f t="shared" si="11"/>
        <v>0</v>
      </c>
      <c r="M44" s="15">
        <f t="shared" si="11"/>
        <v>0</v>
      </c>
      <c r="N44" s="15">
        <f t="shared" si="8"/>
        <v>6991573</v>
      </c>
      <c r="O44" s="38">
        <f t="shared" si="2"/>
        <v>2278.8699478487615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120" t="s">
        <v>72</v>
      </c>
      <c r="M46" s="120"/>
      <c r="N46" s="120"/>
      <c r="O46" s="43">
        <v>3068</v>
      </c>
    </row>
    <row r="47" spans="1:119">
      <c r="A47" s="121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9"/>
    </row>
    <row r="48" spans="1:119" ht="15.75" customHeight="1" thickBot="1">
      <c r="A48" s="122" t="s">
        <v>56</v>
      </c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2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57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46</v>
      </c>
      <c r="B3" s="110"/>
      <c r="C3" s="111"/>
      <c r="D3" s="130" t="s">
        <v>23</v>
      </c>
      <c r="E3" s="131"/>
      <c r="F3" s="131"/>
      <c r="G3" s="131"/>
      <c r="H3" s="132"/>
      <c r="I3" s="130" t="s">
        <v>24</v>
      </c>
      <c r="J3" s="132"/>
      <c r="K3" s="130" t="s">
        <v>26</v>
      </c>
      <c r="L3" s="132"/>
      <c r="M3" s="36"/>
      <c r="N3" s="37"/>
      <c r="O3" s="133" t="s">
        <v>51</v>
      </c>
      <c r="P3" s="11"/>
      <c r="Q3"/>
    </row>
    <row r="4" spans="1:133" ht="32.25" customHeight="1" thickBot="1">
      <c r="A4" s="112"/>
      <c r="B4" s="113"/>
      <c r="C4" s="114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25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1406862</v>
      </c>
      <c r="E5" s="27">
        <f t="shared" si="0"/>
        <v>55586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4" si="1">SUM(D5:M5)</f>
        <v>1462448</v>
      </c>
      <c r="O5" s="33">
        <f t="shared" ref="O5:O45" si="2">(N5/O$47)</f>
        <v>475.12930474333984</v>
      </c>
      <c r="P5" s="6"/>
    </row>
    <row r="6" spans="1:133">
      <c r="A6" s="12"/>
      <c r="B6" s="25">
        <v>311</v>
      </c>
      <c r="C6" s="20" t="s">
        <v>2</v>
      </c>
      <c r="D6" s="46">
        <v>574301</v>
      </c>
      <c r="E6" s="46">
        <v>55586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629887</v>
      </c>
      <c r="O6" s="47">
        <f t="shared" si="2"/>
        <v>204.64165042235217</v>
      </c>
      <c r="P6" s="9"/>
    </row>
    <row r="7" spans="1:133">
      <c r="A7" s="12"/>
      <c r="B7" s="25">
        <v>312.10000000000002</v>
      </c>
      <c r="C7" s="20" t="s">
        <v>10</v>
      </c>
      <c r="D7" s="46">
        <v>333448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333448</v>
      </c>
      <c r="O7" s="47">
        <f t="shared" si="2"/>
        <v>108.33268356075374</v>
      </c>
      <c r="P7" s="9"/>
    </row>
    <row r="8" spans="1:133">
      <c r="A8" s="12"/>
      <c r="B8" s="25">
        <v>314.10000000000002</v>
      </c>
      <c r="C8" s="20" t="s">
        <v>11</v>
      </c>
      <c r="D8" s="46">
        <v>244287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244287</v>
      </c>
      <c r="O8" s="47">
        <f t="shared" si="2"/>
        <v>79.365497076023388</v>
      </c>
      <c r="P8" s="9"/>
    </row>
    <row r="9" spans="1:133">
      <c r="A9" s="12"/>
      <c r="B9" s="25">
        <v>314.3</v>
      </c>
      <c r="C9" s="20" t="s">
        <v>12</v>
      </c>
      <c r="D9" s="46">
        <v>64339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64339</v>
      </c>
      <c r="O9" s="47">
        <f t="shared" si="2"/>
        <v>20.902858999350226</v>
      </c>
      <c r="P9" s="9"/>
    </row>
    <row r="10" spans="1:133">
      <c r="A10" s="12"/>
      <c r="B10" s="25">
        <v>314.8</v>
      </c>
      <c r="C10" s="20" t="s">
        <v>14</v>
      </c>
      <c r="D10" s="46">
        <v>5616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5616</v>
      </c>
      <c r="O10" s="47">
        <f t="shared" si="2"/>
        <v>1.8245614035087718</v>
      </c>
      <c r="P10" s="9"/>
    </row>
    <row r="11" spans="1:133">
      <c r="A11" s="12"/>
      <c r="B11" s="25">
        <v>315</v>
      </c>
      <c r="C11" s="20" t="s">
        <v>58</v>
      </c>
      <c r="D11" s="46">
        <v>184871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184871</v>
      </c>
      <c r="O11" s="47">
        <f t="shared" si="2"/>
        <v>60.062053281351524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SUM(D13:D15)</f>
        <v>267468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267468</v>
      </c>
      <c r="O12" s="45">
        <f t="shared" si="2"/>
        <v>86.896686159844052</v>
      </c>
      <c r="P12" s="10"/>
    </row>
    <row r="13" spans="1:133">
      <c r="A13" s="12"/>
      <c r="B13" s="25">
        <v>322</v>
      </c>
      <c r="C13" s="20" t="s">
        <v>0</v>
      </c>
      <c r="D13" s="46">
        <v>15600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15600</v>
      </c>
      <c r="O13" s="47">
        <f t="shared" si="2"/>
        <v>5.0682261208577</v>
      </c>
      <c r="P13" s="9"/>
    </row>
    <row r="14" spans="1:133">
      <c r="A14" s="12"/>
      <c r="B14" s="25">
        <v>323.10000000000002</v>
      </c>
      <c r="C14" s="20" t="s">
        <v>16</v>
      </c>
      <c r="D14" s="46">
        <v>228525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228525</v>
      </c>
      <c r="O14" s="47">
        <f t="shared" si="2"/>
        <v>74.244639376218331</v>
      </c>
      <c r="P14" s="9"/>
    </row>
    <row r="15" spans="1:133">
      <c r="A15" s="12"/>
      <c r="B15" s="25">
        <v>329</v>
      </c>
      <c r="C15" s="20" t="s">
        <v>17</v>
      </c>
      <c r="D15" s="46">
        <v>23343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23343</v>
      </c>
      <c r="O15" s="47">
        <f t="shared" si="2"/>
        <v>7.5838206627680309</v>
      </c>
      <c r="P15" s="9"/>
    </row>
    <row r="16" spans="1:133" ht="15.75">
      <c r="A16" s="29" t="s">
        <v>19</v>
      </c>
      <c r="B16" s="30"/>
      <c r="C16" s="31"/>
      <c r="D16" s="32">
        <f t="shared" ref="D16:M16" si="4">SUM(D17:D23)</f>
        <v>688400</v>
      </c>
      <c r="E16" s="32">
        <f t="shared" si="4"/>
        <v>342611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1031011</v>
      </c>
      <c r="O16" s="45">
        <f t="shared" si="2"/>
        <v>334.96133853151395</v>
      </c>
      <c r="P16" s="10"/>
    </row>
    <row r="17" spans="1:16">
      <c r="A17" s="12"/>
      <c r="B17" s="25">
        <v>331.2</v>
      </c>
      <c r="C17" s="20" t="s">
        <v>18</v>
      </c>
      <c r="D17" s="46">
        <v>427530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427530</v>
      </c>
      <c r="O17" s="47">
        <f t="shared" si="2"/>
        <v>138.89863547758284</v>
      </c>
      <c r="P17" s="9"/>
    </row>
    <row r="18" spans="1:16">
      <c r="A18" s="12"/>
      <c r="B18" s="25">
        <v>331.35</v>
      </c>
      <c r="C18" s="20" t="s">
        <v>59</v>
      </c>
      <c r="D18" s="46">
        <v>0</v>
      </c>
      <c r="E18" s="46">
        <v>306234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306234</v>
      </c>
      <c r="O18" s="47">
        <f t="shared" si="2"/>
        <v>99.491228070175438</v>
      </c>
      <c r="P18" s="9"/>
    </row>
    <row r="19" spans="1:16">
      <c r="A19" s="12"/>
      <c r="B19" s="25">
        <v>331.39</v>
      </c>
      <c r="C19" s="20" t="s">
        <v>60</v>
      </c>
      <c r="D19" s="46">
        <v>0</v>
      </c>
      <c r="E19" s="46">
        <v>36377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36377</v>
      </c>
      <c r="O19" s="47">
        <f t="shared" si="2"/>
        <v>11.8183885640026</v>
      </c>
      <c r="P19" s="9"/>
    </row>
    <row r="20" spans="1:16">
      <c r="A20" s="12"/>
      <c r="B20" s="25">
        <v>335.14</v>
      </c>
      <c r="C20" s="20" t="s">
        <v>21</v>
      </c>
      <c r="D20" s="46">
        <v>1420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1420</v>
      </c>
      <c r="O20" s="47">
        <f t="shared" si="2"/>
        <v>0.46133853151397008</v>
      </c>
      <c r="P20" s="9"/>
    </row>
    <row r="21" spans="1:16">
      <c r="A21" s="12"/>
      <c r="B21" s="25">
        <v>335.15</v>
      </c>
      <c r="C21" s="20" t="s">
        <v>61</v>
      </c>
      <c r="D21" s="46">
        <v>336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336</v>
      </c>
      <c r="O21" s="47">
        <f t="shared" si="2"/>
        <v>0.10916179337231968</v>
      </c>
      <c r="P21" s="9"/>
    </row>
    <row r="22" spans="1:16">
      <c r="A22" s="12"/>
      <c r="B22" s="25">
        <v>335.18</v>
      </c>
      <c r="C22" s="20" t="s">
        <v>22</v>
      </c>
      <c r="D22" s="46">
        <v>186447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186447</v>
      </c>
      <c r="O22" s="47">
        <f t="shared" si="2"/>
        <v>60.574074074074076</v>
      </c>
      <c r="P22" s="9"/>
    </row>
    <row r="23" spans="1:16">
      <c r="A23" s="12"/>
      <c r="B23" s="25">
        <v>337.2</v>
      </c>
      <c r="C23" s="20" t="s">
        <v>62</v>
      </c>
      <c r="D23" s="46">
        <v>72667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72667</v>
      </c>
      <c r="O23" s="47">
        <f t="shared" si="2"/>
        <v>23.608512020792723</v>
      </c>
      <c r="P23" s="9"/>
    </row>
    <row r="24" spans="1:16" ht="15.75">
      <c r="A24" s="29" t="s">
        <v>27</v>
      </c>
      <c r="B24" s="30"/>
      <c r="C24" s="31"/>
      <c r="D24" s="32">
        <f t="shared" ref="D24:M24" si="5">SUM(D25:D30)</f>
        <v>41897</v>
      </c>
      <c r="E24" s="32">
        <f t="shared" si="5"/>
        <v>60022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3079603</v>
      </c>
      <c r="J24" s="32">
        <f t="shared" si="5"/>
        <v>179707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3361229</v>
      </c>
      <c r="O24" s="45">
        <f t="shared" si="2"/>
        <v>1092.0172189733594</v>
      </c>
      <c r="P24" s="10"/>
    </row>
    <row r="25" spans="1:16">
      <c r="A25" s="12"/>
      <c r="B25" s="25">
        <v>341.2</v>
      </c>
      <c r="C25" s="20" t="s">
        <v>30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179707</v>
      </c>
      <c r="K25" s="46">
        <v>0</v>
      </c>
      <c r="L25" s="46">
        <v>0</v>
      </c>
      <c r="M25" s="46">
        <v>0</v>
      </c>
      <c r="N25" s="46">
        <f t="shared" ref="N25:N30" si="6">SUM(D25:M25)</f>
        <v>179707</v>
      </c>
      <c r="O25" s="47">
        <f t="shared" si="2"/>
        <v>58.38434048083171</v>
      </c>
      <c r="P25" s="9"/>
    </row>
    <row r="26" spans="1:16">
      <c r="A26" s="12"/>
      <c r="B26" s="25">
        <v>342.9</v>
      </c>
      <c r="C26" s="20" t="s">
        <v>63</v>
      </c>
      <c r="D26" s="46">
        <v>37777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37777</v>
      </c>
      <c r="O26" s="47">
        <f t="shared" si="2"/>
        <v>12.273229369720598</v>
      </c>
      <c r="P26" s="9"/>
    </row>
    <row r="27" spans="1:16">
      <c r="A27" s="12"/>
      <c r="B27" s="25">
        <v>343.2</v>
      </c>
      <c r="C27" s="20" t="s">
        <v>31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818086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818086</v>
      </c>
      <c r="O27" s="47">
        <f t="shared" si="2"/>
        <v>265.78492527615333</v>
      </c>
      <c r="P27" s="9"/>
    </row>
    <row r="28" spans="1:16">
      <c r="A28" s="12"/>
      <c r="B28" s="25">
        <v>343.4</v>
      </c>
      <c r="C28" s="20" t="s">
        <v>32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314460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314460</v>
      </c>
      <c r="O28" s="47">
        <f t="shared" si="2"/>
        <v>102.16374269005848</v>
      </c>
      <c r="P28" s="9"/>
    </row>
    <row r="29" spans="1:16">
      <c r="A29" s="12"/>
      <c r="B29" s="25">
        <v>343.6</v>
      </c>
      <c r="C29" s="20" t="s">
        <v>33</v>
      </c>
      <c r="D29" s="46">
        <v>0</v>
      </c>
      <c r="E29" s="46">
        <v>60022</v>
      </c>
      <c r="F29" s="46">
        <v>0</v>
      </c>
      <c r="G29" s="46">
        <v>0</v>
      </c>
      <c r="H29" s="46">
        <v>0</v>
      </c>
      <c r="I29" s="46">
        <v>1947057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2007079</v>
      </c>
      <c r="O29" s="47">
        <f t="shared" si="2"/>
        <v>652.07244964262509</v>
      </c>
      <c r="P29" s="9"/>
    </row>
    <row r="30" spans="1:16">
      <c r="A30" s="12"/>
      <c r="B30" s="25">
        <v>343.8</v>
      </c>
      <c r="C30" s="20" t="s">
        <v>34</v>
      </c>
      <c r="D30" s="46">
        <v>4120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4120</v>
      </c>
      <c r="O30" s="47">
        <f t="shared" si="2"/>
        <v>1.3385315139701104</v>
      </c>
      <c r="P30" s="9"/>
    </row>
    <row r="31" spans="1:16" ht="15.75">
      <c r="A31" s="29" t="s">
        <v>28</v>
      </c>
      <c r="B31" s="30"/>
      <c r="C31" s="31"/>
      <c r="D31" s="32">
        <f t="shared" ref="D31:M31" si="7">SUM(D32:D32)</f>
        <v>11124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11124</v>
      </c>
      <c r="O31" s="45">
        <f t="shared" si="2"/>
        <v>3.6140350877192984</v>
      </c>
      <c r="P31" s="10"/>
    </row>
    <row r="32" spans="1:16">
      <c r="A32" s="13"/>
      <c r="B32" s="39">
        <v>359</v>
      </c>
      <c r="C32" s="21" t="s">
        <v>37</v>
      </c>
      <c r="D32" s="46">
        <v>11124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11124</v>
      </c>
      <c r="O32" s="47">
        <f t="shared" si="2"/>
        <v>3.6140350877192984</v>
      </c>
      <c r="P32" s="9"/>
    </row>
    <row r="33" spans="1:119" ht="15.75">
      <c r="A33" s="29" t="s">
        <v>3</v>
      </c>
      <c r="B33" s="30"/>
      <c r="C33" s="31"/>
      <c r="D33" s="32">
        <f t="shared" ref="D33:M33" si="8">SUM(D34:D41)</f>
        <v>92890</v>
      </c>
      <c r="E33" s="32">
        <f t="shared" si="8"/>
        <v>21411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11835</v>
      </c>
      <c r="J33" s="32">
        <f t="shared" si="8"/>
        <v>0</v>
      </c>
      <c r="K33" s="32">
        <f t="shared" si="8"/>
        <v>392342</v>
      </c>
      <c r="L33" s="32">
        <f t="shared" si="8"/>
        <v>0</v>
      </c>
      <c r="M33" s="32">
        <f t="shared" si="8"/>
        <v>0</v>
      </c>
      <c r="N33" s="32">
        <f>SUM(D33:M33)</f>
        <v>518478</v>
      </c>
      <c r="O33" s="45">
        <f t="shared" si="2"/>
        <v>168.44639376218325</v>
      </c>
      <c r="P33" s="10"/>
    </row>
    <row r="34" spans="1:119">
      <c r="A34" s="12"/>
      <c r="B34" s="25">
        <v>361.1</v>
      </c>
      <c r="C34" s="20" t="s">
        <v>38</v>
      </c>
      <c r="D34" s="46">
        <v>10</v>
      </c>
      <c r="E34" s="46">
        <v>137</v>
      </c>
      <c r="F34" s="46">
        <v>0</v>
      </c>
      <c r="G34" s="46">
        <v>0</v>
      </c>
      <c r="H34" s="46">
        <v>0</v>
      </c>
      <c r="I34" s="46">
        <v>11835</v>
      </c>
      <c r="J34" s="46">
        <v>0</v>
      </c>
      <c r="K34" s="46">
        <v>140590</v>
      </c>
      <c r="L34" s="46">
        <v>0</v>
      </c>
      <c r="M34" s="46">
        <v>0</v>
      </c>
      <c r="N34" s="46">
        <f>SUM(D34:M34)</f>
        <v>152572</v>
      </c>
      <c r="O34" s="47">
        <f t="shared" si="2"/>
        <v>49.568551007147498</v>
      </c>
      <c r="P34" s="9"/>
    </row>
    <row r="35" spans="1:119">
      <c r="A35" s="12"/>
      <c r="B35" s="25">
        <v>361.3</v>
      </c>
      <c r="C35" s="20" t="s">
        <v>39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-89652</v>
      </c>
      <c r="L35" s="46">
        <v>0</v>
      </c>
      <c r="M35" s="46">
        <v>0</v>
      </c>
      <c r="N35" s="46">
        <f t="shared" ref="N35:N41" si="9">SUM(D35:M35)</f>
        <v>-89652</v>
      </c>
      <c r="O35" s="47">
        <f t="shared" si="2"/>
        <v>-29.126705653021443</v>
      </c>
      <c r="P35" s="9"/>
    </row>
    <row r="36" spans="1:119">
      <c r="A36" s="12"/>
      <c r="B36" s="25">
        <v>361.4</v>
      </c>
      <c r="C36" s="20" t="s">
        <v>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76822</v>
      </c>
      <c r="L36" s="46">
        <v>0</v>
      </c>
      <c r="M36" s="46">
        <v>0</v>
      </c>
      <c r="N36" s="46">
        <f t="shared" si="9"/>
        <v>76822</v>
      </c>
      <c r="O36" s="47">
        <f t="shared" si="2"/>
        <v>24.958414554905783</v>
      </c>
      <c r="P36" s="9"/>
    </row>
    <row r="37" spans="1:119">
      <c r="A37" s="12"/>
      <c r="B37" s="25">
        <v>362</v>
      </c>
      <c r="C37" s="20" t="s">
        <v>41</v>
      </c>
      <c r="D37" s="46">
        <v>15948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15948</v>
      </c>
      <c r="O37" s="47">
        <f t="shared" si="2"/>
        <v>5.1812865497076022</v>
      </c>
      <c r="P37" s="9"/>
    </row>
    <row r="38" spans="1:119">
      <c r="A38" s="12"/>
      <c r="B38" s="25">
        <v>365</v>
      </c>
      <c r="C38" s="20" t="s">
        <v>42</v>
      </c>
      <c r="D38" s="46">
        <v>3203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3203</v>
      </c>
      <c r="O38" s="47">
        <f t="shared" si="2"/>
        <v>1.0406107862248213</v>
      </c>
      <c r="P38" s="9"/>
    </row>
    <row r="39" spans="1:119">
      <c r="A39" s="12"/>
      <c r="B39" s="25">
        <v>366</v>
      </c>
      <c r="C39" s="20" t="s">
        <v>64</v>
      </c>
      <c r="D39" s="46">
        <v>27500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27500</v>
      </c>
      <c r="O39" s="47">
        <f t="shared" si="2"/>
        <v>8.9343729694606893</v>
      </c>
      <c r="P39" s="9"/>
    </row>
    <row r="40" spans="1:119">
      <c r="A40" s="12"/>
      <c r="B40" s="25">
        <v>368</v>
      </c>
      <c r="C40" s="20" t="s">
        <v>43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264582</v>
      </c>
      <c r="L40" s="46">
        <v>0</v>
      </c>
      <c r="M40" s="46">
        <v>0</v>
      </c>
      <c r="N40" s="46">
        <f t="shared" si="9"/>
        <v>264582</v>
      </c>
      <c r="O40" s="47">
        <f t="shared" si="2"/>
        <v>85.959064327485379</v>
      </c>
      <c r="P40" s="9"/>
    </row>
    <row r="41" spans="1:119">
      <c r="A41" s="12"/>
      <c r="B41" s="25">
        <v>369.9</v>
      </c>
      <c r="C41" s="20" t="s">
        <v>44</v>
      </c>
      <c r="D41" s="46">
        <v>46229</v>
      </c>
      <c r="E41" s="46">
        <v>21274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67503</v>
      </c>
      <c r="O41" s="47">
        <f t="shared" si="2"/>
        <v>21.930799220272906</v>
      </c>
      <c r="P41" s="9"/>
    </row>
    <row r="42" spans="1:119" ht="15.75">
      <c r="A42" s="29" t="s">
        <v>29</v>
      </c>
      <c r="B42" s="30"/>
      <c r="C42" s="31"/>
      <c r="D42" s="32">
        <f t="shared" ref="D42:M42" si="10">SUM(D43:D44)</f>
        <v>723754</v>
      </c>
      <c r="E42" s="32">
        <f t="shared" si="10"/>
        <v>72431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20000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>SUM(D42:M42)</f>
        <v>816185</v>
      </c>
      <c r="O42" s="45">
        <f t="shared" si="2"/>
        <v>265.16731643924624</v>
      </c>
      <c r="P42" s="9"/>
    </row>
    <row r="43" spans="1:119">
      <c r="A43" s="12"/>
      <c r="B43" s="25">
        <v>381</v>
      </c>
      <c r="C43" s="20" t="s">
        <v>45</v>
      </c>
      <c r="D43" s="46">
        <v>723754</v>
      </c>
      <c r="E43" s="46">
        <v>35800</v>
      </c>
      <c r="F43" s="46">
        <v>0</v>
      </c>
      <c r="G43" s="46">
        <v>0</v>
      </c>
      <c r="H43" s="46">
        <v>0</v>
      </c>
      <c r="I43" s="46">
        <v>0</v>
      </c>
      <c r="J43" s="46">
        <v>20000</v>
      </c>
      <c r="K43" s="46">
        <v>0</v>
      </c>
      <c r="L43" s="46">
        <v>0</v>
      </c>
      <c r="M43" s="46">
        <v>0</v>
      </c>
      <c r="N43" s="46">
        <f>SUM(D43:M43)</f>
        <v>779554</v>
      </c>
      <c r="O43" s="47">
        <f t="shared" si="2"/>
        <v>253.26640675763483</v>
      </c>
      <c r="P43" s="9"/>
    </row>
    <row r="44" spans="1:119" ht="15.75" thickBot="1">
      <c r="A44" s="12"/>
      <c r="B44" s="25">
        <v>388.1</v>
      </c>
      <c r="C44" s="20" t="s">
        <v>65</v>
      </c>
      <c r="D44" s="46">
        <v>0</v>
      </c>
      <c r="E44" s="46">
        <v>36631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36631</v>
      </c>
      <c r="O44" s="47">
        <f t="shared" si="2"/>
        <v>11.900909681611436</v>
      </c>
      <c r="P44" s="9"/>
    </row>
    <row r="45" spans="1:119" ht="16.5" thickBot="1">
      <c r="A45" s="14" t="s">
        <v>35</v>
      </c>
      <c r="B45" s="23"/>
      <c r="C45" s="22"/>
      <c r="D45" s="15">
        <f t="shared" ref="D45:M45" si="11">SUM(D5,D12,D16,D24,D31,D33,D42)</f>
        <v>3232395</v>
      </c>
      <c r="E45" s="15">
        <f t="shared" si="11"/>
        <v>552061</v>
      </c>
      <c r="F45" s="15">
        <f t="shared" si="11"/>
        <v>0</v>
      </c>
      <c r="G45" s="15">
        <f t="shared" si="11"/>
        <v>0</v>
      </c>
      <c r="H45" s="15">
        <f t="shared" si="11"/>
        <v>0</v>
      </c>
      <c r="I45" s="15">
        <f t="shared" si="11"/>
        <v>3091438</v>
      </c>
      <c r="J45" s="15">
        <f t="shared" si="11"/>
        <v>199707</v>
      </c>
      <c r="K45" s="15">
        <f t="shared" si="11"/>
        <v>392342</v>
      </c>
      <c r="L45" s="15">
        <f t="shared" si="11"/>
        <v>0</v>
      </c>
      <c r="M45" s="15">
        <f t="shared" si="11"/>
        <v>0</v>
      </c>
      <c r="N45" s="15">
        <f>SUM(D45:M45)</f>
        <v>7467943</v>
      </c>
      <c r="O45" s="38">
        <f t="shared" si="2"/>
        <v>2426.2322936972059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120" t="s">
        <v>66</v>
      </c>
      <c r="M47" s="120"/>
      <c r="N47" s="120"/>
      <c r="O47" s="43">
        <v>3078</v>
      </c>
    </row>
    <row r="48" spans="1:119">
      <c r="A48" s="121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9"/>
    </row>
    <row r="49" spans="1:15" ht="15.75" customHeight="1" thickBot="1">
      <c r="A49" s="122" t="s">
        <v>56</v>
      </c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2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54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46</v>
      </c>
      <c r="B3" s="110"/>
      <c r="C3" s="111"/>
      <c r="D3" s="130" t="s">
        <v>23</v>
      </c>
      <c r="E3" s="131"/>
      <c r="F3" s="131"/>
      <c r="G3" s="131"/>
      <c r="H3" s="132"/>
      <c r="I3" s="130" t="s">
        <v>24</v>
      </c>
      <c r="J3" s="132"/>
      <c r="K3" s="130" t="s">
        <v>26</v>
      </c>
      <c r="L3" s="132"/>
      <c r="M3" s="36"/>
      <c r="N3" s="37"/>
      <c r="O3" s="133" t="s">
        <v>51</v>
      </c>
      <c r="P3" s="11"/>
      <c r="Q3"/>
    </row>
    <row r="4" spans="1:133" ht="32.25" customHeight="1" thickBot="1">
      <c r="A4" s="112"/>
      <c r="B4" s="113"/>
      <c r="C4" s="114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25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1431665</v>
      </c>
      <c r="E5" s="27">
        <f t="shared" si="0"/>
        <v>97822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9" si="1">SUM(D5:M5)</f>
        <v>1529487</v>
      </c>
      <c r="O5" s="33">
        <f t="shared" ref="O5:O38" si="2">(N5/O$40)</f>
        <v>537.98346816742878</v>
      </c>
      <c r="P5" s="6"/>
    </row>
    <row r="6" spans="1:133">
      <c r="A6" s="12"/>
      <c r="B6" s="25">
        <v>311</v>
      </c>
      <c r="C6" s="20" t="s">
        <v>2</v>
      </c>
      <c r="D6" s="46">
        <v>515193</v>
      </c>
      <c r="E6" s="46">
        <v>97822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613015</v>
      </c>
      <c r="O6" s="47">
        <f t="shared" si="2"/>
        <v>215.62258177981005</v>
      </c>
      <c r="P6" s="9"/>
    </row>
    <row r="7" spans="1:133">
      <c r="A7" s="12"/>
      <c r="B7" s="25">
        <v>312.10000000000002</v>
      </c>
      <c r="C7" s="20" t="s">
        <v>10</v>
      </c>
      <c r="D7" s="46">
        <v>365203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365203</v>
      </c>
      <c r="O7" s="47">
        <f t="shared" si="2"/>
        <v>128.45691171297923</v>
      </c>
      <c r="P7" s="9"/>
    </row>
    <row r="8" spans="1:133">
      <c r="A8" s="12"/>
      <c r="B8" s="25">
        <v>314.10000000000002</v>
      </c>
      <c r="C8" s="20" t="s">
        <v>11</v>
      </c>
      <c r="D8" s="46">
        <v>269293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269293</v>
      </c>
      <c r="O8" s="47">
        <f t="shared" si="2"/>
        <v>94.72142103411889</v>
      </c>
      <c r="P8" s="9"/>
    </row>
    <row r="9" spans="1:133">
      <c r="A9" s="12"/>
      <c r="B9" s="25">
        <v>314.2</v>
      </c>
      <c r="C9" s="20" t="s">
        <v>13</v>
      </c>
      <c r="D9" s="46">
        <v>223832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223832</v>
      </c>
      <c r="O9" s="47">
        <f t="shared" si="2"/>
        <v>78.730918044319381</v>
      </c>
      <c r="P9" s="9"/>
    </row>
    <row r="10" spans="1:133">
      <c r="A10" s="12"/>
      <c r="B10" s="25">
        <v>314.3</v>
      </c>
      <c r="C10" s="20" t="s">
        <v>12</v>
      </c>
      <c r="D10" s="46">
        <v>51836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51836</v>
      </c>
      <c r="O10" s="47">
        <f t="shared" si="2"/>
        <v>18.232852620471334</v>
      </c>
      <c r="P10" s="9"/>
    </row>
    <row r="11" spans="1:133">
      <c r="A11" s="12"/>
      <c r="B11" s="25">
        <v>314.8</v>
      </c>
      <c r="C11" s="20" t="s">
        <v>14</v>
      </c>
      <c r="D11" s="46">
        <v>6308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6308</v>
      </c>
      <c r="O11" s="47">
        <f t="shared" si="2"/>
        <v>2.2187829757298627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SUM(D13:D15)</f>
        <v>283261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283261</v>
      </c>
      <c r="O12" s="45">
        <f t="shared" si="2"/>
        <v>99.634540977840317</v>
      </c>
      <c r="P12" s="10"/>
    </row>
    <row r="13" spans="1:133">
      <c r="A13" s="12"/>
      <c r="B13" s="25">
        <v>322</v>
      </c>
      <c r="C13" s="20" t="s">
        <v>0</v>
      </c>
      <c r="D13" s="46">
        <v>15629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15629</v>
      </c>
      <c r="O13" s="47">
        <f t="shared" si="2"/>
        <v>5.4973619416109747</v>
      </c>
      <c r="P13" s="9"/>
    </row>
    <row r="14" spans="1:133">
      <c r="A14" s="12"/>
      <c r="B14" s="25">
        <v>323.10000000000002</v>
      </c>
      <c r="C14" s="20" t="s">
        <v>16</v>
      </c>
      <c r="D14" s="46">
        <v>246112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246112</v>
      </c>
      <c r="O14" s="47">
        <f t="shared" si="2"/>
        <v>86.567710165318331</v>
      </c>
      <c r="P14" s="9"/>
    </row>
    <row r="15" spans="1:133">
      <c r="A15" s="12"/>
      <c r="B15" s="25">
        <v>329</v>
      </c>
      <c r="C15" s="20" t="s">
        <v>17</v>
      </c>
      <c r="D15" s="46">
        <v>21520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21520</v>
      </c>
      <c r="O15" s="47">
        <f t="shared" si="2"/>
        <v>7.5694688709110096</v>
      </c>
      <c r="P15" s="9"/>
    </row>
    <row r="16" spans="1:133" ht="15.75">
      <c r="A16" s="29" t="s">
        <v>19</v>
      </c>
      <c r="B16" s="30"/>
      <c r="C16" s="31"/>
      <c r="D16" s="32">
        <f t="shared" ref="D16:M16" si="4">SUM(D17:D19)</f>
        <v>227166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227166</v>
      </c>
      <c r="O16" s="45">
        <f t="shared" si="2"/>
        <v>79.903622933520936</v>
      </c>
      <c r="P16" s="10"/>
    </row>
    <row r="17" spans="1:16">
      <c r="A17" s="12"/>
      <c r="B17" s="25">
        <v>331.2</v>
      </c>
      <c r="C17" s="20" t="s">
        <v>18</v>
      </c>
      <c r="D17" s="46">
        <v>45889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45889</v>
      </c>
      <c r="O17" s="47">
        <f t="shared" si="2"/>
        <v>16.14104818853324</v>
      </c>
      <c r="P17" s="9"/>
    </row>
    <row r="18" spans="1:16">
      <c r="A18" s="12"/>
      <c r="B18" s="25">
        <v>335.14</v>
      </c>
      <c r="C18" s="20" t="s">
        <v>21</v>
      </c>
      <c r="D18" s="46">
        <v>1094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1094</v>
      </c>
      <c r="O18" s="47">
        <f t="shared" si="2"/>
        <v>0.38480478367921211</v>
      </c>
      <c r="P18" s="9"/>
    </row>
    <row r="19" spans="1:16">
      <c r="A19" s="12"/>
      <c r="B19" s="25">
        <v>335.18</v>
      </c>
      <c r="C19" s="20" t="s">
        <v>22</v>
      </c>
      <c r="D19" s="46">
        <v>180183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180183</v>
      </c>
      <c r="O19" s="47">
        <f t="shared" si="2"/>
        <v>63.377769961308474</v>
      </c>
      <c r="P19" s="9"/>
    </row>
    <row r="20" spans="1:16" ht="15.75">
      <c r="A20" s="29" t="s">
        <v>27</v>
      </c>
      <c r="B20" s="30"/>
      <c r="C20" s="31"/>
      <c r="D20" s="32">
        <f t="shared" ref="D20:M20" si="5">SUM(D21:D25)</f>
        <v>6503</v>
      </c>
      <c r="E20" s="32">
        <f t="shared" si="5"/>
        <v>18242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3037577</v>
      </c>
      <c r="J20" s="32">
        <f t="shared" si="5"/>
        <v>176684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3239006</v>
      </c>
      <c r="O20" s="45">
        <f t="shared" si="2"/>
        <v>1139.2915933872671</v>
      </c>
      <c r="P20" s="10"/>
    </row>
    <row r="21" spans="1:16">
      <c r="A21" s="12"/>
      <c r="B21" s="25">
        <v>341.2</v>
      </c>
      <c r="C21" s="20" t="s">
        <v>30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176684</v>
      </c>
      <c r="K21" s="46">
        <v>0</v>
      </c>
      <c r="L21" s="46">
        <v>0</v>
      </c>
      <c r="M21" s="46">
        <v>0</v>
      </c>
      <c r="N21" s="46">
        <f t="shared" si="1"/>
        <v>176684</v>
      </c>
      <c r="O21" s="47">
        <f t="shared" si="2"/>
        <v>62.147027787548367</v>
      </c>
      <c r="P21" s="9"/>
    </row>
    <row r="22" spans="1:16">
      <c r="A22" s="12"/>
      <c r="B22" s="25">
        <v>343.2</v>
      </c>
      <c r="C22" s="20" t="s">
        <v>31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840841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840841</v>
      </c>
      <c r="O22" s="47">
        <f t="shared" si="2"/>
        <v>295.75835385156523</v>
      </c>
      <c r="P22" s="9"/>
    </row>
    <row r="23" spans="1:16">
      <c r="A23" s="12"/>
      <c r="B23" s="25">
        <v>343.4</v>
      </c>
      <c r="C23" s="20" t="s">
        <v>32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302212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302212</v>
      </c>
      <c r="O23" s="47">
        <f t="shared" si="2"/>
        <v>106.30038691523039</v>
      </c>
      <c r="P23" s="9"/>
    </row>
    <row r="24" spans="1:16">
      <c r="A24" s="12"/>
      <c r="B24" s="25">
        <v>343.6</v>
      </c>
      <c r="C24" s="20" t="s">
        <v>33</v>
      </c>
      <c r="D24" s="46">
        <v>0</v>
      </c>
      <c r="E24" s="46">
        <v>18242</v>
      </c>
      <c r="F24" s="46">
        <v>0</v>
      </c>
      <c r="G24" s="46">
        <v>0</v>
      </c>
      <c r="H24" s="46">
        <v>0</v>
      </c>
      <c r="I24" s="46">
        <v>1894524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1912766</v>
      </c>
      <c r="O24" s="47">
        <f t="shared" si="2"/>
        <v>672.79845233907849</v>
      </c>
      <c r="P24" s="9"/>
    </row>
    <row r="25" spans="1:16">
      <c r="A25" s="12"/>
      <c r="B25" s="25">
        <v>343.8</v>
      </c>
      <c r="C25" s="20" t="s">
        <v>34</v>
      </c>
      <c r="D25" s="46">
        <v>6503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6503</v>
      </c>
      <c r="O25" s="47">
        <f t="shared" si="2"/>
        <v>2.2873724938445306</v>
      </c>
      <c r="P25" s="9"/>
    </row>
    <row r="26" spans="1:16" ht="15.75">
      <c r="A26" s="29" t="s">
        <v>28</v>
      </c>
      <c r="B26" s="30"/>
      <c r="C26" s="31"/>
      <c r="D26" s="32">
        <f t="shared" ref="D26:M26" si="6">SUM(D27:D27)</f>
        <v>14814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1"/>
        <v>14814</v>
      </c>
      <c r="O26" s="45">
        <f t="shared" si="2"/>
        <v>5.2106929300035176</v>
      </c>
      <c r="P26" s="10"/>
    </row>
    <row r="27" spans="1:16">
      <c r="A27" s="13"/>
      <c r="B27" s="39">
        <v>359</v>
      </c>
      <c r="C27" s="21" t="s">
        <v>37</v>
      </c>
      <c r="D27" s="46">
        <v>14814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14814</v>
      </c>
      <c r="O27" s="47">
        <f t="shared" si="2"/>
        <v>5.2106929300035176</v>
      </c>
      <c r="P27" s="9"/>
    </row>
    <row r="28" spans="1:16" ht="15.75">
      <c r="A28" s="29" t="s">
        <v>3</v>
      </c>
      <c r="B28" s="30"/>
      <c r="C28" s="31"/>
      <c r="D28" s="32">
        <f t="shared" ref="D28:M28" si="7">SUM(D29:D35)</f>
        <v>110932</v>
      </c>
      <c r="E28" s="32">
        <f t="shared" si="7"/>
        <v>5584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23712</v>
      </c>
      <c r="J28" s="32">
        <f t="shared" si="7"/>
        <v>44</v>
      </c>
      <c r="K28" s="32">
        <f t="shared" si="7"/>
        <v>573614</v>
      </c>
      <c r="L28" s="32">
        <f t="shared" si="7"/>
        <v>0</v>
      </c>
      <c r="M28" s="32">
        <f t="shared" si="7"/>
        <v>0</v>
      </c>
      <c r="N28" s="32">
        <f t="shared" si="1"/>
        <v>713886</v>
      </c>
      <c r="O28" s="45">
        <f t="shared" si="2"/>
        <v>251.10306014773127</v>
      </c>
      <c r="P28" s="10"/>
    </row>
    <row r="29" spans="1:16">
      <c r="A29" s="12"/>
      <c r="B29" s="25">
        <v>361.1</v>
      </c>
      <c r="C29" s="20" t="s">
        <v>38</v>
      </c>
      <c r="D29" s="46">
        <v>458</v>
      </c>
      <c r="E29" s="46">
        <v>1356</v>
      </c>
      <c r="F29" s="46">
        <v>0</v>
      </c>
      <c r="G29" s="46">
        <v>0</v>
      </c>
      <c r="H29" s="46">
        <v>0</v>
      </c>
      <c r="I29" s="46">
        <v>23712</v>
      </c>
      <c r="J29" s="46">
        <v>44</v>
      </c>
      <c r="K29" s="46">
        <v>135091</v>
      </c>
      <c r="L29" s="46">
        <v>0</v>
      </c>
      <c r="M29" s="46">
        <v>0</v>
      </c>
      <c r="N29" s="46">
        <f t="shared" si="1"/>
        <v>160661</v>
      </c>
      <c r="O29" s="47">
        <f t="shared" si="2"/>
        <v>56.511079845233908</v>
      </c>
      <c r="P29" s="9"/>
    </row>
    <row r="30" spans="1:16">
      <c r="A30" s="12"/>
      <c r="B30" s="25">
        <v>361.3</v>
      </c>
      <c r="C30" s="20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260201</v>
      </c>
      <c r="L30" s="46">
        <v>0</v>
      </c>
      <c r="M30" s="46">
        <v>0</v>
      </c>
      <c r="N30" s="46">
        <f t="shared" ref="N30:N35" si="8">SUM(D30:M30)</f>
        <v>260201</v>
      </c>
      <c r="O30" s="47">
        <f t="shared" si="2"/>
        <v>91.523390784382698</v>
      </c>
      <c r="P30" s="9"/>
    </row>
    <row r="31" spans="1:16">
      <c r="A31" s="12"/>
      <c r="B31" s="25">
        <v>361.4</v>
      </c>
      <c r="C31" s="20" t="s">
        <v>40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-33324</v>
      </c>
      <c r="L31" s="46">
        <v>0</v>
      </c>
      <c r="M31" s="46">
        <v>0</v>
      </c>
      <c r="N31" s="46">
        <f t="shared" si="8"/>
        <v>-33324</v>
      </c>
      <c r="O31" s="47">
        <f t="shared" si="2"/>
        <v>-11.721421034118888</v>
      </c>
      <c r="P31" s="9"/>
    </row>
    <row r="32" spans="1:16">
      <c r="A32" s="12"/>
      <c r="B32" s="25">
        <v>362</v>
      </c>
      <c r="C32" s="20" t="s">
        <v>41</v>
      </c>
      <c r="D32" s="46">
        <v>17726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17726</v>
      </c>
      <c r="O32" s="47">
        <f t="shared" si="2"/>
        <v>6.2349630671825533</v>
      </c>
      <c r="P32" s="9"/>
    </row>
    <row r="33" spans="1:119">
      <c r="A33" s="12"/>
      <c r="B33" s="25">
        <v>365</v>
      </c>
      <c r="C33" s="20" t="s">
        <v>42</v>
      </c>
      <c r="D33" s="46">
        <v>7440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7440</v>
      </c>
      <c r="O33" s="47">
        <f t="shared" si="2"/>
        <v>2.6169539219134719</v>
      </c>
      <c r="P33" s="9"/>
    </row>
    <row r="34" spans="1:119">
      <c r="A34" s="12"/>
      <c r="B34" s="25">
        <v>368</v>
      </c>
      <c r="C34" s="20" t="s">
        <v>43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211646</v>
      </c>
      <c r="L34" s="46">
        <v>0</v>
      </c>
      <c r="M34" s="46">
        <v>0</v>
      </c>
      <c r="N34" s="46">
        <f t="shared" si="8"/>
        <v>211646</v>
      </c>
      <c r="O34" s="47">
        <f t="shared" si="2"/>
        <v>74.444600773830459</v>
      </c>
      <c r="P34" s="9"/>
    </row>
    <row r="35" spans="1:119">
      <c r="A35" s="12"/>
      <c r="B35" s="25">
        <v>369.9</v>
      </c>
      <c r="C35" s="20" t="s">
        <v>44</v>
      </c>
      <c r="D35" s="46">
        <v>85308</v>
      </c>
      <c r="E35" s="46">
        <v>4228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89536</v>
      </c>
      <c r="O35" s="47">
        <f t="shared" si="2"/>
        <v>31.493492789307069</v>
      </c>
      <c r="P35" s="9"/>
    </row>
    <row r="36" spans="1:119" ht="15.75">
      <c r="A36" s="29" t="s">
        <v>29</v>
      </c>
      <c r="B36" s="30"/>
      <c r="C36" s="31"/>
      <c r="D36" s="32">
        <f t="shared" ref="D36:M36" si="9">SUM(D37:D37)</f>
        <v>713631</v>
      </c>
      <c r="E36" s="32">
        <f t="shared" si="9"/>
        <v>32225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56369</v>
      </c>
      <c r="J36" s="32">
        <f t="shared" si="9"/>
        <v>30375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>SUM(D36:M36)</f>
        <v>832600</v>
      </c>
      <c r="O36" s="45">
        <f t="shared" si="2"/>
        <v>292.85965529370384</v>
      </c>
      <c r="P36" s="9"/>
    </row>
    <row r="37" spans="1:119" ht="15.75" thickBot="1">
      <c r="A37" s="12"/>
      <c r="B37" s="25">
        <v>381</v>
      </c>
      <c r="C37" s="20" t="s">
        <v>45</v>
      </c>
      <c r="D37" s="46">
        <v>713631</v>
      </c>
      <c r="E37" s="46">
        <v>32225</v>
      </c>
      <c r="F37" s="46">
        <v>0</v>
      </c>
      <c r="G37" s="46">
        <v>0</v>
      </c>
      <c r="H37" s="46">
        <v>0</v>
      </c>
      <c r="I37" s="46">
        <v>56369</v>
      </c>
      <c r="J37" s="46">
        <v>30375</v>
      </c>
      <c r="K37" s="46">
        <v>0</v>
      </c>
      <c r="L37" s="46">
        <v>0</v>
      </c>
      <c r="M37" s="46">
        <v>0</v>
      </c>
      <c r="N37" s="46">
        <f>SUM(D37:M37)</f>
        <v>832600</v>
      </c>
      <c r="O37" s="47">
        <f t="shared" si="2"/>
        <v>292.85965529370384</v>
      </c>
      <c r="P37" s="9"/>
    </row>
    <row r="38" spans="1:119" ht="16.5" thickBot="1">
      <c r="A38" s="14" t="s">
        <v>35</v>
      </c>
      <c r="B38" s="23"/>
      <c r="C38" s="22"/>
      <c r="D38" s="15">
        <f t="shared" ref="D38:M38" si="10">SUM(D5,D12,D16,D20,D26,D28,D36)</f>
        <v>2787972</v>
      </c>
      <c r="E38" s="15">
        <f t="shared" si="10"/>
        <v>153873</v>
      </c>
      <c r="F38" s="15">
        <f t="shared" si="10"/>
        <v>0</v>
      </c>
      <c r="G38" s="15">
        <f t="shared" si="10"/>
        <v>0</v>
      </c>
      <c r="H38" s="15">
        <f t="shared" si="10"/>
        <v>0</v>
      </c>
      <c r="I38" s="15">
        <f t="shared" si="10"/>
        <v>3117658</v>
      </c>
      <c r="J38" s="15">
        <f t="shared" si="10"/>
        <v>207103</v>
      </c>
      <c r="K38" s="15">
        <f t="shared" si="10"/>
        <v>573614</v>
      </c>
      <c r="L38" s="15">
        <f t="shared" si="10"/>
        <v>0</v>
      </c>
      <c r="M38" s="15">
        <f t="shared" si="10"/>
        <v>0</v>
      </c>
      <c r="N38" s="15">
        <f>SUM(D38:M38)</f>
        <v>6840220</v>
      </c>
      <c r="O38" s="38">
        <f t="shared" si="2"/>
        <v>2405.9866338374954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120" t="s">
        <v>55</v>
      </c>
      <c r="M40" s="120"/>
      <c r="N40" s="120"/>
      <c r="O40" s="43">
        <v>2843</v>
      </c>
    </row>
    <row r="41" spans="1:119">
      <c r="A41" s="121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9"/>
    </row>
    <row r="42" spans="1:119" ht="15.75" thickBot="1">
      <c r="A42" s="122" t="s">
        <v>56</v>
      </c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2"/>
    </row>
  </sheetData>
  <mergeCells count="10">
    <mergeCell ref="A42:O42"/>
    <mergeCell ref="L40:N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36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46</v>
      </c>
      <c r="B3" s="110"/>
      <c r="C3" s="111"/>
      <c r="D3" s="130" t="s">
        <v>23</v>
      </c>
      <c r="E3" s="131"/>
      <c r="F3" s="131"/>
      <c r="G3" s="131"/>
      <c r="H3" s="132"/>
      <c r="I3" s="130" t="s">
        <v>24</v>
      </c>
      <c r="J3" s="132"/>
      <c r="K3" s="130" t="s">
        <v>26</v>
      </c>
      <c r="L3" s="132"/>
      <c r="M3" s="36"/>
      <c r="N3" s="37"/>
      <c r="O3" s="133" t="s">
        <v>51</v>
      </c>
      <c r="P3" s="11"/>
      <c r="Q3"/>
    </row>
    <row r="4" spans="1:133" ht="32.25" customHeight="1" thickBot="1">
      <c r="A4" s="112"/>
      <c r="B4" s="113"/>
      <c r="C4" s="114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25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1583115</v>
      </c>
      <c r="E5" s="27">
        <f t="shared" si="0"/>
        <v>58645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0" si="1">SUM(D5:M5)</f>
        <v>1641760</v>
      </c>
      <c r="O5" s="33">
        <f t="shared" ref="O5:O39" si="2">(N5/O$41)</f>
        <v>500.8419768151312</v>
      </c>
      <c r="P5" s="6"/>
    </row>
    <row r="6" spans="1:133">
      <c r="A6" s="12"/>
      <c r="B6" s="25">
        <v>311</v>
      </c>
      <c r="C6" s="20" t="s">
        <v>2</v>
      </c>
      <c r="D6" s="46">
        <v>557423</v>
      </c>
      <c r="E6" s="46">
        <v>58645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616068</v>
      </c>
      <c r="O6" s="47">
        <f t="shared" si="2"/>
        <v>187.94020744356314</v>
      </c>
      <c r="P6" s="9"/>
    </row>
    <row r="7" spans="1:133">
      <c r="A7" s="12"/>
      <c r="B7" s="25">
        <v>312.10000000000002</v>
      </c>
      <c r="C7" s="20" t="s">
        <v>10</v>
      </c>
      <c r="D7" s="46">
        <v>349844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349844</v>
      </c>
      <c r="O7" s="47">
        <f t="shared" si="2"/>
        <v>106.7248322147651</v>
      </c>
      <c r="P7" s="9"/>
    </row>
    <row r="8" spans="1:133">
      <c r="A8" s="12"/>
      <c r="B8" s="25">
        <v>314.10000000000002</v>
      </c>
      <c r="C8" s="20" t="s">
        <v>11</v>
      </c>
      <c r="D8" s="46">
        <v>223372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223372</v>
      </c>
      <c r="O8" s="47">
        <f t="shared" si="2"/>
        <v>68.142769981696162</v>
      </c>
      <c r="P8" s="9"/>
    </row>
    <row r="9" spans="1:133">
      <c r="A9" s="12"/>
      <c r="B9" s="25">
        <v>314.2</v>
      </c>
      <c r="C9" s="20" t="s">
        <v>13</v>
      </c>
      <c r="D9" s="46">
        <v>396621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396621</v>
      </c>
      <c r="O9" s="47">
        <f t="shared" si="2"/>
        <v>120.99481391092129</v>
      </c>
      <c r="P9" s="9"/>
    </row>
    <row r="10" spans="1:133">
      <c r="A10" s="12"/>
      <c r="B10" s="25">
        <v>314.3</v>
      </c>
      <c r="C10" s="20" t="s">
        <v>12</v>
      </c>
      <c r="D10" s="46">
        <v>50447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50447</v>
      </c>
      <c r="O10" s="47">
        <f t="shared" si="2"/>
        <v>15.389566809029896</v>
      </c>
      <c r="P10" s="9"/>
    </row>
    <row r="11" spans="1:133">
      <c r="A11" s="12"/>
      <c r="B11" s="25">
        <v>314.8</v>
      </c>
      <c r="C11" s="20" t="s">
        <v>14</v>
      </c>
      <c r="D11" s="46">
        <v>5408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5408</v>
      </c>
      <c r="O11" s="47">
        <f t="shared" si="2"/>
        <v>1.6497864551555828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SUM(D13:D15)</f>
        <v>266242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266242</v>
      </c>
      <c r="O12" s="45">
        <f t="shared" si="2"/>
        <v>81.220866381940212</v>
      </c>
      <c r="P12" s="10"/>
    </row>
    <row r="13" spans="1:133">
      <c r="A13" s="12"/>
      <c r="B13" s="25">
        <v>322</v>
      </c>
      <c r="C13" s="20" t="s">
        <v>0</v>
      </c>
      <c r="D13" s="46">
        <v>12186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12186</v>
      </c>
      <c r="O13" s="47">
        <f t="shared" si="2"/>
        <v>3.7175106772422208</v>
      </c>
      <c r="P13" s="9"/>
    </row>
    <row r="14" spans="1:133">
      <c r="A14" s="12"/>
      <c r="B14" s="25">
        <v>323.10000000000002</v>
      </c>
      <c r="C14" s="20" t="s">
        <v>16</v>
      </c>
      <c r="D14" s="46">
        <v>230267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230267</v>
      </c>
      <c r="O14" s="47">
        <f t="shared" si="2"/>
        <v>70.246186699206831</v>
      </c>
      <c r="P14" s="9"/>
    </row>
    <row r="15" spans="1:133">
      <c r="A15" s="12"/>
      <c r="B15" s="25">
        <v>329</v>
      </c>
      <c r="C15" s="20" t="s">
        <v>17</v>
      </c>
      <c r="D15" s="46">
        <v>23789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23789</v>
      </c>
      <c r="O15" s="47">
        <f t="shared" si="2"/>
        <v>7.2571690054911535</v>
      </c>
      <c r="P15" s="9"/>
    </row>
    <row r="16" spans="1:133" ht="15.75">
      <c r="A16" s="29" t="s">
        <v>19</v>
      </c>
      <c r="B16" s="30"/>
      <c r="C16" s="31"/>
      <c r="D16" s="32">
        <f t="shared" ref="D16:M16" si="4">SUM(D17:D20)</f>
        <v>195577</v>
      </c>
      <c r="E16" s="32">
        <f t="shared" si="4"/>
        <v>213579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409156</v>
      </c>
      <c r="O16" s="45">
        <f t="shared" si="2"/>
        <v>124.81879194630872</v>
      </c>
      <c r="P16" s="10"/>
    </row>
    <row r="17" spans="1:16">
      <c r="A17" s="12"/>
      <c r="B17" s="25">
        <v>331.2</v>
      </c>
      <c r="C17" s="20" t="s">
        <v>18</v>
      </c>
      <c r="D17" s="46">
        <v>12092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12092</v>
      </c>
      <c r="O17" s="47">
        <f t="shared" si="2"/>
        <v>3.6888346552776081</v>
      </c>
      <c r="P17" s="9"/>
    </row>
    <row r="18" spans="1:16">
      <c r="A18" s="12"/>
      <c r="B18" s="25">
        <v>334.35</v>
      </c>
      <c r="C18" s="20" t="s">
        <v>20</v>
      </c>
      <c r="D18" s="46">
        <v>0</v>
      </c>
      <c r="E18" s="46">
        <v>213579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213579</v>
      </c>
      <c r="O18" s="47">
        <f t="shared" si="2"/>
        <v>65.155277608297737</v>
      </c>
      <c r="P18" s="9"/>
    </row>
    <row r="19" spans="1:16">
      <c r="A19" s="12"/>
      <c r="B19" s="25">
        <v>335.14</v>
      </c>
      <c r="C19" s="20" t="s">
        <v>21</v>
      </c>
      <c r="D19" s="46">
        <v>1780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1780</v>
      </c>
      <c r="O19" s="47">
        <f t="shared" si="2"/>
        <v>0.54301403294691886</v>
      </c>
      <c r="P19" s="9"/>
    </row>
    <row r="20" spans="1:16">
      <c r="A20" s="12"/>
      <c r="B20" s="25">
        <v>335.18</v>
      </c>
      <c r="C20" s="20" t="s">
        <v>22</v>
      </c>
      <c r="D20" s="46">
        <v>181705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181705</v>
      </c>
      <c r="O20" s="47">
        <f t="shared" si="2"/>
        <v>55.431665649786453</v>
      </c>
      <c r="P20" s="9"/>
    </row>
    <row r="21" spans="1:16" ht="15.75">
      <c r="A21" s="29" t="s">
        <v>27</v>
      </c>
      <c r="B21" s="30"/>
      <c r="C21" s="31"/>
      <c r="D21" s="32">
        <f t="shared" ref="D21:M21" si="5">SUM(D22:D26)</f>
        <v>3743</v>
      </c>
      <c r="E21" s="32">
        <f t="shared" si="5"/>
        <v>21615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3170502</v>
      </c>
      <c r="J21" s="32">
        <f t="shared" si="5"/>
        <v>149024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1"/>
        <v>3344884</v>
      </c>
      <c r="O21" s="45">
        <f t="shared" si="2"/>
        <v>1020.4039048200123</v>
      </c>
      <c r="P21" s="10"/>
    </row>
    <row r="22" spans="1:16">
      <c r="A22" s="12"/>
      <c r="B22" s="25">
        <v>341.2</v>
      </c>
      <c r="C22" s="20" t="s">
        <v>30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149024</v>
      </c>
      <c r="K22" s="46">
        <v>0</v>
      </c>
      <c r="L22" s="46">
        <v>0</v>
      </c>
      <c r="M22" s="46">
        <v>0</v>
      </c>
      <c r="N22" s="46">
        <f t="shared" si="1"/>
        <v>149024</v>
      </c>
      <c r="O22" s="47">
        <f t="shared" si="2"/>
        <v>45.461866992068337</v>
      </c>
      <c r="P22" s="9"/>
    </row>
    <row r="23" spans="1:16">
      <c r="A23" s="12"/>
      <c r="B23" s="25">
        <v>343.2</v>
      </c>
      <c r="C23" s="20" t="s">
        <v>31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880796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880796</v>
      </c>
      <c r="O23" s="47">
        <f t="shared" si="2"/>
        <v>268.69920683343503</v>
      </c>
      <c r="P23" s="9"/>
    </row>
    <row r="24" spans="1:16">
      <c r="A24" s="12"/>
      <c r="B24" s="25">
        <v>343.4</v>
      </c>
      <c r="C24" s="20" t="s">
        <v>32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305470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305470</v>
      </c>
      <c r="O24" s="47">
        <f t="shared" si="2"/>
        <v>93.187919463087255</v>
      </c>
      <c r="P24" s="9"/>
    </row>
    <row r="25" spans="1:16">
      <c r="A25" s="12"/>
      <c r="B25" s="25">
        <v>343.6</v>
      </c>
      <c r="C25" s="20" t="s">
        <v>33</v>
      </c>
      <c r="D25" s="46">
        <v>0</v>
      </c>
      <c r="E25" s="46">
        <v>21615</v>
      </c>
      <c r="F25" s="46">
        <v>0</v>
      </c>
      <c r="G25" s="46">
        <v>0</v>
      </c>
      <c r="H25" s="46">
        <v>0</v>
      </c>
      <c r="I25" s="46">
        <v>1984236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2005851</v>
      </c>
      <c r="O25" s="47">
        <f t="shared" si="2"/>
        <v>611.91305674191585</v>
      </c>
      <c r="P25" s="9"/>
    </row>
    <row r="26" spans="1:16">
      <c r="A26" s="12"/>
      <c r="B26" s="25">
        <v>343.8</v>
      </c>
      <c r="C26" s="20" t="s">
        <v>34</v>
      </c>
      <c r="D26" s="46">
        <v>3743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3743</v>
      </c>
      <c r="O26" s="47">
        <f t="shared" si="2"/>
        <v>1.1418547895057962</v>
      </c>
      <c r="P26" s="9"/>
    </row>
    <row r="27" spans="1:16" ht="15.75">
      <c r="A27" s="29" t="s">
        <v>28</v>
      </c>
      <c r="B27" s="30"/>
      <c r="C27" s="31"/>
      <c r="D27" s="32">
        <f t="shared" ref="D27:M27" si="6">SUM(D28:D28)</f>
        <v>21774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1"/>
        <v>21774</v>
      </c>
      <c r="O27" s="45">
        <f t="shared" si="2"/>
        <v>6.6424649176327026</v>
      </c>
      <c r="P27" s="10"/>
    </row>
    <row r="28" spans="1:16">
      <c r="A28" s="13"/>
      <c r="B28" s="39">
        <v>359</v>
      </c>
      <c r="C28" s="21" t="s">
        <v>37</v>
      </c>
      <c r="D28" s="46">
        <v>21774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21774</v>
      </c>
      <c r="O28" s="47">
        <f t="shared" si="2"/>
        <v>6.6424649176327026</v>
      </c>
      <c r="P28" s="9"/>
    </row>
    <row r="29" spans="1:16" ht="15.75">
      <c r="A29" s="29" t="s">
        <v>3</v>
      </c>
      <c r="B29" s="30"/>
      <c r="C29" s="31"/>
      <c r="D29" s="32">
        <f t="shared" ref="D29:M29" si="7">SUM(D30:D36)</f>
        <v>100691</v>
      </c>
      <c r="E29" s="32">
        <f t="shared" si="7"/>
        <v>3865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42944</v>
      </c>
      <c r="J29" s="32">
        <f t="shared" si="7"/>
        <v>327</v>
      </c>
      <c r="K29" s="32">
        <f t="shared" si="7"/>
        <v>345755</v>
      </c>
      <c r="L29" s="32">
        <f t="shared" si="7"/>
        <v>0</v>
      </c>
      <c r="M29" s="32">
        <f t="shared" si="7"/>
        <v>0</v>
      </c>
      <c r="N29" s="32">
        <f t="shared" si="1"/>
        <v>493582</v>
      </c>
      <c r="O29" s="45">
        <f t="shared" si="2"/>
        <v>150.57413056741916</v>
      </c>
      <c r="P29" s="10"/>
    </row>
    <row r="30" spans="1:16">
      <c r="A30" s="12"/>
      <c r="B30" s="25">
        <v>361.1</v>
      </c>
      <c r="C30" s="20" t="s">
        <v>38</v>
      </c>
      <c r="D30" s="46">
        <v>971</v>
      </c>
      <c r="E30" s="46">
        <v>2315</v>
      </c>
      <c r="F30" s="46">
        <v>0</v>
      </c>
      <c r="G30" s="46">
        <v>0</v>
      </c>
      <c r="H30" s="46">
        <v>0</v>
      </c>
      <c r="I30" s="46">
        <v>46626</v>
      </c>
      <c r="J30" s="46">
        <v>327</v>
      </c>
      <c r="K30" s="46">
        <v>158510</v>
      </c>
      <c r="L30" s="46">
        <v>0</v>
      </c>
      <c r="M30" s="46">
        <v>0</v>
      </c>
      <c r="N30" s="46">
        <f t="shared" si="1"/>
        <v>208749</v>
      </c>
      <c r="O30" s="47">
        <f t="shared" si="2"/>
        <v>63.68181818181818</v>
      </c>
      <c r="P30" s="9"/>
    </row>
    <row r="31" spans="1:16">
      <c r="A31" s="12"/>
      <c r="B31" s="25">
        <v>361.3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320022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8">SUM(D31:M31)</f>
        <v>320022</v>
      </c>
      <c r="O31" s="47">
        <f t="shared" si="2"/>
        <v>97.627211714460032</v>
      </c>
      <c r="P31" s="9"/>
    </row>
    <row r="32" spans="1:16">
      <c r="A32" s="12"/>
      <c r="B32" s="25">
        <v>361.4</v>
      </c>
      <c r="C32" s="20" t="s">
        <v>40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-323704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-323704</v>
      </c>
      <c r="O32" s="47">
        <f t="shared" si="2"/>
        <v>-98.750457596095174</v>
      </c>
      <c r="P32" s="9"/>
    </row>
    <row r="33" spans="1:119">
      <c r="A33" s="12"/>
      <c r="B33" s="25">
        <v>362</v>
      </c>
      <c r="C33" s="20" t="s">
        <v>41</v>
      </c>
      <c r="D33" s="46">
        <v>15869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15869</v>
      </c>
      <c r="O33" s="47">
        <f t="shared" si="2"/>
        <v>4.8410616229408179</v>
      </c>
      <c r="P33" s="9"/>
    </row>
    <row r="34" spans="1:119">
      <c r="A34" s="12"/>
      <c r="B34" s="25">
        <v>365</v>
      </c>
      <c r="C34" s="20" t="s">
        <v>42</v>
      </c>
      <c r="D34" s="46">
        <v>13450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13450</v>
      </c>
      <c r="O34" s="47">
        <f t="shared" si="2"/>
        <v>4.1031116534472236</v>
      </c>
      <c r="P34" s="9"/>
    </row>
    <row r="35" spans="1:119">
      <c r="A35" s="12"/>
      <c r="B35" s="25">
        <v>368</v>
      </c>
      <c r="C35" s="20" t="s">
        <v>43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187245</v>
      </c>
      <c r="L35" s="46">
        <v>0</v>
      </c>
      <c r="M35" s="46">
        <v>0</v>
      </c>
      <c r="N35" s="46">
        <f t="shared" si="8"/>
        <v>187245</v>
      </c>
      <c r="O35" s="47">
        <f t="shared" si="2"/>
        <v>57.121720561317879</v>
      </c>
      <c r="P35" s="9"/>
    </row>
    <row r="36" spans="1:119">
      <c r="A36" s="12"/>
      <c r="B36" s="25">
        <v>369.9</v>
      </c>
      <c r="C36" s="20" t="s">
        <v>44</v>
      </c>
      <c r="D36" s="46">
        <v>70401</v>
      </c>
      <c r="E36" s="46">
        <v>1550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71951</v>
      </c>
      <c r="O36" s="47">
        <f t="shared" si="2"/>
        <v>21.949664429530202</v>
      </c>
      <c r="P36" s="9"/>
    </row>
    <row r="37" spans="1:119" ht="15.75">
      <c r="A37" s="29" t="s">
        <v>29</v>
      </c>
      <c r="B37" s="30"/>
      <c r="C37" s="31"/>
      <c r="D37" s="32">
        <f t="shared" ref="D37:M37" si="9">SUM(D38:D38)</f>
        <v>709424</v>
      </c>
      <c r="E37" s="32">
        <f t="shared" si="9"/>
        <v>218269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>SUM(D37:M37)</f>
        <v>927693</v>
      </c>
      <c r="O37" s="45">
        <f t="shared" si="2"/>
        <v>283.00579621720561</v>
      </c>
      <c r="P37" s="9"/>
    </row>
    <row r="38" spans="1:119" ht="15.75" thickBot="1">
      <c r="A38" s="12"/>
      <c r="B38" s="25">
        <v>381</v>
      </c>
      <c r="C38" s="20" t="s">
        <v>45</v>
      </c>
      <c r="D38" s="46">
        <v>709424</v>
      </c>
      <c r="E38" s="46">
        <v>218269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927693</v>
      </c>
      <c r="O38" s="47">
        <f t="shared" si="2"/>
        <v>283.00579621720561</v>
      </c>
      <c r="P38" s="9"/>
    </row>
    <row r="39" spans="1:119" ht="16.5" thickBot="1">
      <c r="A39" s="14" t="s">
        <v>35</v>
      </c>
      <c r="B39" s="23"/>
      <c r="C39" s="22"/>
      <c r="D39" s="15">
        <f t="shared" ref="D39:M39" si="10">SUM(D5,D12,D16,D21,D27,D29,D37)</f>
        <v>2880566</v>
      </c>
      <c r="E39" s="15">
        <f t="shared" si="10"/>
        <v>515973</v>
      </c>
      <c r="F39" s="15">
        <f t="shared" si="10"/>
        <v>0</v>
      </c>
      <c r="G39" s="15">
        <f t="shared" si="10"/>
        <v>0</v>
      </c>
      <c r="H39" s="15">
        <f t="shared" si="10"/>
        <v>0</v>
      </c>
      <c r="I39" s="15">
        <f t="shared" si="10"/>
        <v>3213446</v>
      </c>
      <c r="J39" s="15">
        <f t="shared" si="10"/>
        <v>149351</v>
      </c>
      <c r="K39" s="15">
        <f t="shared" si="10"/>
        <v>345755</v>
      </c>
      <c r="L39" s="15">
        <f t="shared" si="10"/>
        <v>0</v>
      </c>
      <c r="M39" s="15">
        <f t="shared" si="10"/>
        <v>0</v>
      </c>
      <c r="N39" s="15">
        <f>SUM(D39:M39)</f>
        <v>7105091</v>
      </c>
      <c r="O39" s="38">
        <f t="shared" si="2"/>
        <v>2167.5079316656497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120" t="s">
        <v>52</v>
      </c>
      <c r="M41" s="120"/>
      <c r="N41" s="120"/>
      <c r="O41" s="43">
        <v>3278</v>
      </c>
    </row>
    <row r="42" spans="1:119">
      <c r="A42" s="121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9"/>
    </row>
    <row r="43" spans="1:119" ht="15.75" thickBot="1">
      <c r="A43" s="122" t="s">
        <v>56</v>
      </c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2"/>
    </row>
  </sheetData>
  <mergeCells count="10">
    <mergeCell ref="A43:O43"/>
    <mergeCell ref="A42:O42"/>
    <mergeCell ref="L41:N4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84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46</v>
      </c>
      <c r="B3" s="110"/>
      <c r="C3" s="111"/>
      <c r="D3" s="130" t="s">
        <v>23</v>
      </c>
      <c r="E3" s="131"/>
      <c r="F3" s="131"/>
      <c r="G3" s="131"/>
      <c r="H3" s="132"/>
      <c r="I3" s="130" t="s">
        <v>24</v>
      </c>
      <c r="J3" s="132"/>
      <c r="K3" s="130" t="s">
        <v>26</v>
      </c>
      <c r="L3" s="132"/>
      <c r="M3" s="36"/>
      <c r="N3" s="37"/>
      <c r="O3" s="133" t="s">
        <v>51</v>
      </c>
      <c r="P3" s="11"/>
      <c r="Q3"/>
    </row>
    <row r="4" spans="1:133" ht="32.25" customHeight="1" thickBot="1">
      <c r="A4" s="112"/>
      <c r="B4" s="113"/>
      <c r="C4" s="114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25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1333831</v>
      </c>
      <c r="E5" s="27">
        <f t="shared" si="0"/>
        <v>43584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1377415</v>
      </c>
      <c r="O5" s="33">
        <f t="shared" ref="O5:O41" si="1">(N5/O$43)</f>
        <v>446.48784440842786</v>
      </c>
      <c r="P5" s="6"/>
    </row>
    <row r="6" spans="1:133">
      <c r="A6" s="12"/>
      <c r="B6" s="25">
        <v>311</v>
      </c>
      <c r="C6" s="20" t="s">
        <v>2</v>
      </c>
      <c r="D6" s="46">
        <v>537413</v>
      </c>
      <c r="E6" s="46">
        <v>43584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580997</v>
      </c>
      <c r="O6" s="47">
        <f t="shared" si="1"/>
        <v>188.32965964343597</v>
      </c>
      <c r="P6" s="9"/>
    </row>
    <row r="7" spans="1:133">
      <c r="A7" s="12"/>
      <c r="B7" s="25">
        <v>312.10000000000002</v>
      </c>
      <c r="C7" s="20" t="s">
        <v>10</v>
      </c>
      <c r="D7" s="46">
        <v>320927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320927</v>
      </c>
      <c r="O7" s="47">
        <f t="shared" si="1"/>
        <v>104.02820097244732</v>
      </c>
      <c r="P7" s="9"/>
    </row>
    <row r="8" spans="1:133">
      <c r="A8" s="12"/>
      <c r="B8" s="25">
        <v>314.10000000000002</v>
      </c>
      <c r="C8" s="20" t="s">
        <v>11</v>
      </c>
      <c r="D8" s="46">
        <v>230208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230208</v>
      </c>
      <c r="O8" s="47">
        <f t="shared" si="1"/>
        <v>74.621717990275528</v>
      </c>
      <c r="P8" s="9"/>
    </row>
    <row r="9" spans="1:133">
      <c r="A9" s="12"/>
      <c r="B9" s="25">
        <v>314.2</v>
      </c>
      <c r="C9" s="20" t="s">
        <v>13</v>
      </c>
      <c r="D9" s="46">
        <v>191449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191449</v>
      </c>
      <c r="O9" s="47">
        <f t="shared" si="1"/>
        <v>62.058022690437603</v>
      </c>
      <c r="P9" s="9"/>
    </row>
    <row r="10" spans="1:133">
      <c r="A10" s="12"/>
      <c r="B10" s="25">
        <v>314.3</v>
      </c>
      <c r="C10" s="20" t="s">
        <v>12</v>
      </c>
      <c r="D10" s="46">
        <v>24195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24195</v>
      </c>
      <c r="O10" s="47">
        <f t="shared" si="1"/>
        <v>7.8427876823338734</v>
      </c>
      <c r="P10" s="9"/>
    </row>
    <row r="11" spans="1:133">
      <c r="A11" s="12"/>
      <c r="B11" s="25">
        <v>314.39999999999998</v>
      </c>
      <c r="C11" s="20" t="s">
        <v>85</v>
      </c>
      <c r="D11" s="46">
        <v>24194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24194</v>
      </c>
      <c r="O11" s="47">
        <f t="shared" si="1"/>
        <v>7.8424635332252839</v>
      </c>
      <c r="P11" s="9"/>
    </row>
    <row r="12" spans="1:133">
      <c r="A12" s="12"/>
      <c r="B12" s="25">
        <v>314.8</v>
      </c>
      <c r="C12" s="20" t="s">
        <v>14</v>
      </c>
      <c r="D12" s="46">
        <v>5445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5445</v>
      </c>
      <c r="O12" s="47">
        <f t="shared" si="1"/>
        <v>1.7649918962722853</v>
      </c>
      <c r="P12" s="9"/>
    </row>
    <row r="13" spans="1:133" ht="15.75">
      <c r="A13" s="29" t="s">
        <v>86</v>
      </c>
      <c r="B13" s="30"/>
      <c r="C13" s="31"/>
      <c r="D13" s="32">
        <f t="shared" ref="D13:M13" si="3">SUM(D14:D16)</f>
        <v>255454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2" si="4">SUM(D13:M13)</f>
        <v>255454</v>
      </c>
      <c r="O13" s="45">
        <f t="shared" si="1"/>
        <v>82.805186385737443</v>
      </c>
      <c r="P13" s="10"/>
    </row>
    <row r="14" spans="1:133">
      <c r="A14" s="12"/>
      <c r="B14" s="25">
        <v>322</v>
      </c>
      <c r="C14" s="20" t="s">
        <v>0</v>
      </c>
      <c r="D14" s="46">
        <v>22186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22186</v>
      </c>
      <c r="O14" s="47">
        <f t="shared" si="1"/>
        <v>7.1915721231766616</v>
      </c>
      <c r="P14" s="9"/>
    </row>
    <row r="15" spans="1:133">
      <c r="A15" s="12"/>
      <c r="B15" s="25">
        <v>323.10000000000002</v>
      </c>
      <c r="C15" s="20" t="s">
        <v>16</v>
      </c>
      <c r="D15" s="46">
        <v>206579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206579</v>
      </c>
      <c r="O15" s="47">
        <f t="shared" si="1"/>
        <v>66.962398703403565</v>
      </c>
      <c r="P15" s="9"/>
    </row>
    <row r="16" spans="1:133">
      <c r="A16" s="12"/>
      <c r="B16" s="25">
        <v>329</v>
      </c>
      <c r="C16" s="20" t="s">
        <v>87</v>
      </c>
      <c r="D16" s="46">
        <v>26689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26689</v>
      </c>
      <c r="O16" s="47">
        <f t="shared" si="1"/>
        <v>8.6512155591572117</v>
      </c>
      <c r="P16" s="9"/>
    </row>
    <row r="17" spans="1:16" ht="15.75">
      <c r="A17" s="29" t="s">
        <v>19</v>
      </c>
      <c r="B17" s="30"/>
      <c r="C17" s="31"/>
      <c r="D17" s="32">
        <f t="shared" ref="D17:M17" si="5">SUM(D18:D22)</f>
        <v>294666</v>
      </c>
      <c r="E17" s="32">
        <f t="shared" si="5"/>
        <v>1043571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1338237</v>
      </c>
      <c r="O17" s="45">
        <f t="shared" si="1"/>
        <v>433.78833063209078</v>
      </c>
      <c r="P17" s="10"/>
    </row>
    <row r="18" spans="1:16">
      <c r="A18" s="12"/>
      <c r="B18" s="25">
        <v>331.2</v>
      </c>
      <c r="C18" s="20" t="s">
        <v>18</v>
      </c>
      <c r="D18" s="46">
        <v>30040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30040</v>
      </c>
      <c r="O18" s="47">
        <f t="shared" si="1"/>
        <v>9.7374392220421395</v>
      </c>
      <c r="P18" s="9"/>
    </row>
    <row r="19" spans="1:16">
      <c r="A19" s="12"/>
      <c r="B19" s="25">
        <v>334.35</v>
      </c>
      <c r="C19" s="20" t="s">
        <v>20</v>
      </c>
      <c r="D19" s="46">
        <v>0</v>
      </c>
      <c r="E19" s="46">
        <v>1043571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1043571</v>
      </c>
      <c r="O19" s="47">
        <f t="shared" si="1"/>
        <v>338.27260940032414</v>
      </c>
      <c r="P19" s="9"/>
    </row>
    <row r="20" spans="1:16">
      <c r="A20" s="12"/>
      <c r="B20" s="25">
        <v>334.7</v>
      </c>
      <c r="C20" s="20" t="s">
        <v>88</v>
      </c>
      <c r="D20" s="46">
        <v>61975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61975</v>
      </c>
      <c r="O20" s="47">
        <f t="shared" si="1"/>
        <v>20.089141004862238</v>
      </c>
      <c r="P20" s="9"/>
    </row>
    <row r="21" spans="1:16">
      <c r="A21" s="12"/>
      <c r="B21" s="25">
        <v>335.14</v>
      </c>
      <c r="C21" s="20" t="s">
        <v>21</v>
      </c>
      <c r="D21" s="46">
        <v>1653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1653</v>
      </c>
      <c r="O21" s="47">
        <f t="shared" si="1"/>
        <v>0.53581847649918968</v>
      </c>
      <c r="P21" s="9"/>
    </row>
    <row r="22" spans="1:16">
      <c r="A22" s="12"/>
      <c r="B22" s="25">
        <v>335.18</v>
      </c>
      <c r="C22" s="20" t="s">
        <v>22</v>
      </c>
      <c r="D22" s="46">
        <v>200998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200998</v>
      </c>
      <c r="O22" s="47">
        <f t="shared" si="1"/>
        <v>65.153322528363049</v>
      </c>
      <c r="P22" s="9"/>
    </row>
    <row r="23" spans="1:16" ht="15.75">
      <c r="A23" s="29" t="s">
        <v>27</v>
      </c>
      <c r="B23" s="30"/>
      <c r="C23" s="31"/>
      <c r="D23" s="32">
        <f t="shared" ref="D23:M23" si="6">SUM(D24:D28)</f>
        <v>13633</v>
      </c>
      <c r="E23" s="32">
        <f t="shared" si="6"/>
        <v>41855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3250654</v>
      </c>
      <c r="J23" s="32">
        <f t="shared" si="6"/>
        <v>281719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4"/>
        <v>3587861</v>
      </c>
      <c r="O23" s="45">
        <f t="shared" si="1"/>
        <v>1163.0019448946516</v>
      </c>
      <c r="P23" s="10"/>
    </row>
    <row r="24" spans="1:16">
      <c r="A24" s="12"/>
      <c r="B24" s="25">
        <v>341.2</v>
      </c>
      <c r="C24" s="20" t="s">
        <v>30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281719</v>
      </c>
      <c r="K24" s="46">
        <v>0</v>
      </c>
      <c r="L24" s="46">
        <v>0</v>
      </c>
      <c r="M24" s="46">
        <v>0</v>
      </c>
      <c r="N24" s="46">
        <f t="shared" si="4"/>
        <v>281719</v>
      </c>
      <c r="O24" s="47">
        <f t="shared" si="1"/>
        <v>91.318962722852518</v>
      </c>
      <c r="P24" s="9"/>
    </row>
    <row r="25" spans="1:16">
      <c r="A25" s="12"/>
      <c r="B25" s="25">
        <v>343.2</v>
      </c>
      <c r="C25" s="20" t="s">
        <v>31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913010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913010</v>
      </c>
      <c r="O25" s="47">
        <f t="shared" si="1"/>
        <v>295.9513776337115</v>
      </c>
      <c r="P25" s="9"/>
    </row>
    <row r="26" spans="1:16">
      <c r="A26" s="12"/>
      <c r="B26" s="25">
        <v>343.4</v>
      </c>
      <c r="C26" s="20" t="s">
        <v>32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309847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309847</v>
      </c>
      <c r="O26" s="47">
        <f t="shared" si="1"/>
        <v>100.43662884927066</v>
      </c>
      <c r="P26" s="9"/>
    </row>
    <row r="27" spans="1:16">
      <c r="A27" s="12"/>
      <c r="B27" s="25">
        <v>343.6</v>
      </c>
      <c r="C27" s="20" t="s">
        <v>33</v>
      </c>
      <c r="D27" s="46">
        <v>0</v>
      </c>
      <c r="E27" s="46">
        <v>41855</v>
      </c>
      <c r="F27" s="46">
        <v>0</v>
      </c>
      <c r="G27" s="46">
        <v>0</v>
      </c>
      <c r="H27" s="46">
        <v>0</v>
      </c>
      <c r="I27" s="46">
        <v>2027797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2069652</v>
      </c>
      <c r="O27" s="47">
        <f t="shared" si="1"/>
        <v>670.8758508914101</v>
      </c>
      <c r="P27" s="9"/>
    </row>
    <row r="28" spans="1:16">
      <c r="A28" s="12"/>
      <c r="B28" s="25">
        <v>343.8</v>
      </c>
      <c r="C28" s="20" t="s">
        <v>34</v>
      </c>
      <c r="D28" s="46">
        <v>13633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13633</v>
      </c>
      <c r="O28" s="47">
        <f t="shared" si="1"/>
        <v>4.4191247974068073</v>
      </c>
      <c r="P28" s="9"/>
    </row>
    <row r="29" spans="1:16" ht="15.75">
      <c r="A29" s="29" t="s">
        <v>28</v>
      </c>
      <c r="B29" s="30"/>
      <c r="C29" s="31"/>
      <c r="D29" s="32">
        <f t="shared" ref="D29:M29" si="7">SUM(D30:D30)</f>
        <v>18743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4"/>
        <v>18743</v>
      </c>
      <c r="O29" s="45">
        <f t="shared" si="1"/>
        <v>6.0755267423014585</v>
      </c>
      <c r="P29" s="10"/>
    </row>
    <row r="30" spans="1:16">
      <c r="A30" s="13"/>
      <c r="B30" s="39">
        <v>359</v>
      </c>
      <c r="C30" s="21" t="s">
        <v>37</v>
      </c>
      <c r="D30" s="46">
        <v>18743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18743</v>
      </c>
      <c r="O30" s="47">
        <f t="shared" si="1"/>
        <v>6.0755267423014585</v>
      </c>
      <c r="P30" s="9"/>
    </row>
    <row r="31" spans="1:16" ht="15.75">
      <c r="A31" s="29" t="s">
        <v>3</v>
      </c>
      <c r="B31" s="30"/>
      <c r="C31" s="31"/>
      <c r="D31" s="32">
        <f t="shared" ref="D31:M31" si="8">SUM(D32:D38)</f>
        <v>83023</v>
      </c>
      <c r="E31" s="32">
        <f t="shared" si="8"/>
        <v>198757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72581</v>
      </c>
      <c r="J31" s="32">
        <f t="shared" si="8"/>
        <v>1105</v>
      </c>
      <c r="K31" s="32">
        <f t="shared" si="8"/>
        <v>-323145</v>
      </c>
      <c r="L31" s="32">
        <f t="shared" si="8"/>
        <v>0</v>
      </c>
      <c r="M31" s="32">
        <f t="shared" si="8"/>
        <v>0</v>
      </c>
      <c r="N31" s="32">
        <f t="shared" si="4"/>
        <v>32321</v>
      </c>
      <c r="O31" s="45">
        <f t="shared" si="1"/>
        <v>10.476823338735818</v>
      </c>
      <c r="P31" s="10"/>
    </row>
    <row r="32" spans="1:16">
      <c r="A32" s="12"/>
      <c r="B32" s="25">
        <v>361.1</v>
      </c>
      <c r="C32" s="20" t="s">
        <v>38</v>
      </c>
      <c r="D32" s="46">
        <v>13298</v>
      </c>
      <c r="E32" s="46">
        <v>5069</v>
      </c>
      <c r="F32" s="46">
        <v>0</v>
      </c>
      <c r="G32" s="46">
        <v>0</v>
      </c>
      <c r="H32" s="46">
        <v>0</v>
      </c>
      <c r="I32" s="46">
        <v>72581</v>
      </c>
      <c r="J32" s="46">
        <v>1105</v>
      </c>
      <c r="K32" s="46">
        <v>125306</v>
      </c>
      <c r="L32" s="46">
        <v>0</v>
      </c>
      <c r="M32" s="46">
        <v>0</v>
      </c>
      <c r="N32" s="46">
        <f t="shared" si="4"/>
        <v>217359</v>
      </c>
      <c r="O32" s="47">
        <f t="shared" si="1"/>
        <v>70.456726094003244</v>
      </c>
      <c r="P32" s="9"/>
    </row>
    <row r="33" spans="1:119">
      <c r="A33" s="12"/>
      <c r="B33" s="25">
        <v>361.3</v>
      </c>
      <c r="C33" s="20" t="s">
        <v>39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-1136136</v>
      </c>
      <c r="L33" s="46">
        <v>0</v>
      </c>
      <c r="M33" s="46">
        <v>0</v>
      </c>
      <c r="N33" s="46">
        <f t="shared" ref="N33:N38" si="9">SUM(D33:M33)</f>
        <v>-1136136</v>
      </c>
      <c r="O33" s="47">
        <f t="shared" si="1"/>
        <v>-368.27747163695301</v>
      </c>
      <c r="P33" s="9"/>
    </row>
    <row r="34" spans="1:119">
      <c r="A34" s="12"/>
      <c r="B34" s="25">
        <v>361.4</v>
      </c>
      <c r="C34" s="20" t="s">
        <v>40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504511</v>
      </c>
      <c r="L34" s="46">
        <v>0</v>
      </c>
      <c r="M34" s="46">
        <v>0</v>
      </c>
      <c r="N34" s="46">
        <f t="shared" si="9"/>
        <v>504511</v>
      </c>
      <c r="O34" s="47">
        <f t="shared" si="1"/>
        <v>163.53679092382495</v>
      </c>
      <c r="P34" s="9"/>
    </row>
    <row r="35" spans="1:119">
      <c r="A35" s="12"/>
      <c r="B35" s="25">
        <v>362</v>
      </c>
      <c r="C35" s="20" t="s">
        <v>41</v>
      </c>
      <c r="D35" s="46">
        <v>16150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16150</v>
      </c>
      <c r="O35" s="47">
        <f t="shared" si="1"/>
        <v>5.235008103727715</v>
      </c>
      <c r="P35" s="9"/>
    </row>
    <row r="36" spans="1:119">
      <c r="A36" s="12"/>
      <c r="B36" s="25">
        <v>365</v>
      </c>
      <c r="C36" s="20" t="s">
        <v>42</v>
      </c>
      <c r="D36" s="46">
        <v>426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426</v>
      </c>
      <c r="O36" s="47">
        <f t="shared" si="1"/>
        <v>0.13808752025931928</v>
      </c>
      <c r="P36" s="9"/>
    </row>
    <row r="37" spans="1:119">
      <c r="A37" s="12"/>
      <c r="B37" s="25">
        <v>368</v>
      </c>
      <c r="C37" s="20" t="s">
        <v>43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183174</v>
      </c>
      <c r="L37" s="46">
        <v>0</v>
      </c>
      <c r="M37" s="46">
        <v>0</v>
      </c>
      <c r="N37" s="46">
        <f t="shared" si="9"/>
        <v>183174</v>
      </c>
      <c r="O37" s="47">
        <f t="shared" si="1"/>
        <v>59.375688816855757</v>
      </c>
      <c r="P37" s="9"/>
    </row>
    <row r="38" spans="1:119">
      <c r="A38" s="12"/>
      <c r="B38" s="25">
        <v>369.9</v>
      </c>
      <c r="C38" s="20" t="s">
        <v>44</v>
      </c>
      <c r="D38" s="46">
        <v>53149</v>
      </c>
      <c r="E38" s="46">
        <v>193688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246837</v>
      </c>
      <c r="O38" s="47">
        <f t="shared" si="1"/>
        <v>80.011993517017828</v>
      </c>
      <c r="P38" s="9"/>
    </row>
    <row r="39" spans="1:119" ht="15.75">
      <c r="A39" s="29" t="s">
        <v>29</v>
      </c>
      <c r="B39" s="30"/>
      <c r="C39" s="31"/>
      <c r="D39" s="32">
        <f t="shared" ref="D39:M39" si="10">SUM(D40:D40)</f>
        <v>621720</v>
      </c>
      <c r="E39" s="32">
        <f t="shared" si="10"/>
        <v>871058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0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>SUM(D39:M39)</f>
        <v>1492778</v>
      </c>
      <c r="O39" s="45">
        <f t="shared" si="1"/>
        <v>483.88265802269046</v>
      </c>
      <c r="P39" s="9"/>
    </row>
    <row r="40" spans="1:119" ht="15.75" thickBot="1">
      <c r="A40" s="12"/>
      <c r="B40" s="25">
        <v>381</v>
      </c>
      <c r="C40" s="20" t="s">
        <v>45</v>
      </c>
      <c r="D40" s="46">
        <v>621720</v>
      </c>
      <c r="E40" s="46">
        <v>871058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1492778</v>
      </c>
      <c r="O40" s="47">
        <f t="shared" si="1"/>
        <v>483.88265802269046</v>
      </c>
      <c r="P40" s="9"/>
    </row>
    <row r="41" spans="1:119" ht="16.5" thickBot="1">
      <c r="A41" s="14" t="s">
        <v>35</v>
      </c>
      <c r="B41" s="23"/>
      <c r="C41" s="22"/>
      <c r="D41" s="15">
        <f t="shared" ref="D41:M41" si="11">SUM(D5,D13,D17,D23,D29,D31,D39)</f>
        <v>2621070</v>
      </c>
      <c r="E41" s="15">
        <f t="shared" si="11"/>
        <v>2198825</v>
      </c>
      <c r="F41" s="15">
        <f t="shared" si="11"/>
        <v>0</v>
      </c>
      <c r="G41" s="15">
        <f t="shared" si="11"/>
        <v>0</v>
      </c>
      <c r="H41" s="15">
        <f t="shared" si="11"/>
        <v>0</v>
      </c>
      <c r="I41" s="15">
        <f t="shared" si="11"/>
        <v>3323235</v>
      </c>
      <c r="J41" s="15">
        <f t="shared" si="11"/>
        <v>282824</v>
      </c>
      <c r="K41" s="15">
        <f t="shared" si="11"/>
        <v>-323145</v>
      </c>
      <c r="L41" s="15">
        <f t="shared" si="11"/>
        <v>0</v>
      </c>
      <c r="M41" s="15">
        <f t="shared" si="11"/>
        <v>0</v>
      </c>
      <c r="N41" s="15">
        <f>SUM(D41:M41)</f>
        <v>8102809</v>
      </c>
      <c r="O41" s="38">
        <f t="shared" si="1"/>
        <v>2626.5183144246353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120" t="s">
        <v>89</v>
      </c>
      <c r="M43" s="120"/>
      <c r="N43" s="120"/>
      <c r="O43" s="43">
        <v>3085</v>
      </c>
    </row>
    <row r="44" spans="1:119">
      <c r="A44" s="121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9"/>
    </row>
    <row r="45" spans="1:119" ht="15.75" customHeight="1" thickBot="1">
      <c r="A45" s="122" t="s">
        <v>56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2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3" t="s">
        <v>53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5"/>
      <c r="Q1" s="7"/>
      <c r="R1"/>
    </row>
    <row r="2" spans="1:134" ht="24" thickBot="1">
      <c r="A2" s="126" t="s">
        <v>147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8"/>
      <c r="Q2" s="7"/>
      <c r="R2"/>
    </row>
    <row r="3" spans="1:134" ht="18" customHeight="1">
      <c r="A3" s="129" t="s">
        <v>46</v>
      </c>
      <c r="B3" s="110"/>
      <c r="C3" s="111"/>
      <c r="D3" s="130" t="s">
        <v>23</v>
      </c>
      <c r="E3" s="131"/>
      <c r="F3" s="131"/>
      <c r="G3" s="131"/>
      <c r="H3" s="132"/>
      <c r="I3" s="130" t="s">
        <v>24</v>
      </c>
      <c r="J3" s="132"/>
      <c r="K3" s="130" t="s">
        <v>26</v>
      </c>
      <c r="L3" s="131"/>
      <c r="M3" s="132"/>
      <c r="N3" s="36"/>
      <c r="O3" s="37"/>
      <c r="P3" s="133" t="s">
        <v>132</v>
      </c>
      <c r="Q3" s="11"/>
      <c r="R3"/>
    </row>
    <row r="4" spans="1:134" ht="32.25" customHeight="1" thickBot="1">
      <c r="A4" s="112"/>
      <c r="B4" s="113"/>
      <c r="C4" s="114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133</v>
      </c>
      <c r="N4" s="35" t="s">
        <v>9</v>
      </c>
      <c r="O4" s="35" t="s">
        <v>134</v>
      </c>
      <c r="P4" s="11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135</v>
      </c>
      <c r="B5" s="26"/>
      <c r="C5" s="26"/>
      <c r="D5" s="27">
        <f t="shared" ref="D5:N5" si="0">SUM(D6:D11)</f>
        <v>1839333</v>
      </c>
      <c r="E5" s="27">
        <f t="shared" si="0"/>
        <v>99829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1939162</v>
      </c>
      <c r="P5" s="33">
        <f t="shared" ref="P5:P40" si="1">(O5/P$42)</f>
        <v>645.9566955363091</v>
      </c>
      <c r="Q5" s="6"/>
    </row>
    <row r="6" spans="1:134">
      <c r="A6" s="12"/>
      <c r="B6" s="25">
        <v>311</v>
      </c>
      <c r="C6" s="20" t="s">
        <v>2</v>
      </c>
      <c r="D6" s="46">
        <v>643318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643318</v>
      </c>
      <c r="P6" s="47">
        <f t="shared" si="1"/>
        <v>214.29646902065289</v>
      </c>
      <c r="Q6" s="9"/>
    </row>
    <row r="7" spans="1:134">
      <c r="A7" s="12"/>
      <c r="B7" s="25">
        <v>312.41000000000003</v>
      </c>
      <c r="C7" s="20" t="s">
        <v>136</v>
      </c>
      <c r="D7" s="46">
        <v>546718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0" si="2">SUM(D7:N7)</f>
        <v>546718</v>
      </c>
      <c r="P7" s="47">
        <f t="shared" si="1"/>
        <v>182.11792138574285</v>
      </c>
      <c r="Q7" s="9"/>
    </row>
    <row r="8" spans="1:134">
      <c r="A8" s="12"/>
      <c r="B8" s="25">
        <v>312.43</v>
      </c>
      <c r="C8" s="20" t="s">
        <v>148</v>
      </c>
      <c r="D8" s="46">
        <v>81827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81827</v>
      </c>
      <c r="P8" s="47">
        <f t="shared" si="1"/>
        <v>27.257495003331112</v>
      </c>
      <c r="Q8" s="9"/>
    </row>
    <row r="9" spans="1:134">
      <c r="A9" s="12"/>
      <c r="B9" s="25">
        <v>314.89999999999998</v>
      </c>
      <c r="C9" s="20" t="s">
        <v>108</v>
      </c>
      <c r="D9" s="46">
        <v>477248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477248</v>
      </c>
      <c r="P9" s="47">
        <f t="shared" si="1"/>
        <v>158.97668221185876</v>
      </c>
      <c r="Q9" s="9"/>
    </row>
    <row r="10" spans="1:134">
      <c r="A10" s="12"/>
      <c r="B10" s="25">
        <v>315.2</v>
      </c>
      <c r="C10" s="20" t="s">
        <v>149</v>
      </c>
      <c r="D10" s="46">
        <v>90222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90222</v>
      </c>
      <c r="P10" s="47">
        <f t="shared" si="1"/>
        <v>30.053964023984012</v>
      </c>
      <c r="Q10" s="9"/>
    </row>
    <row r="11" spans="1:134">
      <c r="A11" s="12"/>
      <c r="B11" s="25">
        <v>319.89999999999998</v>
      </c>
      <c r="C11" s="20" t="s">
        <v>138</v>
      </c>
      <c r="D11" s="46">
        <v>0</v>
      </c>
      <c r="E11" s="46">
        <v>99829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>SUM(D11:N11)</f>
        <v>99829</v>
      </c>
      <c r="P11" s="47">
        <f t="shared" si="1"/>
        <v>33.254163890739505</v>
      </c>
      <c r="Q11" s="9"/>
    </row>
    <row r="12" spans="1:134" ht="15.75">
      <c r="A12" s="29" t="s">
        <v>15</v>
      </c>
      <c r="B12" s="30"/>
      <c r="C12" s="31"/>
      <c r="D12" s="32">
        <f t="shared" ref="D12:N12" si="3">SUM(D13:D14)</f>
        <v>348491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>SUM(D12:N12)</f>
        <v>348491</v>
      </c>
      <c r="P12" s="45">
        <f t="shared" si="1"/>
        <v>116.08627581612258</v>
      </c>
      <c r="Q12" s="10"/>
    </row>
    <row r="13" spans="1:134">
      <c r="A13" s="12"/>
      <c r="B13" s="25">
        <v>322</v>
      </c>
      <c r="C13" s="20" t="s">
        <v>139</v>
      </c>
      <c r="D13" s="46">
        <v>39418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39418</v>
      </c>
      <c r="P13" s="47">
        <f t="shared" si="1"/>
        <v>13.130579613590939</v>
      </c>
      <c r="Q13" s="9"/>
    </row>
    <row r="14" spans="1:134">
      <c r="A14" s="12"/>
      <c r="B14" s="25">
        <v>323.89999999999998</v>
      </c>
      <c r="C14" s="20" t="s">
        <v>150</v>
      </c>
      <c r="D14" s="46">
        <v>309073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" si="4">SUM(D14:N14)</f>
        <v>309073</v>
      </c>
      <c r="P14" s="47">
        <f t="shared" si="1"/>
        <v>102.95569620253164</v>
      </c>
      <c r="Q14" s="9"/>
    </row>
    <row r="15" spans="1:134" ht="15.75">
      <c r="A15" s="29" t="s">
        <v>141</v>
      </c>
      <c r="B15" s="30"/>
      <c r="C15" s="31"/>
      <c r="D15" s="32">
        <f t="shared" ref="D15:N15" si="5">SUM(D16:D22)</f>
        <v>508157</v>
      </c>
      <c r="E15" s="32">
        <f t="shared" si="5"/>
        <v>143889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1646065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32">
        <f t="shared" si="5"/>
        <v>0</v>
      </c>
      <c r="O15" s="44">
        <f>SUM(D15:N15)</f>
        <v>2298111</v>
      </c>
      <c r="P15" s="45">
        <f t="shared" si="1"/>
        <v>765.52664890073288</v>
      </c>
      <c r="Q15" s="10"/>
    </row>
    <row r="16" spans="1:134">
      <c r="A16" s="12"/>
      <c r="B16" s="25">
        <v>331.2</v>
      </c>
      <c r="C16" s="20" t="s">
        <v>18</v>
      </c>
      <c r="D16" s="46">
        <v>53333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53333</v>
      </c>
      <c r="P16" s="47">
        <f t="shared" si="1"/>
        <v>17.765822784810126</v>
      </c>
      <c r="Q16" s="9"/>
    </row>
    <row r="17" spans="1:17">
      <c r="A17" s="12"/>
      <c r="B17" s="25">
        <v>334.35</v>
      </c>
      <c r="C17" s="20" t="s">
        <v>20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1646065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2" si="6">SUM(D17:N17)</f>
        <v>1646065</v>
      </c>
      <c r="P17" s="47">
        <f t="shared" si="1"/>
        <v>548.32278481012656</v>
      </c>
      <c r="Q17" s="9"/>
    </row>
    <row r="18" spans="1:17">
      <c r="A18" s="12"/>
      <c r="B18" s="25">
        <v>334.49</v>
      </c>
      <c r="C18" s="20" t="s">
        <v>103</v>
      </c>
      <c r="D18" s="46">
        <v>199190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199190</v>
      </c>
      <c r="P18" s="47">
        <f t="shared" si="1"/>
        <v>66.352431712191873</v>
      </c>
      <c r="Q18" s="9"/>
    </row>
    <row r="19" spans="1:17">
      <c r="A19" s="12"/>
      <c r="B19" s="25">
        <v>335.14</v>
      </c>
      <c r="C19" s="20" t="s">
        <v>76</v>
      </c>
      <c r="D19" s="46">
        <v>890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890</v>
      </c>
      <c r="P19" s="47">
        <f t="shared" si="1"/>
        <v>0.29646902065289804</v>
      </c>
      <c r="Q19" s="9"/>
    </row>
    <row r="20" spans="1:17">
      <c r="A20" s="12"/>
      <c r="B20" s="25">
        <v>335.15</v>
      </c>
      <c r="C20" s="20" t="s">
        <v>77</v>
      </c>
      <c r="D20" s="46">
        <v>1250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1250</v>
      </c>
      <c r="P20" s="47">
        <f t="shared" si="1"/>
        <v>0.41638907395069952</v>
      </c>
      <c r="Q20" s="9"/>
    </row>
    <row r="21" spans="1:17">
      <c r="A21" s="12"/>
      <c r="B21" s="25">
        <v>335.18</v>
      </c>
      <c r="C21" s="20" t="s">
        <v>142</v>
      </c>
      <c r="D21" s="46">
        <v>104177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104177</v>
      </c>
      <c r="P21" s="47">
        <f t="shared" si="1"/>
        <v>34.702531645569621</v>
      </c>
      <c r="Q21" s="9"/>
    </row>
    <row r="22" spans="1:17">
      <c r="A22" s="12"/>
      <c r="B22" s="25">
        <v>335.19</v>
      </c>
      <c r="C22" s="20" t="s">
        <v>143</v>
      </c>
      <c r="D22" s="46">
        <v>149317</v>
      </c>
      <c r="E22" s="46">
        <v>143889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293206</v>
      </c>
      <c r="P22" s="47">
        <f t="shared" si="1"/>
        <v>97.67021985343105</v>
      </c>
      <c r="Q22" s="9"/>
    </row>
    <row r="23" spans="1:17" ht="15.75">
      <c r="A23" s="29" t="s">
        <v>27</v>
      </c>
      <c r="B23" s="30"/>
      <c r="C23" s="31"/>
      <c r="D23" s="32">
        <f t="shared" ref="D23:N23" si="7">SUM(D24:D30)</f>
        <v>76962</v>
      </c>
      <c r="E23" s="32">
        <f t="shared" si="7"/>
        <v>0</v>
      </c>
      <c r="F23" s="32">
        <f t="shared" si="7"/>
        <v>0</v>
      </c>
      <c r="G23" s="32">
        <f t="shared" si="7"/>
        <v>0</v>
      </c>
      <c r="H23" s="32">
        <f t="shared" si="7"/>
        <v>0</v>
      </c>
      <c r="I23" s="32">
        <f t="shared" si="7"/>
        <v>5095244</v>
      </c>
      <c r="J23" s="32">
        <f t="shared" si="7"/>
        <v>0</v>
      </c>
      <c r="K23" s="32">
        <f t="shared" si="7"/>
        <v>0</v>
      </c>
      <c r="L23" s="32">
        <f t="shared" si="7"/>
        <v>0</v>
      </c>
      <c r="M23" s="32">
        <f t="shared" si="7"/>
        <v>0</v>
      </c>
      <c r="N23" s="32">
        <f t="shared" si="7"/>
        <v>0</v>
      </c>
      <c r="O23" s="32">
        <f>SUM(D23:N23)</f>
        <v>5172206</v>
      </c>
      <c r="P23" s="45">
        <f t="shared" si="1"/>
        <v>1722.9200532978014</v>
      </c>
      <c r="Q23" s="10"/>
    </row>
    <row r="24" spans="1:17">
      <c r="A24" s="12"/>
      <c r="B24" s="25">
        <v>341.9</v>
      </c>
      <c r="C24" s="20" t="s">
        <v>116</v>
      </c>
      <c r="D24" s="46">
        <v>3449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30" si="8">SUM(D24:N24)</f>
        <v>3449</v>
      </c>
      <c r="P24" s="47">
        <f t="shared" si="1"/>
        <v>1.1489007328447702</v>
      </c>
      <c r="Q24" s="9"/>
    </row>
    <row r="25" spans="1:17">
      <c r="A25" s="12"/>
      <c r="B25" s="25">
        <v>342.2</v>
      </c>
      <c r="C25" s="20" t="s">
        <v>95</v>
      </c>
      <c r="D25" s="46">
        <v>26100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8"/>
        <v>26100</v>
      </c>
      <c r="P25" s="47">
        <f t="shared" si="1"/>
        <v>8.694203864090607</v>
      </c>
      <c r="Q25" s="9"/>
    </row>
    <row r="26" spans="1:17">
      <c r="A26" s="12"/>
      <c r="B26" s="25">
        <v>343.2</v>
      </c>
      <c r="C26" s="20" t="s">
        <v>31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1111134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8"/>
        <v>1111134</v>
      </c>
      <c r="P26" s="47">
        <f t="shared" si="1"/>
        <v>370.13124583610926</v>
      </c>
      <c r="Q26" s="9"/>
    </row>
    <row r="27" spans="1:17">
      <c r="A27" s="12"/>
      <c r="B27" s="25">
        <v>343.3</v>
      </c>
      <c r="C27" s="20" t="s">
        <v>104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1415094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8"/>
        <v>1415094</v>
      </c>
      <c r="P27" s="47">
        <f t="shared" si="1"/>
        <v>471.38374417055297</v>
      </c>
      <c r="Q27" s="9"/>
    </row>
    <row r="28" spans="1:17">
      <c r="A28" s="12"/>
      <c r="B28" s="25">
        <v>343.4</v>
      </c>
      <c r="C28" s="20" t="s">
        <v>32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448531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8"/>
        <v>448531</v>
      </c>
      <c r="P28" s="47">
        <f t="shared" si="1"/>
        <v>149.41072618254498</v>
      </c>
      <c r="Q28" s="9"/>
    </row>
    <row r="29" spans="1:17">
      <c r="A29" s="12"/>
      <c r="B29" s="25">
        <v>343.5</v>
      </c>
      <c r="C29" s="20" t="s">
        <v>105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2120485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8"/>
        <v>2120485</v>
      </c>
      <c r="P29" s="47">
        <f t="shared" si="1"/>
        <v>706.35742838107933</v>
      </c>
      <c r="Q29" s="9"/>
    </row>
    <row r="30" spans="1:17">
      <c r="A30" s="12"/>
      <c r="B30" s="25">
        <v>344.9</v>
      </c>
      <c r="C30" s="20" t="s">
        <v>80</v>
      </c>
      <c r="D30" s="46">
        <v>47413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8"/>
        <v>47413</v>
      </c>
      <c r="P30" s="47">
        <f t="shared" si="1"/>
        <v>15.793804130579614</v>
      </c>
      <c r="Q30" s="9"/>
    </row>
    <row r="31" spans="1:17" ht="15.75">
      <c r="A31" s="29" t="s">
        <v>28</v>
      </c>
      <c r="B31" s="30"/>
      <c r="C31" s="31"/>
      <c r="D31" s="32">
        <f t="shared" ref="D31:N31" si="9">SUM(D32:D32)</f>
        <v>0</v>
      </c>
      <c r="E31" s="32">
        <f t="shared" si="9"/>
        <v>224</v>
      </c>
      <c r="F31" s="32">
        <f t="shared" si="9"/>
        <v>0</v>
      </c>
      <c r="G31" s="32">
        <f t="shared" si="9"/>
        <v>0</v>
      </c>
      <c r="H31" s="32">
        <f t="shared" si="9"/>
        <v>0</v>
      </c>
      <c r="I31" s="32">
        <f t="shared" si="9"/>
        <v>0</v>
      </c>
      <c r="J31" s="32">
        <f t="shared" si="9"/>
        <v>0</v>
      </c>
      <c r="K31" s="32">
        <f t="shared" si="9"/>
        <v>0</v>
      </c>
      <c r="L31" s="32">
        <f t="shared" si="9"/>
        <v>0</v>
      </c>
      <c r="M31" s="32">
        <f t="shared" si="9"/>
        <v>0</v>
      </c>
      <c r="N31" s="32">
        <f t="shared" si="9"/>
        <v>0</v>
      </c>
      <c r="O31" s="32">
        <f>SUM(D31:N31)</f>
        <v>224</v>
      </c>
      <c r="P31" s="45">
        <f t="shared" si="1"/>
        <v>7.4616922051965351E-2</v>
      </c>
      <c r="Q31" s="10"/>
    </row>
    <row r="32" spans="1:17">
      <c r="A32" s="13"/>
      <c r="B32" s="39">
        <v>356</v>
      </c>
      <c r="C32" s="21" t="s">
        <v>151</v>
      </c>
      <c r="D32" s="46">
        <v>0</v>
      </c>
      <c r="E32" s="46">
        <v>224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" si="10">SUM(D32:N32)</f>
        <v>224</v>
      </c>
      <c r="P32" s="47">
        <f t="shared" si="1"/>
        <v>7.4616922051965351E-2</v>
      </c>
      <c r="Q32" s="9"/>
    </row>
    <row r="33" spans="1:120" ht="15.75">
      <c r="A33" s="29" t="s">
        <v>3</v>
      </c>
      <c r="B33" s="30"/>
      <c r="C33" s="31"/>
      <c r="D33" s="32">
        <f t="shared" ref="D33:N33" si="11">SUM(D34:D37)</f>
        <v>109362</v>
      </c>
      <c r="E33" s="32">
        <f t="shared" si="11"/>
        <v>390</v>
      </c>
      <c r="F33" s="32">
        <f t="shared" si="11"/>
        <v>0</v>
      </c>
      <c r="G33" s="32">
        <f t="shared" si="11"/>
        <v>0</v>
      </c>
      <c r="H33" s="32">
        <f t="shared" si="11"/>
        <v>0</v>
      </c>
      <c r="I33" s="32">
        <f t="shared" si="11"/>
        <v>0</v>
      </c>
      <c r="J33" s="32">
        <f t="shared" si="11"/>
        <v>0</v>
      </c>
      <c r="K33" s="32">
        <f t="shared" si="11"/>
        <v>771333</v>
      </c>
      <c r="L33" s="32">
        <f t="shared" si="11"/>
        <v>0</v>
      </c>
      <c r="M33" s="32">
        <f t="shared" si="11"/>
        <v>0</v>
      </c>
      <c r="N33" s="32">
        <f t="shared" si="11"/>
        <v>0</v>
      </c>
      <c r="O33" s="32">
        <f>SUM(D33:N33)</f>
        <v>881085</v>
      </c>
      <c r="P33" s="45">
        <f t="shared" si="1"/>
        <v>293.4993337774817</v>
      </c>
      <c r="Q33" s="10"/>
    </row>
    <row r="34" spans="1:120">
      <c r="A34" s="12"/>
      <c r="B34" s="25">
        <v>361.1</v>
      </c>
      <c r="C34" s="20" t="s">
        <v>38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317597</v>
      </c>
      <c r="L34" s="46">
        <v>0</v>
      </c>
      <c r="M34" s="46">
        <v>0</v>
      </c>
      <c r="N34" s="46">
        <v>0</v>
      </c>
      <c r="O34" s="46">
        <f>SUM(D34:N34)</f>
        <v>317597</v>
      </c>
      <c r="P34" s="47">
        <f t="shared" si="1"/>
        <v>105.79513657561625</v>
      </c>
      <c r="Q34" s="9"/>
    </row>
    <row r="35" spans="1:120">
      <c r="A35" s="12"/>
      <c r="B35" s="25">
        <v>367</v>
      </c>
      <c r="C35" s="20" t="s">
        <v>125</v>
      </c>
      <c r="D35" s="46">
        <v>19612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:O39" si="12">SUM(D35:N35)</f>
        <v>19612</v>
      </c>
      <c r="P35" s="47">
        <f t="shared" si="1"/>
        <v>6.5329780146568952</v>
      </c>
      <c r="Q35" s="9"/>
    </row>
    <row r="36" spans="1:120">
      <c r="A36" s="12"/>
      <c r="B36" s="25">
        <v>368</v>
      </c>
      <c r="C36" s="20" t="s">
        <v>43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453736</v>
      </c>
      <c r="L36" s="46">
        <v>0</v>
      </c>
      <c r="M36" s="46">
        <v>0</v>
      </c>
      <c r="N36" s="46">
        <v>0</v>
      </c>
      <c r="O36" s="46">
        <f t="shared" si="12"/>
        <v>453736</v>
      </c>
      <c r="P36" s="47">
        <f t="shared" si="1"/>
        <v>151.14457028647567</v>
      </c>
      <c r="Q36" s="9"/>
    </row>
    <row r="37" spans="1:120">
      <c r="A37" s="12"/>
      <c r="B37" s="25">
        <v>369.9</v>
      </c>
      <c r="C37" s="20" t="s">
        <v>44</v>
      </c>
      <c r="D37" s="46">
        <v>89750</v>
      </c>
      <c r="E37" s="46">
        <v>390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2"/>
        <v>90140</v>
      </c>
      <c r="P37" s="47">
        <f t="shared" si="1"/>
        <v>30.026648900732845</v>
      </c>
      <c r="Q37" s="9"/>
    </row>
    <row r="38" spans="1:120" ht="15.75">
      <c r="A38" s="29" t="s">
        <v>29</v>
      </c>
      <c r="B38" s="30"/>
      <c r="C38" s="31"/>
      <c r="D38" s="32">
        <f t="shared" ref="D38:N38" si="13">SUM(D39:D39)</f>
        <v>1396114</v>
      </c>
      <c r="E38" s="32">
        <f t="shared" si="13"/>
        <v>0</v>
      </c>
      <c r="F38" s="32">
        <f t="shared" si="13"/>
        <v>0</v>
      </c>
      <c r="G38" s="32">
        <f t="shared" si="13"/>
        <v>0</v>
      </c>
      <c r="H38" s="32">
        <f t="shared" si="13"/>
        <v>0</v>
      </c>
      <c r="I38" s="32">
        <f t="shared" si="13"/>
        <v>0</v>
      </c>
      <c r="J38" s="32">
        <f t="shared" si="13"/>
        <v>0</v>
      </c>
      <c r="K38" s="32">
        <f t="shared" si="13"/>
        <v>0</v>
      </c>
      <c r="L38" s="32">
        <f t="shared" si="13"/>
        <v>0</v>
      </c>
      <c r="M38" s="32">
        <f t="shared" si="13"/>
        <v>0</v>
      </c>
      <c r="N38" s="32">
        <f t="shared" si="13"/>
        <v>0</v>
      </c>
      <c r="O38" s="32">
        <f t="shared" si="12"/>
        <v>1396114</v>
      </c>
      <c r="P38" s="45">
        <f t="shared" si="1"/>
        <v>465.06129247168553</v>
      </c>
      <c r="Q38" s="9"/>
    </row>
    <row r="39" spans="1:120" ht="15.75" thickBot="1">
      <c r="A39" s="12"/>
      <c r="B39" s="25">
        <v>381</v>
      </c>
      <c r="C39" s="20" t="s">
        <v>45</v>
      </c>
      <c r="D39" s="46">
        <v>1396114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2"/>
        <v>1396114</v>
      </c>
      <c r="P39" s="47">
        <f t="shared" si="1"/>
        <v>465.06129247168553</v>
      </c>
      <c r="Q39" s="9"/>
    </row>
    <row r="40" spans="1:120" ht="16.5" thickBot="1">
      <c r="A40" s="14" t="s">
        <v>35</v>
      </c>
      <c r="B40" s="23"/>
      <c r="C40" s="22"/>
      <c r="D40" s="15">
        <f t="shared" ref="D40:N40" si="14">SUM(D5,D12,D15,D23,D31,D33,D38)</f>
        <v>4278419</v>
      </c>
      <c r="E40" s="15">
        <f t="shared" si="14"/>
        <v>244332</v>
      </c>
      <c r="F40" s="15">
        <f t="shared" si="14"/>
        <v>0</v>
      </c>
      <c r="G40" s="15">
        <f t="shared" si="14"/>
        <v>0</v>
      </c>
      <c r="H40" s="15">
        <f t="shared" si="14"/>
        <v>0</v>
      </c>
      <c r="I40" s="15">
        <f t="shared" si="14"/>
        <v>6741309</v>
      </c>
      <c r="J40" s="15">
        <f t="shared" si="14"/>
        <v>0</v>
      </c>
      <c r="K40" s="15">
        <f t="shared" si="14"/>
        <v>771333</v>
      </c>
      <c r="L40" s="15">
        <f t="shared" si="14"/>
        <v>0</v>
      </c>
      <c r="M40" s="15">
        <f t="shared" si="14"/>
        <v>0</v>
      </c>
      <c r="N40" s="15">
        <f t="shared" si="14"/>
        <v>0</v>
      </c>
      <c r="O40" s="15">
        <f>SUM(D40:N40)</f>
        <v>12035393</v>
      </c>
      <c r="P40" s="38">
        <f t="shared" si="1"/>
        <v>4009.1249167221854</v>
      </c>
      <c r="Q40" s="6"/>
      <c r="R40" s="2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</row>
    <row r="41" spans="1:120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9"/>
    </row>
    <row r="42" spans="1:120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2"/>
      <c r="M42" s="120" t="s">
        <v>152</v>
      </c>
      <c r="N42" s="120"/>
      <c r="O42" s="120"/>
      <c r="P42" s="43">
        <v>3002</v>
      </c>
    </row>
    <row r="43" spans="1:120">
      <c r="A43" s="121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9"/>
    </row>
    <row r="44" spans="1:120" ht="15.75" customHeight="1" thickBot="1">
      <c r="A44" s="122" t="s">
        <v>56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2"/>
    </row>
  </sheetData>
  <mergeCells count="10">
    <mergeCell ref="M42:O42"/>
    <mergeCell ref="A43:P43"/>
    <mergeCell ref="A44:P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3" t="s">
        <v>53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5"/>
      <c r="Q1" s="7"/>
      <c r="R1"/>
    </row>
    <row r="2" spans="1:134" ht="24" thickBot="1">
      <c r="A2" s="126" t="s">
        <v>131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8"/>
      <c r="Q2" s="7"/>
      <c r="R2"/>
    </row>
    <row r="3" spans="1:134" ht="18" customHeight="1">
      <c r="A3" s="129" t="s">
        <v>46</v>
      </c>
      <c r="B3" s="110"/>
      <c r="C3" s="111"/>
      <c r="D3" s="130" t="s">
        <v>23</v>
      </c>
      <c r="E3" s="131"/>
      <c r="F3" s="131"/>
      <c r="G3" s="131"/>
      <c r="H3" s="132"/>
      <c r="I3" s="130" t="s">
        <v>24</v>
      </c>
      <c r="J3" s="132"/>
      <c r="K3" s="130" t="s">
        <v>26</v>
      </c>
      <c r="L3" s="131"/>
      <c r="M3" s="132"/>
      <c r="N3" s="36"/>
      <c r="O3" s="37"/>
      <c r="P3" s="133" t="s">
        <v>132</v>
      </c>
      <c r="Q3" s="11"/>
      <c r="R3"/>
    </row>
    <row r="4" spans="1:134" ht="32.25" customHeight="1" thickBot="1">
      <c r="A4" s="112"/>
      <c r="B4" s="113"/>
      <c r="C4" s="114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133</v>
      </c>
      <c r="N4" s="35" t="s">
        <v>9</v>
      </c>
      <c r="O4" s="35" t="s">
        <v>134</v>
      </c>
      <c r="P4" s="11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135</v>
      </c>
      <c r="B5" s="26"/>
      <c r="C5" s="26"/>
      <c r="D5" s="27">
        <f t="shared" ref="D5:N5" si="0">SUM(D6:D12)</f>
        <v>1786436</v>
      </c>
      <c r="E5" s="27">
        <f t="shared" si="0"/>
        <v>23034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8" si="1">SUM(D5:N5)</f>
        <v>1809470</v>
      </c>
      <c r="P5" s="33">
        <f t="shared" ref="P5:P40" si="2">(O5/P$42)</f>
        <v>607.8165938864629</v>
      </c>
      <c r="Q5" s="6"/>
    </row>
    <row r="6" spans="1:134">
      <c r="A6" s="12"/>
      <c r="B6" s="25">
        <v>311</v>
      </c>
      <c r="C6" s="20" t="s">
        <v>2</v>
      </c>
      <c r="D6" s="46">
        <v>610944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610944</v>
      </c>
      <c r="P6" s="47">
        <f t="shared" si="2"/>
        <v>205.22136378904938</v>
      </c>
      <c r="Q6" s="9"/>
    </row>
    <row r="7" spans="1:134">
      <c r="A7" s="12"/>
      <c r="B7" s="25">
        <v>312.41000000000003</v>
      </c>
      <c r="C7" s="20" t="s">
        <v>136</v>
      </c>
      <c r="D7" s="46">
        <v>544303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544303</v>
      </c>
      <c r="P7" s="47">
        <f t="shared" si="2"/>
        <v>182.83607658716829</v>
      </c>
      <c r="Q7" s="9"/>
    </row>
    <row r="8" spans="1:134">
      <c r="A8" s="12"/>
      <c r="B8" s="25">
        <v>314.10000000000002</v>
      </c>
      <c r="C8" s="20" t="s">
        <v>11</v>
      </c>
      <c r="D8" s="46">
        <v>365226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365226</v>
      </c>
      <c r="P8" s="47">
        <f t="shared" si="2"/>
        <v>122.68256634195498</v>
      </c>
      <c r="Q8" s="9"/>
    </row>
    <row r="9" spans="1:134">
      <c r="A9" s="12"/>
      <c r="B9" s="25">
        <v>314.3</v>
      </c>
      <c r="C9" s="20" t="s">
        <v>12</v>
      </c>
      <c r="D9" s="46">
        <v>91226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91226</v>
      </c>
      <c r="P9" s="47">
        <f t="shared" si="2"/>
        <v>30.643600940544172</v>
      </c>
      <c r="Q9" s="9"/>
    </row>
    <row r="10" spans="1:134">
      <c r="A10" s="12"/>
      <c r="B10" s="25">
        <v>314.8</v>
      </c>
      <c r="C10" s="20" t="s">
        <v>14</v>
      </c>
      <c r="D10" s="46">
        <v>9312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9312</v>
      </c>
      <c r="P10" s="47">
        <f t="shared" si="2"/>
        <v>3.1279811891165603</v>
      </c>
      <c r="Q10" s="9"/>
    </row>
    <row r="11" spans="1:134">
      <c r="A11" s="12"/>
      <c r="B11" s="25">
        <v>315.10000000000002</v>
      </c>
      <c r="C11" s="20" t="s">
        <v>137</v>
      </c>
      <c r="D11" s="46">
        <v>90084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90084</v>
      </c>
      <c r="P11" s="47">
        <f t="shared" si="2"/>
        <v>30.259993281827342</v>
      </c>
      <c r="Q11" s="9"/>
    </row>
    <row r="12" spans="1:134">
      <c r="A12" s="12"/>
      <c r="B12" s="25">
        <v>319.89999999999998</v>
      </c>
      <c r="C12" s="20" t="s">
        <v>138</v>
      </c>
      <c r="D12" s="46">
        <v>75341</v>
      </c>
      <c r="E12" s="46">
        <v>23034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98375</v>
      </c>
      <c r="P12" s="47">
        <f t="shared" si="2"/>
        <v>33.045011756802147</v>
      </c>
      <c r="Q12" s="9"/>
    </row>
    <row r="13" spans="1:134" ht="15.75">
      <c r="A13" s="29" t="s">
        <v>15</v>
      </c>
      <c r="B13" s="30"/>
      <c r="C13" s="31"/>
      <c r="D13" s="32">
        <f t="shared" ref="D13:N13" si="3">SUM(D14:D16)</f>
        <v>339378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 t="shared" si="1"/>
        <v>339378</v>
      </c>
      <c r="P13" s="45">
        <f t="shared" si="2"/>
        <v>114</v>
      </c>
      <c r="Q13" s="10"/>
    </row>
    <row r="14" spans="1:134">
      <c r="A14" s="12"/>
      <c r="B14" s="25">
        <v>322</v>
      </c>
      <c r="C14" s="20" t="s">
        <v>139</v>
      </c>
      <c r="D14" s="46">
        <v>38880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38880</v>
      </c>
      <c r="P14" s="47">
        <f t="shared" si="2"/>
        <v>13.060127645280483</v>
      </c>
      <c r="Q14" s="9"/>
    </row>
    <row r="15" spans="1:134">
      <c r="A15" s="12"/>
      <c r="B15" s="25">
        <v>322.89999999999998</v>
      </c>
      <c r="C15" s="20" t="s">
        <v>140</v>
      </c>
      <c r="D15" s="46">
        <v>21300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21300</v>
      </c>
      <c r="P15" s="47">
        <f t="shared" si="2"/>
        <v>7.1548538797447092</v>
      </c>
      <c r="Q15" s="9"/>
    </row>
    <row r="16" spans="1:134">
      <c r="A16" s="12"/>
      <c r="B16" s="25">
        <v>323.10000000000002</v>
      </c>
      <c r="C16" s="20" t="s">
        <v>16</v>
      </c>
      <c r="D16" s="46">
        <v>279198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279198</v>
      </c>
      <c r="P16" s="47">
        <f t="shared" si="2"/>
        <v>93.785018474974805</v>
      </c>
      <c r="Q16" s="9"/>
    </row>
    <row r="17" spans="1:17" ht="15.75">
      <c r="A17" s="29" t="s">
        <v>141</v>
      </c>
      <c r="B17" s="30"/>
      <c r="C17" s="31"/>
      <c r="D17" s="32">
        <f t="shared" ref="D17:N17" si="4">SUM(D18:D24)</f>
        <v>1640616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283740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32">
        <f t="shared" si="4"/>
        <v>0</v>
      </c>
      <c r="O17" s="44">
        <f t="shared" si="1"/>
        <v>1924356</v>
      </c>
      <c r="P17" s="45">
        <f t="shared" si="2"/>
        <v>646.4077930802822</v>
      </c>
      <c r="Q17" s="10"/>
    </row>
    <row r="18" spans="1:17">
      <c r="A18" s="12"/>
      <c r="B18" s="25">
        <v>331.1</v>
      </c>
      <c r="C18" s="20" t="s">
        <v>111</v>
      </c>
      <c r="D18" s="46">
        <v>708863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708863</v>
      </c>
      <c r="P18" s="47">
        <f t="shared" si="2"/>
        <v>238.11320120927107</v>
      </c>
      <c r="Q18" s="9"/>
    </row>
    <row r="19" spans="1:17">
      <c r="A19" s="12"/>
      <c r="B19" s="25">
        <v>334.1</v>
      </c>
      <c r="C19" s="20" t="s">
        <v>113</v>
      </c>
      <c r="D19" s="46">
        <v>706703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4" si="5">SUM(D19:N19)</f>
        <v>706703</v>
      </c>
      <c r="P19" s="47">
        <f t="shared" si="2"/>
        <v>237.38763856231105</v>
      </c>
      <c r="Q19" s="9"/>
    </row>
    <row r="20" spans="1:17">
      <c r="A20" s="12"/>
      <c r="B20" s="25">
        <v>334.31</v>
      </c>
      <c r="C20" s="20" t="s">
        <v>91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283740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5"/>
        <v>283740</v>
      </c>
      <c r="P20" s="47">
        <f t="shared" si="2"/>
        <v>95.310715485387973</v>
      </c>
      <c r="Q20" s="9"/>
    </row>
    <row r="21" spans="1:17">
      <c r="A21" s="12"/>
      <c r="B21" s="25">
        <v>335.14</v>
      </c>
      <c r="C21" s="20" t="s">
        <v>76</v>
      </c>
      <c r="D21" s="46">
        <v>950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5"/>
        <v>950</v>
      </c>
      <c r="P21" s="47">
        <f t="shared" si="2"/>
        <v>0.31911320120927106</v>
      </c>
      <c r="Q21" s="9"/>
    </row>
    <row r="22" spans="1:17">
      <c r="A22" s="12"/>
      <c r="B22" s="25">
        <v>335.15</v>
      </c>
      <c r="C22" s="20" t="s">
        <v>77</v>
      </c>
      <c r="D22" s="46">
        <v>3363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5"/>
        <v>3363</v>
      </c>
      <c r="P22" s="47">
        <f t="shared" si="2"/>
        <v>1.1296607322808196</v>
      </c>
      <c r="Q22" s="9"/>
    </row>
    <row r="23" spans="1:17">
      <c r="A23" s="12"/>
      <c r="B23" s="25">
        <v>335.18</v>
      </c>
      <c r="C23" s="20" t="s">
        <v>142</v>
      </c>
      <c r="D23" s="46">
        <v>94954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5"/>
        <v>94954</v>
      </c>
      <c r="P23" s="47">
        <f t="shared" si="2"/>
        <v>31.895868323815922</v>
      </c>
      <c r="Q23" s="9"/>
    </row>
    <row r="24" spans="1:17">
      <c r="A24" s="12"/>
      <c r="B24" s="25">
        <v>335.19</v>
      </c>
      <c r="C24" s="20" t="s">
        <v>143</v>
      </c>
      <c r="D24" s="46">
        <v>125783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5"/>
        <v>125783</v>
      </c>
      <c r="P24" s="47">
        <f t="shared" si="2"/>
        <v>42.251595566006046</v>
      </c>
      <c r="Q24" s="9"/>
    </row>
    <row r="25" spans="1:17" ht="15.75">
      <c r="A25" s="29" t="s">
        <v>27</v>
      </c>
      <c r="B25" s="30"/>
      <c r="C25" s="31"/>
      <c r="D25" s="32">
        <f t="shared" ref="D25:N25" si="6">SUM(D26:D32)</f>
        <v>107991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5141671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6"/>
        <v>0</v>
      </c>
      <c r="O25" s="32">
        <f>SUM(D25:N25)</f>
        <v>5249662</v>
      </c>
      <c r="P25" s="45">
        <f t="shared" si="2"/>
        <v>1763.4067853543836</v>
      </c>
      <c r="Q25" s="10"/>
    </row>
    <row r="26" spans="1:17">
      <c r="A26" s="12"/>
      <c r="B26" s="25">
        <v>342.2</v>
      </c>
      <c r="C26" s="20" t="s">
        <v>95</v>
      </c>
      <c r="D26" s="46">
        <v>50330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2" si="7">SUM(D26:N26)</f>
        <v>50330</v>
      </c>
      <c r="P26" s="47">
        <f t="shared" si="2"/>
        <v>16.906281491434331</v>
      </c>
      <c r="Q26" s="9"/>
    </row>
    <row r="27" spans="1:17">
      <c r="A27" s="12"/>
      <c r="B27" s="25">
        <v>343.2</v>
      </c>
      <c r="C27" s="20" t="s">
        <v>31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919174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919174</v>
      </c>
      <c r="P27" s="47">
        <f t="shared" si="2"/>
        <v>308.7584816929795</v>
      </c>
      <c r="Q27" s="9"/>
    </row>
    <row r="28" spans="1:17">
      <c r="A28" s="12"/>
      <c r="B28" s="25">
        <v>343.3</v>
      </c>
      <c r="C28" s="20" t="s">
        <v>104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1336041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1336041</v>
      </c>
      <c r="P28" s="47">
        <f t="shared" si="2"/>
        <v>448.78770574403762</v>
      </c>
      <c r="Q28" s="9"/>
    </row>
    <row r="29" spans="1:17">
      <c r="A29" s="12"/>
      <c r="B29" s="25">
        <v>343.4</v>
      </c>
      <c r="C29" s="20" t="s">
        <v>32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989066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989066</v>
      </c>
      <c r="P29" s="47">
        <f t="shared" si="2"/>
        <v>332.23580786026201</v>
      </c>
      <c r="Q29" s="9"/>
    </row>
    <row r="30" spans="1:17">
      <c r="A30" s="12"/>
      <c r="B30" s="25">
        <v>343.5</v>
      </c>
      <c r="C30" s="20" t="s">
        <v>105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1897390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1897390</v>
      </c>
      <c r="P30" s="47">
        <f t="shared" si="2"/>
        <v>637.34968088679875</v>
      </c>
      <c r="Q30" s="9"/>
    </row>
    <row r="31" spans="1:17">
      <c r="A31" s="12"/>
      <c r="B31" s="25">
        <v>343.8</v>
      </c>
      <c r="C31" s="20" t="s">
        <v>34</v>
      </c>
      <c r="D31" s="46">
        <v>11592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11592</v>
      </c>
      <c r="P31" s="47">
        <f t="shared" si="2"/>
        <v>3.8938528720188108</v>
      </c>
      <c r="Q31" s="9"/>
    </row>
    <row r="32" spans="1:17">
      <c r="A32" s="12"/>
      <c r="B32" s="25">
        <v>344.9</v>
      </c>
      <c r="C32" s="20" t="s">
        <v>80</v>
      </c>
      <c r="D32" s="46">
        <v>46069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46069</v>
      </c>
      <c r="P32" s="47">
        <f t="shared" si="2"/>
        <v>15.474974806852536</v>
      </c>
      <c r="Q32" s="9"/>
    </row>
    <row r="33" spans="1:120" ht="15.75">
      <c r="A33" s="29" t="s">
        <v>28</v>
      </c>
      <c r="B33" s="30"/>
      <c r="C33" s="31"/>
      <c r="D33" s="32">
        <f t="shared" ref="D33:N33" si="8">SUM(D34:D34)</f>
        <v>4794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8"/>
        <v>0</v>
      </c>
      <c r="O33" s="32">
        <f t="shared" ref="O33:O40" si="9">SUM(D33:N33)</f>
        <v>4794</v>
      </c>
      <c r="P33" s="45">
        <f t="shared" si="2"/>
        <v>1.6103459858918374</v>
      </c>
      <c r="Q33" s="10"/>
    </row>
    <row r="34" spans="1:120">
      <c r="A34" s="13"/>
      <c r="B34" s="39">
        <v>359</v>
      </c>
      <c r="C34" s="21" t="s">
        <v>37</v>
      </c>
      <c r="D34" s="46">
        <v>4794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9"/>
        <v>4794</v>
      </c>
      <c r="P34" s="47">
        <f t="shared" si="2"/>
        <v>1.6103459858918374</v>
      </c>
      <c r="Q34" s="9"/>
    </row>
    <row r="35" spans="1:120" ht="15.75">
      <c r="A35" s="29" t="s">
        <v>3</v>
      </c>
      <c r="B35" s="30"/>
      <c r="C35" s="31"/>
      <c r="D35" s="32">
        <f t="shared" ref="D35:N35" si="10">SUM(D36:D36)</f>
        <v>0</v>
      </c>
      <c r="E35" s="32">
        <f t="shared" si="10"/>
        <v>0</v>
      </c>
      <c r="F35" s="32">
        <f t="shared" si="10"/>
        <v>0</v>
      </c>
      <c r="G35" s="32">
        <f t="shared" si="10"/>
        <v>0</v>
      </c>
      <c r="H35" s="32">
        <f t="shared" si="10"/>
        <v>0</v>
      </c>
      <c r="I35" s="32">
        <f t="shared" si="10"/>
        <v>1268</v>
      </c>
      <c r="J35" s="32">
        <f t="shared" si="10"/>
        <v>0</v>
      </c>
      <c r="K35" s="32">
        <f t="shared" si="10"/>
        <v>0</v>
      </c>
      <c r="L35" s="32">
        <f t="shared" si="10"/>
        <v>0</v>
      </c>
      <c r="M35" s="32">
        <f t="shared" si="10"/>
        <v>0</v>
      </c>
      <c r="N35" s="32">
        <f t="shared" si="10"/>
        <v>0</v>
      </c>
      <c r="O35" s="32">
        <f t="shared" si="9"/>
        <v>1268</v>
      </c>
      <c r="P35" s="45">
        <f t="shared" si="2"/>
        <v>0.4259321464561639</v>
      </c>
      <c r="Q35" s="10"/>
    </row>
    <row r="36" spans="1:120">
      <c r="A36" s="12"/>
      <c r="B36" s="25">
        <v>365</v>
      </c>
      <c r="C36" s="20" t="s">
        <v>144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1268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1268</v>
      </c>
      <c r="P36" s="47">
        <f t="shared" si="2"/>
        <v>0.4259321464561639</v>
      </c>
      <c r="Q36" s="9"/>
    </row>
    <row r="37" spans="1:120" ht="15.75">
      <c r="A37" s="29" t="s">
        <v>29</v>
      </c>
      <c r="B37" s="30"/>
      <c r="C37" s="31"/>
      <c r="D37" s="32">
        <f t="shared" ref="D37:N37" si="11">SUM(D38:D39)</f>
        <v>1326071</v>
      </c>
      <c r="E37" s="32">
        <f t="shared" si="11"/>
        <v>0</v>
      </c>
      <c r="F37" s="32">
        <f t="shared" si="11"/>
        <v>0</v>
      </c>
      <c r="G37" s="32">
        <f t="shared" si="11"/>
        <v>0</v>
      </c>
      <c r="H37" s="32">
        <f t="shared" si="11"/>
        <v>0</v>
      </c>
      <c r="I37" s="32">
        <f t="shared" si="11"/>
        <v>2956</v>
      </c>
      <c r="J37" s="32">
        <f t="shared" si="11"/>
        <v>0</v>
      </c>
      <c r="K37" s="32">
        <f t="shared" si="11"/>
        <v>0</v>
      </c>
      <c r="L37" s="32">
        <f t="shared" si="11"/>
        <v>0</v>
      </c>
      <c r="M37" s="32">
        <f t="shared" si="11"/>
        <v>0</v>
      </c>
      <c r="N37" s="32">
        <f t="shared" si="11"/>
        <v>0</v>
      </c>
      <c r="O37" s="32">
        <f t="shared" si="9"/>
        <v>1329027</v>
      </c>
      <c r="P37" s="45">
        <f t="shared" si="2"/>
        <v>446.43164259321463</v>
      </c>
      <c r="Q37" s="9"/>
    </row>
    <row r="38" spans="1:120">
      <c r="A38" s="12"/>
      <c r="B38" s="25">
        <v>381</v>
      </c>
      <c r="C38" s="20" t="s">
        <v>45</v>
      </c>
      <c r="D38" s="46">
        <v>986745</v>
      </c>
      <c r="E38" s="46">
        <v>0</v>
      </c>
      <c r="F38" s="46">
        <v>0</v>
      </c>
      <c r="G38" s="46">
        <v>0</v>
      </c>
      <c r="H38" s="46">
        <v>0</v>
      </c>
      <c r="I38" s="46">
        <v>2956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989701</v>
      </c>
      <c r="P38" s="47">
        <f t="shared" si="2"/>
        <v>332.44910984212294</v>
      </c>
      <c r="Q38" s="9"/>
    </row>
    <row r="39" spans="1:120" ht="15.75" thickBot="1">
      <c r="A39" s="48"/>
      <c r="B39" s="49">
        <v>392</v>
      </c>
      <c r="C39" s="20" t="s">
        <v>145</v>
      </c>
      <c r="D39" s="46">
        <v>339326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339326</v>
      </c>
      <c r="P39" s="47">
        <f t="shared" si="2"/>
        <v>113.9825327510917</v>
      </c>
      <c r="Q39" s="9"/>
    </row>
    <row r="40" spans="1:120" ht="16.5" thickBot="1">
      <c r="A40" s="14" t="s">
        <v>35</v>
      </c>
      <c r="B40" s="23"/>
      <c r="C40" s="22"/>
      <c r="D40" s="15">
        <f t="shared" ref="D40:N40" si="12">SUM(D5,D13,D17,D25,D33,D35,D37)</f>
        <v>5205286</v>
      </c>
      <c r="E40" s="15">
        <f t="shared" si="12"/>
        <v>23034</v>
      </c>
      <c r="F40" s="15">
        <f t="shared" si="12"/>
        <v>0</v>
      </c>
      <c r="G40" s="15">
        <f t="shared" si="12"/>
        <v>0</v>
      </c>
      <c r="H40" s="15">
        <f t="shared" si="12"/>
        <v>0</v>
      </c>
      <c r="I40" s="15">
        <f t="shared" si="12"/>
        <v>5429635</v>
      </c>
      <c r="J40" s="15">
        <f t="shared" si="12"/>
        <v>0</v>
      </c>
      <c r="K40" s="15">
        <f t="shared" si="12"/>
        <v>0</v>
      </c>
      <c r="L40" s="15">
        <f t="shared" si="12"/>
        <v>0</v>
      </c>
      <c r="M40" s="15">
        <f t="shared" si="12"/>
        <v>0</v>
      </c>
      <c r="N40" s="15">
        <f t="shared" si="12"/>
        <v>0</v>
      </c>
      <c r="O40" s="15">
        <f t="shared" si="9"/>
        <v>10657955</v>
      </c>
      <c r="P40" s="38">
        <f t="shared" si="2"/>
        <v>3580.0990930466915</v>
      </c>
      <c r="Q40" s="6"/>
      <c r="R40" s="2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</row>
    <row r="41" spans="1:120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9"/>
    </row>
    <row r="42" spans="1:120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2"/>
      <c r="M42" s="120" t="s">
        <v>146</v>
      </c>
      <c r="N42" s="120"/>
      <c r="O42" s="120"/>
      <c r="P42" s="43">
        <v>2977</v>
      </c>
    </row>
    <row r="43" spans="1:120">
      <c r="A43" s="121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9"/>
    </row>
    <row r="44" spans="1:120" ht="15.75" customHeight="1" thickBot="1">
      <c r="A44" s="122" t="s">
        <v>56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2"/>
    </row>
  </sheetData>
  <mergeCells count="10">
    <mergeCell ref="M42:O42"/>
    <mergeCell ref="A43:P43"/>
    <mergeCell ref="A44:P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129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46</v>
      </c>
      <c r="B3" s="110"/>
      <c r="C3" s="111"/>
      <c r="D3" s="130" t="s">
        <v>23</v>
      </c>
      <c r="E3" s="131"/>
      <c r="F3" s="131"/>
      <c r="G3" s="131"/>
      <c r="H3" s="132"/>
      <c r="I3" s="130" t="s">
        <v>24</v>
      </c>
      <c r="J3" s="132"/>
      <c r="K3" s="130" t="s">
        <v>26</v>
      </c>
      <c r="L3" s="132"/>
      <c r="M3" s="36"/>
      <c r="N3" s="37"/>
      <c r="O3" s="133" t="s">
        <v>51</v>
      </c>
      <c r="P3" s="11"/>
      <c r="Q3"/>
    </row>
    <row r="4" spans="1:133" ht="32.25" customHeight="1" thickBot="1">
      <c r="A4" s="112"/>
      <c r="B4" s="113"/>
      <c r="C4" s="114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25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1663253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4" si="1">SUM(D5:M5)</f>
        <v>1663253</v>
      </c>
      <c r="O5" s="33">
        <f t="shared" ref="O5:O38" si="2">(N5/O$40)</f>
        <v>573.73335632976887</v>
      </c>
      <c r="P5" s="6"/>
    </row>
    <row r="6" spans="1:133">
      <c r="A6" s="12"/>
      <c r="B6" s="25">
        <v>311</v>
      </c>
      <c r="C6" s="20" t="s">
        <v>2</v>
      </c>
      <c r="D6" s="46">
        <v>616887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616887</v>
      </c>
      <c r="O6" s="47">
        <f t="shared" si="2"/>
        <v>212.79303208002759</v>
      </c>
      <c r="P6" s="9"/>
    </row>
    <row r="7" spans="1:133">
      <c r="A7" s="12"/>
      <c r="B7" s="25">
        <v>312.41000000000003</v>
      </c>
      <c r="C7" s="20" t="s">
        <v>124</v>
      </c>
      <c r="D7" s="46">
        <v>509065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509065</v>
      </c>
      <c r="O7" s="47">
        <f t="shared" si="2"/>
        <v>175.60020696791997</v>
      </c>
      <c r="P7" s="9"/>
    </row>
    <row r="8" spans="1:133">
      <c r="A8" s="12"/>
      <c r="B8" s="25">
        <v>314.8</v>
      </c>
      <c r="C8" s="20" t="s">
        <v>14</v>
      </c>
      <c r="D8" s="46">
        <v>5819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5819</v>
      </c>
      <c r="O8" s="47">
        <f t="shared" si="2"/>
        <v>2.0072438771990342</v>
      </c>
      <c r="P8" s="9"/>
    </row>
    <row r="9" spans="1:133">
      <c r="A9" s="12"/>
      <c r="B9" s="25">
        <v>314.89999999999998</v>
      </c>
      <c r="C9" s="20" t="s">
        <v>108</v>
      </c>
      <c r="D9" s="46">
        <v>446233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446233</v>
      </c>
      <c r="O9" s="47">
        <f t="shared" si="2"/>
        <v>153.9265263884098</v>
      </c>
      <c r="P9" s="9"/>
    </row>
    <row r="10" spans="1:133">
      <c r="A10" s="12"/>
      <c r="B10" s="25">
        <v>315</v>
      </c>
      <c r="C10" s="20" t="s">
        <v>74</v>
      </c>
      <c r="D10" s="46">
        <v>85249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85249</v>
      </c>
      <c r="O10" s="47">
        <f t="shared" si="2"/>
        <v>29.406347016212486</v>
      </c>
      <c r="P10" s="9"/>
    </row>
    <row r="11" spans="1:133" ht="15.75">
      <c r="A11" s="29" t="s">
        <v>15</v>
      </c>
      <c r="B11" s="30"/>
      <c r="C11" s="31"/>
      <c r="D11" s="32">
        <f t="shared" ref="D11:M11" si="3">SUM(D12:D14)</f>
        <v>380685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380685</v>
      </c>
      <c r="O11" s="45">
        <f t="shared" si="2"/>
        <v>131.3159710244912</v>
      </c>
      <c r="P11" s="10"/>
    </row>
    <row r="12" spans="1:133">
      <c r="A12" s="12"/>
      <c r="B12" s="25">
        <v>322</v>
      </c>
      <c r="C12" s="20" t="s">
        <v>0</v>
      </c>
      <c r="D12" s="46">
        <v>78636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78636</v>
      </c>
      <c r="O12" s="47">
        <f t="shared" si="2"/>
        <v>27.125215591583306</v>
      </c>
      <c r="P12" s="9"/>
    </row>
    <row r="13" spans="1:133">
      <c r="A13" s="12"/>
      <c r="B13" s="25">
        <v>323.10000000000002</v>
      </c>
      <c r="C13" s="20" t="s">
        <v>16</v>
      </c>
      <c r="D13" s="46">
        <v>277659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277659</v>
      </c>
      <c r="O13" s="47">
        <f t="shared" si="2"/>
        <v>95.777509486029672</v>
      </c>
      <c r="P13" s="9"/>
    </row>
    <row r="14" spans="1:133">
      <c r="A14" s="12"/>
      <c r="B14" s="25">
        <v>329</v>
      </c>
      <c r="C14" s="20" t="s">
        <v>17</v>
      </c>
      <c r="D14" s="46">
        <v>24390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24390</v>
      </c>
      <c r="O14" s="47">
        <f t="shared" si="2"/>
        <v>8.4132459468782343</v>
      </c>
      <c r="P14" s="9"/>
    </row>
    <row r="15" spans="1:133" ht="15.75">
      <c r="A15" s="29" t="s">
        <v>19</v>
      </c>
      <c r="B15" s="30"/>
      <c r="C15" s="31"/>
      <c r="D15" s="32">
        <f t="shared" ref="D15:M15" si="4">SUM(D16:D23)</f>
        <v>327911</v>
      </c>
      <c r="E15" s="32">
        <f t="shared" si="4"/>
        <v>477201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178000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983112</v>
      </c>
      <c r="O15" s="45">
        <f t="shared" si="2"/>
        <v>339.12107623318383</v>
      </c>
      <c r="P15" s="10"/>
    </row>
    <row r="16" spans="1:133">
      <c r="A16" s="12"/>
      <c r="B16" s="25">
        <v>331.1</v>
      </c>
      <c r="C16" s="20" t="s">
        <v>111</v>
      </c>
      <c r="D16" s="46">
        <v>14496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14496</v>
      </c>
      <c r="O16" s="47">
        <f t="shared" si="2"/>
        <v>5.0003449465332874</v>
      </c>
      <c r="P16" s="9"/>
    </row>
    <row r="17" spans="1:16">
      <c r="A17" s="12"/>
      <c r="B17" s="25">
        <v>331.5</v>
      </c>
      <c r="C17" s="20" t="s">
        <v>68</v>
      </c>
      <c r="D17" s="46">
        <v>0</v>
      </c>
      <c r="E17" s="46">
        <v>477201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477201</v>
      </c>
      <c r="O17" s="47">
        <f t="shared" si="2"/>
        <v>164.60883063125215</v>
      </c>
      <c r="P17" s="9"/>
    </row>
    <row r="18" spans="1:16">
      <c r="A18" s="12"/>
      <c r="B18" s="25">
        <v>334.1</v>
      </c>
      <c r="C18" s="20" t="s">
        <v>113</v>
      </c>
      <c r="D18" s="46">
        <v>112664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112664</v>
      </c>
      <c r="O18" s="47">
        <f t="shared" si="2"/>
        <v>38.863056226284925</v>
      </c>
      <c r="P18" s="9"/>
    </row>
    <row r="19" spans="1:16">
      <c r="A19" s="12"/>
      <c r="B19" s="25">
        <v>334.35</v>
      </c>
      <c r="C19" s="20" t="s">
        <v>20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178000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178000</v>
      </c>
      <c r="O19" s="47">
        <f t="shared" si="2"/>
        <v>61.400482925146605</v>
      </c>
      <c r="P19" s="9"/>
    </row>
    <row r="20" spans="1:16">
      <c r="A20" s="12"/>
      <c r="B20" s="25">
        <v>335.12</v>
      </c>
      <c r="C20" s="20" t="s">
        <v>75</v>
      </c>
      <c r="D20" s="46">
        <v>115375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115375</v>
      </c>
      <c r="O20" s="47">
        <f t="shared" si="2"/>
        <v>39.798206278026903</v>
      </c>
      <c r="P20" s="9"/>
    </row>
    <row r="21" spans="1:16">
      <c r="A21" s="12"/>
      <c r="B21" s="25">
        <v>335.14</v>
      </c>
      <c r="C21" s="20" t="s">
        <v>76</v>
      </c>
      <c r="D21" s="46">
        <v>1231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1231</v>
      </c>
      <c r="O21" s="47">
        <f t="shared" si="2"/>
        <v>0.4246291824767161</v>
      </c>
      <c r="P21" s="9"/>
    </row>
    <row r="22" spans="1:16">
      <c r="A22" s="12"/>
      <c r="B22" s="25">
        <v>335.15</v>
      </c>
      <c r="C22" s="20" t="s">
        <v>77</v>
      </c>
      <c r="D22" s="46">
        <v>302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302</v>
      </c>
      <c r="O22" s="47">
        <f t="shared" si="2"/>
        <v>0.10417385305277682</v>
      </c>
      <c r="P22" s="9"/>
    </row>
    <row r="23" spans="1:16">
      <c r="A23" s="12"/>
      <c r="B23" s="25">
        <v>335.18</v>
      </c>
      <c r="C23" s="20" t="s">
        <v>78</v>
      </c>
      <c r="D23" s="46">
        <v>83843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83843</v>
      </c>
      <c r="O23" s="47">
        <f t="shared" si="2"/>
        <v>28.921352190410488</v>
      </c>
      <c r="P23" s="9"/>
    </row>
    <row r="24" spans="1:16" ht="15.75">
      <c r="A24" s="29" t="s">
        <v>27</v>
      </c>
      <c r="B24" s="30"/>
      <c r="C24" s="31"/>
      <c r="D24" s="32">
        <f t="shared" ref="D24:M24" si="5">SUM(D25:D30)</f>
        <v>151449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4449844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4601293</v>
      </c>
      <c r="O24" s="45">
        <f t="shared" si="2"/>
        <v>1587.2000689893066</v>
      </c>
      <c r="P24" s="10"/>
    </row>
    <row r="25" spans="1:16">
      <c r="A25" s="12"/>
      <c r="B25" s="25">
        <v>342.2</v>
      </c>
      <c r="C25" s="20" t="s">
        <v>95</v>
      </c>
      <c r="D25" s="46">
        <v>98210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98210</v>
      </c>
      <c r="O25" s="47">
        <f t="shared" si="2"/>
        <v>33.877199034149704</v>
      </c>
      <c r="P25" s="9"/>
    </row>
    <row r="26" spans="1:16">
      <c r="A26" s="12"/>
      <c r="B26" s="25">
        <v>343.2</v>
      </c>
      <c r="C26" s="20" t="s">
        <v>31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900552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900552</v>
      </c>
      <c r="O26" s="47">
        <f t="shared" si="2"/>
        <v>310.64229044498103</v>
      </c>
      <c r="P26" s="9"/>
    </row>
    <row r="27" spans="1:16">
      <c r="A27" s="12"/>
      <c r="B27" s="25">
        <v>343.3</v>
      </c>
      <c r="C27" s="20" t="s">
        <v>104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1280484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1280484</v>
      </c>
      <c r="O27" s="47">
        <f t="shared" si="2"/>
        <v>441.69851672990688</v>
      </c>
      <c r="P27" s="9"/>
    </row>
    <row r="28" spans="1:16">
      <c r="A28" s="12"/>
      <c r="B28" s="25">
        <v>343.5</v>
      </c>
      <c r="C28" s="20" t="s">
        <v>105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2268808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2268808</v>
      </c>
      <c r="O28" s="47">
        <f t="shared" si="2"/>
        <v>782.61745429458438</v>
      </c>
      <c r="P28" s="9"/>
    </row>
    <row r="29" spans="1:16">
      <c r="A29" s="12"/>
      <c r="B29" s="25">
        <v>343.8</v>
      </c>
      <c r="C29" s="20" t="s">
        <v>34</v>
      </c>
      <c r="D29" s="46">
        <v>8462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8462</v>
      </c>
      <c r="O29" s="47">
        <f t="shared" si="2"/>
        <v>2.9189375646774751</v>
      </c>
      <c r="P29" s="9"/>
    </row>
    <row r="30" spans="1:16">
      <c r="A30" s="12"/>
      <c r="B30" s="25">
        <v>344.9</v>
      </c>
      <c r="C30" s="20" t="s">
        <v>80</v>
      </c>
      <c r="D30" s="46">
        <v>44777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44777</v>
      </c>
      <c r="O30" s="47">
        <f t="shared" si="2"/>
        <v>15.445670921007244</v>
      </c>
      <c r="P30" s="9"/>
    </row>
    <row r="31" spans="1:16" ht="15.75">
      <c r="A31" s="29" t="s">
        <v>28</v>
      </c>
      <c r="B31" s="30"/>
      <c r="C31" s="31"/>
      <c r="D31" s="32">
        <f t="shared" ref="D31:M31" si="7">SUM(D32:D32)</f>
        <v>6285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ref="N31:N38" si="8">SUM(D31:M31)</f>
        <v>6285</v>
      </c>
      <c r="O31" s="45">
        <f t="shared" si="2"/>
        <v>2.1679889617109347</v>
      </c>
      <c r="P31" s="10"/>
    </row>
    <row r="32" spans="1:16">
      <c r="A32" s="13"/>
      <c r="B32" s="39">
        <v>359</v>
      </c>
      <c r="C32" s="21" t="s">
        <v>37</v>
      </c>
      <c r="D32" s="46">
        <v>6285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6285</v>
      </c>
      <c r="O32" s="47">
        <f t="shared" si="2"/>
        <v>2.1679889617109347</v>
      </c>
      <c r="P32" s="9"/>
    </row>
    <row r="33" spans="1:119" ht="15.75">
      <c r="A33" s="29" t="s">
        <v>3</v>
      </c>
      <c r="B33" s="30"/>
      <c r="C33" s="31"/>
      <c r="D33" s="32">
        <f t="shared" ref="D33:M33" si="9">SUM(D34:D35)</f>
        <v>82364</v>
      </c>
      <c r="E33" s="32">
        <f t="shared" si="9"/>
        <v>0</v>
      </c>
      <c r="F33" s="32">
        <f t="shared" si="9"/>
        <v>0</v>
      </c>
      <c r="G33" s="32">
        <f t="shared" si="9"/>
        <v>0</v>
      </c>
      <c r="H33" s="32">
        <f t="shared" si="9"/>
        <v>0</v>
      </c>
      <c r="I33" s="32">
        <f t="shared" si="9"/>
        <v>5089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si="8"/>
        <v>87453</v>
      </c>
      <c r="O33" s="45">
        <f t="shared" si="2"/>
        <v>30.166609175577786</v>
      </c>
      <c r="P33" s="10"/>
    </row>
    <row r="34" spans="1:119">
      <c r="A34" s="12"/>
      <c r="B34" s="25">
        <v>361.1</v>
      </c>
      <c r="C34" s="20" t="s">
        <v>38</v>
      </c>
      <c r="D34" s="46">
        <v>787</v>
      </c>
      <c r="E34" s="46">
        <v>0</v>
      </c>
      <c r="F34" s="46">
        <v>0</v>
      </c>
      <c r="G34" s="46">
        <v>0</v>
      </c>
      <c r="H34" s="46">
        <v>0</v>
      </c>
      <c r="I34" s="46">
        <v>5089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5876</v>
      </c>
      <c r="O34" s="47">
        <f t="shared" si="2"/>
        <v>2.0269058295964126</v>
      </c>
      <c r="P34" s="9"/>
    </row>
    <row r="35" spans="1:119">
      <c r="A35" s="12"/>
      <c r="B35" s="25">
        <v>369.9</v>
      </c>
      <c r="C35" s="20" t="s">
        <v>44</v>
      </c>
      <c r="D35" s="46">
        <v>81577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81577</v>
      </c>
      <c r="O35" s="47">
        <f t="shared" si="2"/>
        <v>28.139703345981374</v>
      </c>
      <c r="P35" s="9"/>
    </row>
    <row r="36" spans="1:119" ht="15.75">
      <c r="A36" s="29" t="s">
        <v>29</v>
      </c>
      <c r="B36" s="30"/>
      <c r="C36" s="31"/>
      <c r="D36" s="32">
        <f t="shared" ref="D36:M36" si="10">SUM(D37:D37)</f>
        <v>1048898</v>
      </c>
      <c r="E36" s="32">
        <f t="shared" si="10"/>
        <v>0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0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8"/>
        <v>1048898</v>
      </c>
      <c r="O36" s="45">
        <f t="shared" si="2"/>
        <v>361.81372887202485</v>
      </c>
      <c r="P36" s="9"/>
    </row>
    <row r="37" spans="1:119" ht="15.75" thickBot="1">
      <c r="A37" s="12"/>
      <c r="B37" s="25">
        <v>381</v>
      </c>
      <c r="C37" s="20" t="s">
        <v>45</v>
      </c>
      <c r="D37" s="46">
        <v>1048898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1048898</v>
      </c>
      <c r="O37" s="47">
        <f t="shared" si="2"/>
        <v>361.81372887202485</v>
      </c>
      <c r="P37" s="9"/>
    </row>
    <row r="38" spans="1:119" ht="16.5" thickBot="1">
      <c r="A38" s="14" t="s">
        <v>35</v>
      </c>
      <c r="B38" s="23"/>
      <c r="C38" s="22"/>
      <c r="D38" s="15">
        <f t="shared" ref="D38:M38" si="11">SUM(D5,D11,D15,D24,D31,D33,D36)</f>
        <v>3660845</v>
      </c>
      <c r="E38" s="15">
        <f t="shared" si="11"/>
        <v>477201</v>
      </c>
      <c r="F38" s="15">
        <f t="shared" si="11"/>
        <v>0</v>
      </c>
      <c r="G38" s="15">
        <f t="shared" si="11"/>
        <v>0</v>
      </c>
      <c r="H38" s="15">
        <f t="shared" si="11"/>
        <v>0</v>
      </c>
      <c r="I38" s="15">
        <f t="shared" si="11"/>
        <v>4632933</v>
      </c>
      <c r="J38" s="15">
        <f t="shared" si="11"/>
        <v>0</v>
      </c>
      <c r="K38" s="15">
        <f t="shared" si="11"/>
        <v>0</v>
      </c>
      <c r="L38" s="15">
        <f t="shared" si="11"/>
        <v>0</v>
      </c>
      <c r="M38" s="15">
        <f t="shared" si="11"/>
        <v>0</v>
      </c>
      <c r="N38" s="15">
        <f t="shared" si="8"/>
        <v>8770979</v>
      </c>
      <c r="O38" s="38">
        <f t="shared" si="2"/>
        <v>3025.5187995860642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120" t="s">
        <v>130</v>
      </c>
      <c r="M40" s="120"/>
      <c r="N40" s="120"/>
      <c r="O40" s="43">
        <v>2899</v>
      </c>
    </row>
    <row r="41" spans="1:119">
      <c r="A41" s="121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9"/>
    </row>
    <row r="42" spans="1:119" ht="15.75" customHeight="1" thickBot="1">
      <c r="A42" s="122" t="s">
        <v>56</v>
      </c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2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123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46</v>
      </c>
      <c r="B3" s="110"/>
      <c r="C3" s="111"/>
      <c r="D3" s="130" t="s">
        <v>23</v>
      </c>
      <c r="E3" s="131"/>
      <c r="F3" s="131"/>
      <c r="G3" s="131"/>
      <c r="H3" s="132"/>
      <c r="I3" s="130" t="s">
        <v>24</v>
      </c>
      <c r="J3" s="132"/>
      <c r="K3" s="130" t="s">
        <v>26</v>
      </c>
      <c r="L3" s="132"/>
      <c r="M3" s="36"/>
      <c r="N3" s="37"/>
      <c r="O3" s="133" t="s">
        <v>51</v>
      </c>
      <c r="P3" s="11"/>
      <c r="Q3"/>
    </row>
    <row r="4" spans="1:133" ht="32.25" customHeight="1" thickBot="1">
      <c r="A4" s="112"/>
      <c r="B4" s="113"/>
      <c r="C4" s="114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25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1598672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1598672</v>
      </c>
      <c r="O5" s="33">
        <f t="shared" ref="O5:O42" si="1">(N5/O$44)</f>
        <v>533.24616410940632</v>
      </c>
      <c r="P5" s="6"/>
    </row>
    <row r="6" spans="1:133">
      <c r="A6" s="12"/>
      <c r="B6" s="25">
        <v>311</v>
      </c>
      <c r="C6" s="20" t="s">
        <v>2</v>
      </c>
      <c r="D6" s="46">
        <v>591188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591188</v>
      </c>
      <c r="O6" s="47">
        <f t="shared" si="1"/>
        <v>197.19412941961306</v>
      </c>
      <c r="P6" s="9"/>
    </row>
    <row r="7" spans="1:133">
      <c r="A7" s="12"/>
      <c r="B7" s="25">
        <v>312.10000000000002</v>
      </c>
      <c r="C7" s="20" t="s">
        <v>10</v>
      </c>
      <c r="D7" s="46">
        <v>401586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401586</v>
      </c>
      <c r="O7" s="47">
        <f t="shared" si="1"/>
        <v>133.95130086724484</v>
      </c>
      <c r="P7" s="9"/>
    </row>
    <row r="8" spans="1:133">
      <c r="A8" s="12"/>
      <c r="B8" s="25">
        <v>312.41000000000003</v>
      </c>
      <c r="C8" s="20" t="s">
        <v>124</v>
      </c>
      <c r="D8" s="46">
        <v>127592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127592</v>
      </c>
      <c r="O8" s="47">
        <f t="shared" si="1"/>
        <v>42.559039359573049</v>
      </c>
      <c r="P8" s="9"/>
    </row>
    <row r="9" spans="1:133">
      <c r="A9" s="12"/>
      <c r="B9" s="25">
        <v>314.10000000000002</v>
      </c>
      <c r="C9" s="20" t="s">
        <v>11</v>
      </c>
      <c r="D9" s="46">
        <v>312841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312841</v>
      </c>
      <c r="O9" s="47">
        <f t="shared" si="1"/>
        <v>104.34989993328885</v>
      </c>
      <c r="P9" s="9"/>
    </row>
    <row r="10" spans="1:133">
      <c r="A10" s="12"/>
      <c r="B10" s="25">
        <v>314.8</v>
      </c>
      <c r="C10" s="20" t="s">
        <v>14</v>
      </c>
      <c r="D10" s="46">
        <v>5925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5925</v>
      </c>
      <c r="O10" s="47">
        <f t="shared" si="1"/>
        <v>1.9763175450300201</v>
      </c>
      <c r="P10" s="9"/>
    </row>
    <row r="11" spans="1:133">
      <c r="A11" s="12"/>
      <c r="B11" s="25">
        <v>314.89999999999998</v>
      </c>
      <c r="C11" s="20" t="s">
        <v>108</v>
      </c>
      <c r="D11" s="46">
        <v>83772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83772</v>
      </c>
      <c r="O11" s="47">
        <f t="shared" si="1"/>
        <v>27.942628418945965</v>
      </c>
      <c r="P11" s="9"/>
    </row>
    <row r="12" spans="1:133">
      <c r="A12" s="12"/>
      <c r="B12" s="25">
        <v>315</v>
      </c>
      <c r="C12" s="20" t="s">
        <v>74</v>
      </c>
      <c r="D12" s="46">
        <v>75768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75768</v>
      </c>
      <c r="O12" s="47">
        <f t="shared" si="1"/>
        <v>25.272848565710472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SUM(D14:D16)</f>
        <v>293665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7" si="4">SUM(D13:M13)</f>
        <v>293665</v>
      </c>
      <c r="O13" s="45">
        <f t="shared" si="1"/>
        <v>97.953635757171455</v>
      </c>
      <c r="P13" s="10"/>
    </row>
    <row r="14" spans="1:133">
      <c r="A14" s="12"/>
      <c r="B14" s="25">
        <v>322</v>
      </c>
      <c r="C14" s="20" t="s">
        <v>0</v>
      </c>
      <c r="D14" s="46">
        <v>17213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17213</v>
      </c>
      <c r="O14" s="47">
        <f t="shared" si="1"/>
        <v>5.741494329553035</v>
      </c>
      <c r="P14" s="9"/>
    </row>
    <row r="15" spans="1:133">
      <c r="A15" s="12"/>
      <c r="B15" s="25">
        <v>323.10000000000002</v>
      </c>
      <c r="C15" s="20" t="s">
        <v>16</v>
      </c>
      <c r="D15" s="46">
        <v>257930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257930</v>
      </c>
      <c r="O15" s="47">
        <f t="shared" si="1"/>
        <v>86.03402268178786</v>
      </c>
      <c r="P15" s="9"/>
    </row>
    <row r="16" spans="1:133">
      <c r="A16" s="12"/>
      <c r="B16" s="25">
        <v>367</v>
      </c>
      <c r="C16" s="20" t="s">
        <v>125</v>
      </c>
      <c r="D16" s="46">
        <v>18522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18522</v>
      </c>
      <c r="O16" s="47">
        <f t="shared" si="1"/>
        <v>6.1781187458305533</v>
      </c>
      <c r="P16" s="9"/>
    </row>
    <row r="17" spans="1:16" ht="15.75">
      <c r="A17" s="29" t="s">
        <v>19</v>
      </c>
      <c r="B17" s="30"/>
      <c r="C17" s="31"/>
      <c r="D17" s="32">
        <f t="shared" ref="D17:M17" si="5">SUM(D18:D26)</f>
        <v>750159</v>
      </c>
      <c r="E17" s="32">
        <f t="shared" si="5"/>
        <v>217799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74500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1042458</v>
      </c>
      <c r="O17" s="45">
        <f t="shared" si="1"/>
        <v>347.71781187458305</v>
      </c>
      <c r="P17" s="10"/>
    </row>
    <row r="18" spans="1:16">
      <c r="A18" s="12"/>
      <c r="B18" s="25">
        <v>331.5</v>
      </c>
      <c r="C18" s="20" t="s">
        <v>68</v>
      </c>
      <c r="D18" s="46">
        <v>0</v>
      </c>
      <c r="E18" s="46">
        <v>217799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217799</v>
      </c>
      <c r="O18" s="47">
        <f t="shared" si="1"/>
        <v>72.648098732488322</v>
      </c>
      <c r="P18" s="9"/>
    </row>
    <row r="19" spans="1:16">
      <c r="A19" s="12"/>
      <c r="B19" s="25">
        <v>331.7</v>
      </c>
      <c r="C19" s="20" t="s">
        <v>126</v>
      </c>
      <c r="D19" s="46">
        <v>54900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54900</v>
      </c>
      <c r="O19" s="47">
        <f t="shared" si="1"/>
        <v>18.312208138759171</v>
      </c>
      <c r="P19" s="9"/>
    </row>
    <row r="20" spans="1:16">
      <c r="A20" s="12"/>
      <c r="B20" s="25">
        <v>334.35</v>
      </c>
      <c r="C20" s="20" t="s">
        <v>20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74500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74500</v>
      </c>
      <c r="O20" s="47">
        <f t="shared" si="1"/>
        <v>24.84989993328886</v>
      </c>
      <c r="P20" s="9"/>
    </row>
    <row r="21" spans="1:16">
      <c r="A21" s="12"/>
      <c r="B21" s="25">
        <v>334.7</v>
      </c>
      <c r="C21" s="20" t="s">
        <v>88</v>
      </c>
      <c r="D21" s="46">
        <v>389239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389239</v>
      </c>
      <c r="O21" s="47">
        <f t="shared" si="1"/>
        <v>129.83288859239494</v>
      </c>
      <c r="P21" s="9"/>
    </row>
    <row r="22" spans="1:16">
      <c r="A22" s="12"/>
      <c r="B22" s="25">
        <v>335.12</v>
      </c>
      <c r="C22" s="20" t="s">
        <v>75</v>
      </c>
      <c r="D22" s="46">
        <v>118636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118636</v>
      </c>
      <c r="O22" s="47">
        <f t="shared" si="1"/>
        <v>39.571714476317545</v>
      </c>
      <c r="P22" s="9"/>
    </row>
    <row r="23" spans="1:16">
      <c r="A23" s="12"/>
      <c r="B23" s="25">
        <v>335.14</v>
      </c>
      <c r="C23" s="20" t="s">
        <v>76</v>
      </c>
      <c r="D23" s="46">
        <v>1994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1994</v>
      </c>
      <c r="O23" s="47">
        <f t="shared" si="1"/>
        <v>0.66511007338225481</v>
      </c>
      <c r="P23" s="9"/>
    </row>
    <row r="24" spans="1:16">
      <c r="A24" s="12"/>
      <c r="B24" s="25">
        <v>335.15</v>
      </c>
      <c r="C24" s="20" t="s">
        <v>77</v>
      </c>
      <c r="D24" s="46">
        <v>2084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2084</v>
      </c>
      <c r="O24" s="47">
        <f t="shared" si="1"/>
        <v>0.69513008672448295</v>
      </c>
      <c r="P24" s="9"/>
    </row>
    <row r="25" spans="1:16">
      <c r="A25" s="12"/>
      <c r="B25" s="25">
        <v>335.18</v>
      </c>
      <c r="C25" s="20" t="s">
        <v>78</v>
      </c>
      <c r="D25" s="46">
        <v>83936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83936</v>
      </c>
      <c r="O25" s="47">
        <f t="shared" si="1"/>
        <v>27.99733155436958</v>
      </c>
      <c r="P25" s="9"/>
    </row>
    <row r="26" spans="1:16">
      <c r="A26" s="12"/>
      <c r="B26" s="25">
        <v>337.2</v>
      </c>
      <c r="C26" s="20" t="s">
        <v>62</v>
      </c>
      <c r="D26" s="46">
        <v>99370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99370</v>
      </c>
      <c r="O26" s="47">
        <f t="shared" si="1"/>
        <v>33.145430286857902</v>
      </c>
      <c r="P26" s="9"/>
    </row>
    <row r="27" spans="1:16" ht="15.75">
      <c r="A27" s="29" t="s">
        <v>27</v>
      </c>
      <c r="B27" s="30"/>
      <c r="C27" s="31"/>
      <c r="D27" s="32">
        <f t="shared" ref="D27:M27" si="6">SUM(D28:D34)</f>
        <v>55798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4603292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4659090</v>
      </c>
      <c r="O27" s="45">
        <f t="shared" si="1"/>
        <v>1554.066044029353</v>
      </c>
      <c r="P27" s="10"/>
    </row>
    <row r="28" spans="1:16">
      <c r="A28" s="12"/>
      <c r="B28" s="25">
        <v>342.1</v>
      </c>
      <c r="C28" s="20" t="s">
        <v>117</v>
      </c>
      <c r="D28" s="46">
        <v>700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7">SUM(D28:M28)</f>
        <v>700</v>
      </c>
      <c r="O28" s="47">
        <f t="shared" si="1"/>
        <v>0.2334889926617745</v>
      </c>
      <c r="P28" s="9"/>
    </row>
    <row r="29" spans="1:16">
      <c r="A29" s="12"/>
      <c r="B29" s="25">
        <v>343.2</v>
      </c>
      <c r="C29" s="20" t="s">
        <v>31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1041603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1041603</v>
      </c>
      <c r="O29" s="47">
        <f t="shared" si="1"/>
        <v>347.43262174783189</v>
      </c>
      <c r="P29" s="9"/>
    </row>
    <row r="30" spans="1:16">
      <c r="A30" s="12"/>
      <c r="B30" s="25">
        <v>343.3</v>
      </c>
      <c r="C30" s="20" t="s">
        <v>104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1296124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1296124</v>
      </c>
      <c r="O30" s="47">
        <f t="shared" si="1"/>
        <v>432.32955303535692</v>
      </c>
      <c r="P30" s="9"/>
    </row>
    <row r="31" spans="1:16">
      <c r="A31" s="12"/>
      <c r="B31" s="25">
        <v>343.5</v>
      </c>
      <c r="C31" s="20" t="s">
        <v>105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1764845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1764845</v>
      </c>
      <c r="O31" s="47">
        <f t="shared" si="1"/>
        <v>588.67411607738495</v>
      </c>
      <c r="P31" s="9"/>
    </row>
    <row r="32" spans="1:16">
      <c r="A32" s="12"/>
      <c r="B32" s="25">
        <v>343.8</v>
      </c>
      <c r="C32" s="20" t="s">
        <v>34</v>
      </c>
      <c r="D32" s="46">
        <v>11575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11575</v>
      </c>
      <c r="O32" s="47">
        <f t="shared" si="1"/>
        <v>3.8609072715143431</v>
      </c>
      <c r="P32" s="9"/>
    </row>
    <row r="33" spans="1:119">
      <c r="A33" s="12"/>
      <c r="B33" s="25">
        <v>343.9</v>
      </c>
      <c r="C33" s="20" t="s">
        <v>118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500720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500720</v>
      </c>
      <c r="O33" s="47">
        <f t="shared" si="1"/>
        <v>167.01801200800534</v>
      </c>
      <c r="P33" s="9"/>
    </row>
    <row r="34" spans="1:119">
      <c r="A34" s="12"/>
      <c r="B34" s="25">
        <v>344.9</v>
      </c>
      <c r="C34" s="20" t="s">
        <v>80</v>
      </c>
      <c r="D34" s="46">
        <v>43523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43523</v>
      </c>
      <c r="O34" s="47">
        <f t="shared" si="1"/>
        <v>14.517344896597733</v>
      </c>
      <c r="P34" s="9"/>
    </row>
    <row r="35" spans="1:119" ht="15.75">
      <c r="A35" s="29" t="s">
        <v>28</v>
      </c>
      <c r="B35" s="30"/>
      <c r="C35" s="31"/>
      <c r="D35" s="32">
        <f t="shared" ref="D35:M35" si="8">SUM(D36:D36)</f>
        <v>7039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ref="N35:N42" si="9">SUM(D35:M35)</f>
        <v>7039</v>
      </c>
      <c r="O35" s="45">
        <f t="shared" si="1"/>
        <v>2.3478985990660441</v>
      </c>
      <c r="P35" s="10"/>
    </row>
    <row r="36" spans="1:119">
      <c r="A36" s="13"/>
      <c r="B36" s="39">
        <v>351.9</v>
      </c>
      <c r="C36" s="21" t="s">
        <v>127</v>
      </c>
      <c r="D36" s="46">
        <v>7039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7039</v>
      </c>
      <c r="O36" s="47">
        <f t="shared" si="1"/>
        <v>2.3478985990660441</v>
      </c>
      <c r="P36" s="9"/>
    </row>
    <row r="37" spans="1:119" ht="15.75">
      <c r="A37" s="29" t="s">
        <v>3</v>
      </c>
      <c r="B37" s="30"/>
      <c r="C37" s="31"/>
      <c r="D37" s="32">
        <f t="shared" ref="D37:M37" si="10">SUM(D38:D39)</f>
        <v>23625</v>
      </c>
      <c r="E37" s="32">
        <f t="shared" si="10"/>
        <v>0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8673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si="9"/>
        <v>32298</v>
      </c>
      <c r="O37" s="45">
        <f t="shared" si="1"/>
        <v>10.773182121414276</v>
      </c>
      <c r="P37" s="10"/>
    </row>
    <row r="38" spans="1:119">
      <c r="A38" s="12"/>
      <c r="B38" s="25">
        <v>361.1</v>
      </c>
      <c r="C38" s="20" t="s">
        <v>38</v>
      </c>
      <c r="D38" s="46">
        <v>2112</v>
      </c>
      <c r="E38" s="46">
        <v>0</v>
      </c>
      <c r="F38" s="46">
        <v>0</v>
      </c>
      <c r="G38" s="46">
        <v>0</v>
      </c>
      <c r="H38" s="46">
        <v>0</v>
      </c>
      <c r="I38" s="46">
        <v>8673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10785</v>
      </c>
      <c r="O38" s="47">
        <f t="shared" si="1"/>
        <v>3.59739826551034</v>
      </c>
      <c r="P38" s="9"/>
    </row>
    <row r="39" spans="1:119">
      <c r="A39" s="12"/>
      <c r="B39" s="25">
        <v>369.9</v>
      </c>
      <c r="C39" s="20" t="s">
        <v>44</v>
      </c>
      <c r="D39" s="46">
        <v>21513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21513</v>
      </c>
      <c r="O39" s="47">
        <f t="shared" si="1"/>
        <v>7.1757838559039362</v>
      </c>
      <c r="P39" s="9"/>
    </row>
    <row r="40" spans="1:119" ht="15.75">
      <c r="A40" s="29" t="s">
        <v>29</v>
      </c>
      <c r="B40" s="30"/>
      <c r="C40" s="31"/>
      <c r="D40" s="32">
        <f t="shared" ref="D40:M40" si="11">SUM(D41:D41)</f>
        <v>892031</v>
      </c>
      <c r="E40" s="32">
        <f t="shared" si="11"/>
        <v>0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0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9"/>
        <v>892031</v>
      </c>
      <c r="O40" s="45">
        <f t="shared" si="1"/>
        <v>297.5420280186791</v>
      </c>
      <c r="P40" s="9"/>
    </row>
    <row r="41" spans="1:119" ht="15.75" thickBot="1">
      <c r="A41" s="12"/>
      <c r="B41" s="25">
        <v>381</v>
      </c>
      <c r="C41" s="20" t="s">
        <v>45</v>
      </c>
      <c r="D41" s="46">
        <v>892031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892031</v>
      </c>
      <c r="O41" s="47">
        <f t="shared" si="1"/>
        <v>297.5420280186791</v>
      </c>
      <c r="P41" s="9"/>
    </row>
    <row r="42" spans="1:119" ht="16.5" thickBot="1">
      <c r="A42" s="14" t="s">
        <v>35</v>
      </c>
      <c r="B42" s="23"/>
      <c r="C42" s="22"/>
      <c r="D42" s="15">
        <f t="shared" ref="D42:M42" si="12">SUM(D5,D13,D17,D27,D35,D37,D40)</f>
        <v>3620989</v>
      </c>
      <c r="E42" s="15">
        <f t="shared" si="12"/>
        <v>217799</v>
      </c>
      <c r="F42" s="15">
        <f t="shared" si="12"/>
        <v>0</v>
      </c>
      <c r="G42" s="15">
        <f t="shared" si="12"/>
        <v>0</v>
      </c>
      <c r="H42" s="15">
        <f t="shared" si="12"/>
        <v>0</v>
      </c>
      <c r="I42" s="15">
        <f t="shared" si="12"/>
        <v>4686465</v>
      </c>
      <c r="J42" s="15">
        <f t="shared" si="12"/>
        <v>0</v>
      </c>
      <c r="K42" s="15">
        <f t="shared" si="12"/>
        <v>0</v>
      </c>
      <c r="L42" s="15">
        <f t="shared" si="12"/>
        <v>0</v>
      </c>
      <c r="M42" s="15">
        <f t="shared" si="12"/>
        <v>0</v>
      </c>
      <c r="N42" s="15">
        <f t="shared" si="9"/>
        <v>8525253</v>
      </c>
      <c r="O42" s="38">
        <f t="shared" si="1"/>
        <v>2843.6467645096732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120" t="s">
        <v>128</v>
      </c>
      <c r="M44" s="120"/>
      <c r="N44" s="120"/>
      <c r="O44" s="43">
        <v>2998</v>
      </c>
    </row>
    <row r="45" spans="1:119">
      <c r="A45" s="121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9"/>
    </row>
    <row r="46" spans="1:119" ht="15.75" customHeight="1" thickBot="1">
      <c r="A46" s="122" t="s">
        <v>56</v>
      </c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2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107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46</v>
      </c>
      <c r="B3" s="110"/>
      <c r="C3" s="111"/>
      <c r="D3" s="130" t="s">
        <v>23</v>
      </c>
      <c r="E3" s="131"/>
      <c r="F3" s="131"/>
      <c r="G3" s="131"/>
      <c r="H3" s="132"/>
      <c r="I3" s="130" t="s">
        <v>24</v>
      </c>
      <c r="J3" s="132"/>
      <c r="K3" s="130" t="s">
        <v>26</v>
      </c>
      <c r="L3" s="132"/>
      <c r="M3" s="36"/>
      <c r="N3" s="37"/>
      <c r="O3" s="133" t="s">
        <v>51</v>
      </c>
      <c r="P3" s="11"/>
      <c r="Q3"/>
    </row>
    <row r="4" spans="1:133" ht="32.25" customHeight="1" thickBot="1">
      <c r="A4" s="112"/>
      <c r="B4" s="113"/>
      <c r="C4" s="114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25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1550653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1550653</v>
      </c>
      <c r="O5" s="33">
        <f t="shared" ref="O5:O45" si="1">(N5/O$47)</f>
        <v>503.29535864978902</v>
      </c>
      <c r="P5" s="6"/>
    </row>
    <row r="6" spans="1:133">
      <c r="A6" s="12"/>
      <c r="B6" s="25">
        <v>311</v>
      </c>
      <c r="C6" s="20" t="s">
        <v>2</v>
      </c>
      <c r="D6" s="46">
        <v>590305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590305</v>
      </c>
      <c r="O6" s="47">
        <f t="shared" si="1"/>
        <v>191.59526127880559</v>
      </c>
      <c r="P6" s="9"/>
    </row>
    <row r="7" spans="1:133">
      <c r="A7" s="12"/>
      <c r="B7" s="25">
        <v>312.10000000000002</v>
      </c>
      <c r="C7" s="20" t="s">
        <v>10</v>
      </c>
      <c r="D7" s="46">
        <v>506027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506027</v>
      </c>
      <c r="O7" s="47">
        <f t="shared" si="1"/>
        <v>164.24115546900356</v>
      </c>
      <c r="P7" s="9"/>
    </row>
    <row r="8" spans="1:133">
      <c r="A8" s="12"/>
      <c r="B8" s="25">
        <v>314.10000000000002</v>
      </c>
      <c r="C8" s="20" t="s">
        <v>11</v>
      </c>
      <c r="D8" s="46">
        <v>270358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270358</v>
      </c>
      <c r="O8" s="47">
        <f t="shared" si="1"/>
        <v>87.750081142486209</v>
      </c>
      <c r="P8" s="9"/>
    </row>
    <row r="9" spans="1:133">
      <c r="A9" s="12"/>
      <c r="B9" s="25">
        <v>314.8</v>
      </c>
      <c r="C9" s="20" t="s">
        <v>14</v>
      </c>
      <c r="D9" s="46">
        <v>7905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7905</v>
      </c>
      <c r="O9" s="47">
        <f t="shared" si="1"/>
        <v>2.5657254138266796</v>
      </c>
      <c r="P9" s="9"/>
    </row>
    <row r="10" spans="1:133">
      <c r="A10" s="12"/>
      <c r="B10" s="25">
        <v>314.89999999999998</v>
      </c>
      <c r="C10" s="20" t="s">
        <v>108</v>
      </c>
      <c r="D10" s="46">
        <v>79466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79466</v>
      </c>
      <c r="O10" s="47">
        <f t="shared" si="1"/>
        <v>25.792275235313209</v>
      </c>
      <c r="P10" s="9"/>
    </row>
    <row r="11" spans="1:133">
      <c r="A11" s="12"/>
      <c r="B11" s="25">
        <v>315</v>
      </c>
      <c r="C11" s="20" t="s">
        <v>74</v>
      </c>
      <c r="D11" s="46">
        <v>75744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75744</v>
      </c>
      <c r="O11" s="47">
        <f t="shared" si="1"/>
        <v>24.584225900681599</v>
      </c>
      <c r="P11" s="9"/>
    </row>
    <row r="12" spans="1:133">
      <c r="A12" s="12"/>
      <c r="B12" s="25">
        <v>316</v>
      </c>
      <c r="C12" s="20" t="s">
        <v>109</v>
      </c>
      <c r="D12" s="46">
        <v>20848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20848</v>
      </c>
      <c r="O12" s="47">
        <f t="shared" si="1"/>
        <v>6.7666342096721843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SUM(D14:D17)</f>
        <v>236069</v>
      </c>
      <c r="E13" s="32">
        <f t="shared" si="3"/>
        <v>1300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7" si="4">SUM(D13:M13)</f>
        <v>237369</v>
      </c>
      <c r="O13" s="45">
        <f t="shared" si="1"/>
        <v>77.042843232716649</v>
      </c>
      <c r="P13" s="10"/>
    </row>
    <row r="14" spans="1:133">
      <c r="A14" s="12"/>
      <c r="B14" s="25">
        <v>322</v>
      </c>
      <c r="C14" s="20" t="s">
        <v>0</v>
      </c>
      <c r="D14" s="46">
        <v>10590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10590</v>
      </c>
      <c r="O14" s="47">
        <f t="shared" si="1"/>
        <v>3.4371957156767285</v>
      </c>
      <c r="P14" s="9"/>
    </row>
    <row r="15" spans="1:133">
      <c r="A15" s="12"/>
      <c r="B15" s="25">
        <v>323.10000000000002</v>
      </c>
      <c r="C15" s="20" t="s">
        <v>16</v>
      </c>
      <c r="D15" s="46">
        <v>223929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223929</v>
      </c>
      <c r="O15" s="47">
        <f t="shared" si="1"/>
        <v>72.680623174294055</v>
      </c>
      <c r="P15" s="9"/>
    </row>
    <row r="16" spans="1:133">
      <c r="A16" s="12"/>
      <c r="B16" s="25">
        <v>324.20999999999998</v>
      </c>
      <c r="C16" s="20" t="s">
        <v>110</v>
      </c>
      <c r="D16" s="46">
        <v>0</v>
      </c>
      <c r="E16" s="46">
        <v>1300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1300</v>
      </c>
      <c r="O16" s="47">
        <f t="shared" si="1"/>
        <v>0.4219409282700422</v>
      </c>
      <c r="P16" s="9"/>
    </row>
    <row r="17" spans="1:16">
      <c r="A17" s="12"/>
      <c r="B17" s="25">
        <v>329</v>
      </c>
      <c r="C17" s="20" t="s">
        <v>17</v>
      </c>
      <c r="D17" s="46">
        <v>1550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1550</v>
      </c>
      <c r="O17" s="47">
        <f t="shared" si="1"/>
        <v>0.5030834144758195</v>
      </c>
      <c r="P17" s="9"/>
    </row>
    <row r="18" spans="1:16" ht="15.75">
      <c r="A18" s="29" t="s">
        <v>19</v>
      </c>
      <c r="B18" s="30"/>
      <c r="C18" s="31"/>
      <c r="D18" s="32">
        <f t="shared" ref="D18:M18" si="5">SUM(D19:D26)</f>
        <v>404210</v>
      </c>
      <c r="E18" s="32">
        <f t="shared" si="5"/>
        <v>5000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409210</v>
      </c>
      <c r="O18" s="45">
        <f t="shared" si="1"/>
        <v>132.81726712106459</v>
      </c>
      <c r="P18" s="10"/>
    </row>
    <row r="19" spans="1:16">
      <c r="A19" s="12"/>
      <c r="B19" s="25">
        <v>331.1</v>
      </c>
      <c r="C19" s="20" t="s">
        <v>111</v>
      </c>
      <c r="D19" s="46">
        <v>56900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56900</v>
      </c>
      <c r="O19" s="47">
        <f t="shared" si="1"/>
        <v>18.468029860434925</v>
      </c>
      <c r="P19" s="9"/>
    </row>
    <row r="20" spans="1:16">
      <c r="A20" s="12"/>
      <c r="B20" s="25">
        <v>331.9</v>
      </c>
      <c r="C20" s="20" t="s">
        <v>112</v>
      </c>
      <c r="D20" s="46">
        <v>0</v>
      </c>
      <c r="E20" s="46">
        <v>5000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5000</v>
      </c>
      <c r="O20" s="47">
        <f t="shared" si="1"/>
        <v>1.6228497241155468</v>
      </c>
      <c r="P20" s="9"/>
    </row>
    <row r="21" spans="1:16">
      <c r="A21" s="12"/>
      <c r="B21" s="25">
        <v>334.1</v>
      </c>
      <c r="C21" s="20" t="s">
        <v>113</v>
      </c>
      <c r="D21" s="46">
        <v>7126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7126</v>
      </c>
      <c r="O21" s="47">
        <f t="shared" si="1"/>
        <v>2.3128854268094776</v>
      </c>
      <c r="P21" s="9"/>
    </row>
    <row r="22" spans="1:16">
      <c r="A22" s="12"/>
      <c r="B22" s="25">
        <v>335.12</v>
      </c>
      <c r="C22" s="20" t="s">
        <v>75</v>
      </c>
      <c r="D22" s="46">
        <v>112468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112468</v>
      </c>
      <c r="O22" s="47">
        <f t="shared" si="1"/>
        <v>36.503732554365463</v>
      </c>
      <c r="P22" s="9"/>
    </row>
    <row r="23" spans="1:16">
      <c r="A23" s="12"/>
      <c r="B23" s="25">
        <v>335.14</v>
      </c>
      <c r="C23" s="20" t="s">
        <v>76</v>
      </c>
      <c r="D23" s="46">
        <v>2322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2322</v>
      </c>
      <c r="O23" s="47">
        <f t="shared" si="1"/>
        <v>0.75365141187925999</v>
      </c>
      <c r="P23" s="9"/>
    </row>
    <row r="24" spans="1:16">
      <c r="A24" s="12"/>
      <c r="B24" s="25">
        <v>335.15</v>
      </c>
      <c r="C24" s="20" t="s">
        <v>77</v>
      </c>
      <c r="D24" s="46">
        <v>474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474</v>
      </c>
      <c r="O24" s="47">
        <f t="shared" si="1"/>
        <v>0.15384615384615385</v>
      </c>
      <c r="P24" s="9"/>
    </row>
    <row r="25" spans="1:16">
      <c r="A25" s="12"/>
      <c r="B25" s="25">
        <v>335.18</v>
      </c>
      <c r="C25" s="20" t="s">
        <v>78</v>
      </c>
      <c r="D25" s="46">
        <v>85285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85285</v>
      </c>
      <c r="O25" s="47">
        <f t="shared" si="1"/>
        <v>27.680947744238882</v>
      </c>
      <c r="P25" s="9"/>
    </row>
    <row r="26" spans="1:16">
      <c r="A26" s="12"/>
      <c r="B26" s="25">
        <v>335.21</v>
      </c>
      <c r="C26" s="20" t="s">
        <v>114</v>
      </c>
      <c r="D26" s="46">
        <v>139635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139635</v>
      </c>
      <c r="O26" s="47">
        <f t="shared" si="1"/>
        <v>45.321324245374875</v>
      </c>
      <c r="P26" s="9"/>
    </row>
    <row r="27" spans="1:16" ht="15.75">
      <c r="A27" s="29" t="s">
        <v>27</v>
      </c>
      <c r="B27" s="30"/>
      <c r="C27" s="31"/>
      <c r="D27" s="32">
        <f t="shared" ref="D27:M27" si="6">SUM(D28:D37)</f>
        <v>89133</v>
      </c>
      <c r="E27" s="32">
        <f t="shared" si="6"/>
        <v>565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4339481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4429179</v>
      </c>
      <c r="O27" s="45">
        <f t="shared" si="1"/>
        <v>1437.5783836416747</v>
      </c>
      <c r="P27" s="10"/>
    </row>
    <row r="28" spans="1:16">
      <c r="A28" s="12"/>
      <c r="B28" s="25">
        <v>341.3</v>
      </c>
      <c r="C28" s="20" t="s">
        <v>115</v>
      </c>
      <c r="D28" s="46">
        <v>435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7" si="7">SUM(D28:M28)</f>
        <v>435</v>
      </c>
      <c r="O28" s="47">
        <f t="shared" si="1"/>
        <v>0.14118792599805258</v>
      </c>
      <c r="P28" s="9"/>
    </row>
    <row r="29" spans="1:16">
      <c r="A29" s="12"/>
      <c r="B29" s="25">
        <v>341.9</v>
      </c>
      <c r="C29" s="20" t="s">
        <v>116</v>
      </c>
      <c r="D29" s="46">
        <v>32199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32199</v>
      </c>
      <c r="O29" s="47">
        <f t="shared" si="1"/>
        <v>10.450827653359299</v>
      </c>
      <c r="P29" s="9"/>
    </row>
    <row r="30" spans="1:16">
      <c r="A30" s="12"/>
      <c r="B30" s="25">
        <v>342.1</v>
      </c>
      <c r="C30" s="20" t="s">
        <v>117</v>
      </c>
      <c r="D30" s="46">
        <v>0</v>
      </c>
      <c r="E30" s="46">
        <v>565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565</v>
      </c>
      <c r="O30" s="47">
        <f t="shared" si="1"/>
        <v>0.18338201882505681</v>
      </c>
      <c r="P30" s="9"/>
    </row>
    <row r="31" spans="1:16">
      <c r="A31" s="12"/>
      <c r="B31" s="25">
        <v>343.2</v>
      </c>
      <c r="C31" s="20" t="s">
        <v>31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1053351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1053351</v>
      </c>
      <c r="O31" s="47">
        <f t="shared" si="1"/>
        <v>341.88607594936707</v>
      </c>
      <c r="P31" s="9"/>
    </row>
    <row r="32" spans="1:16">
      <c r="A32" s="12"/>
      <c r="B32" s="25">
        <v>343.3</v>
      </c>
      <c r="C32" s="20" t="s">
        <v>104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1244158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1244158</v>
      </c>
      <c r="O32" s="47">
        <f t="shared" si="1"/>
        <v>403.81629341123011</v>
      </c>
      <c r="P32" s="9"/>
    </row>
    <row r="33" spans="1:119">
      <c r="A33" s="12"/>
      <c r="B33" s="25">
        <v>343.5</v>
      </c>
      <c r="C33" s="20" t="s">
        <v>105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1687961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1687961</v>
      </c>
      <c r="O33" s="47">
        <f t="shared" si="1"/>
        <v>547.86140863356059</v>
      </c>
      <c r="P33" s="9"/>
    </row>
    <row r="34" spans="1:119">
      <c r="A34" s="12"/>
      <c r="B34" s="25">
        <v>343.8</v>
      </c>
      <c r="C34" s="20" t="s">
        <v>34</v>
      </c>
      <c r="D34" s="46">
        <v>7325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7325</v>
      </c>
      <c r="O34" s="47">
        <f t="shared" si="1"/>
        <v>2.3774748458292763</v>
      </c>
      <c r="P34" s="9"/>
    </row>
    <row r="35" spans="1:119">
      <c r="A35" s="12"/>
      <c r="B35" s="25">
        <v>343.9</v>
      </c>
      <c r="C35" s="20" t="s">
        <v>118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354011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354011</v>
      </c>
      <c r="O35" s="47">
        <f t="shared" si="1"/>
        <v>114.90133073677377</v>
      </c>
      <c r="P35" s="9"/>
    </row>
    <row r="36" spans="1:119">
      <c r="A36" s="12"/>
      <c r="B36" s="25">
        <v>344.9</v>
      </c>
      <c r="C36" s="20" t="s">
        <v>80</v>
      </c>
      <c r="D36" s="46">
        <v>42275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42275</v>
      </c>
      <c r="O36" s="47">
        <f t="shared" si="1"/>
        <v>13.72119441739695</v>
      </c>
      <c r="P36" s="9"/>
    </row>
    <row r="37" spans="1:119">
      <c r="A37" s="12"/>
      <c r="B37" s="25">
        <v>349</v>
      </c>
      <c r="C37" s="20" t="s">
        <v>119</v>
      </c>
      <c r="D37" s="46">
        <v>6899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6899</v>
      </c>
      <c r="O37" s="47">
        <f t="shared" si="1"/>
        <v>2.2392080493346316</v>
      </c>
      <c r="P37" s="9"/>
    </row>
    <row r="38" spans="1:119" ht="15.75">
      <c r="A38" s="29" t="s">
        <v>28</v>
      </c>
      <c r="B38" s="30"/>
      <c r="C38" s="31"/>
      <c r="D38" s="32">
        <f t="shared" ref="D38:M38" si="8">SUM(D39:D39)</f>
        <v>34431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ref="N38:N45" si="9">SUM(D38:M38)</f>
        <v>34431</v>
      </c>
      <c r="O38" s="45">
        <f t="shared" si="1"/>
        <v>11.17526777020448</v>
      </c>
      <c r="P38" s="10"/>
    </row>
    <row r="39" spans="1:119">
      <c r="A39" s="13"/>
      <c r="B39" s="39">
        <v>351.1</v>
      </c>
      <c r="C39" s="21" t="s">
        <v>120</v>
      </c>
      <c r="D39" s="46">
        <v>34431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34431</v>
      </c>
      <c r="O39" s="47">
        <f t="shared" si="1"/>
        <v>11.17526777020448</v>
      </c>
      <c r="P39" s="9"/>
    </row>
    <row r="40" spans="1:119" ht="15.75">
      <c r="A40" s="29" t="s">
        <v>3</v>
      </c>
      <c r="B40" s="30"/>
      <c r="C40" s="31"/>
      <c r="D40" s="32">
        <f t="shared" ref="D40:M40" si="10">SUM(D41:D41)</f>
        <v>364</v>
      </c>
      <c r="E40" s="32">
        <f t="shared" si="10"/>
        <v>29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4553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9"/>
        <v>4946</v>
      </c>
      <c r="O40" s="45">
        <f t="shared" si="1"/>
        <v>1.6053229470950989</v>
      </c>
      <c r="P40" s="10"/>
    </row>
    <row r="41" spans="1:119">
      <c r="A41" s="12"/>
      <c r="B41" s="25">
        <v>361.1</v>
      </c>
      <c r="C41" s="20" t="s">
        <v>38</v>
      </c>
      <c r="D41" s="46">
        <v>364</v>
      </c>
      <c r="E41" s="46">
        <v>29</v>
      </c>
      <c r="F41" s="46">
        <v>0</v>
      </c>
      <c r="G41" s="46">
        <v>0</v>
      </c>
      <c r="H41" s="46">
        <v>0</v>
      </c>
      <c r="I41" s="46">
        <v>4553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4946</v>
      </c>
      <c r="O41" s="47">
        <f t="shared" si="1"/>
        <v>1.6053229470950989</v>
      </c>
      <c r="P41" s="9"/>
    </row>
    <row r="42" spans="1:119" ht="15.75">
      <c r="A42" s="29" t="s">
        <v>29</v>
      </c>
      <c r="B42" s="30"/>
      <c r="C42" s="31"/>
      <c r="D42" s="32">
        <f t="shared" ref="D42:M42" si="11">SUM(D43:D44)</f>
        <v>735611</v>
      </c>
      <c r="E42" s="32">
        <f t="shared" si="11"/>
        <v>0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71962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9"/>
        <v>807573</v>
      </c>
      <c r="O42" s="45">
        <f t="shared" si="1"/>
        <v>262.11392405063293</v>
      </c>
      <c r="P42" s="9"/>
    </row>
    <row r="43" spans="1:119">
      <c r="A43" s="12"/>
      <c r="B43" s="25">
        <v>381</v>
      </c>
      <c r="C43" s="20" t="s">
        <v>45</v>
      </c>
      <c r="D43" s="46">
        <v>735611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735611</v>
      </c>
      <c r="O43" s="47">
        <f t="shared" si="1"/>
        <v>238.75722168127231</v>
      </c>
      <c r="P43" s="9"/>
    </row>
    <row r="44" spans="1:119" ht="15.75" thickBot="1">
      <c r="A44" s="12"/>
      <c r="B44" s="25">
        <v>389.4</v>
      </c>
      <c r="C44" s="20" t="s">
        <v>121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71962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71962</v>
      </c>
      <c r="O44" s="47">
        <f t="shared" si="1"/>
        <v>23.356702369360598</v>
      </c>
      <c r="P44" s="9"/>
    </row>
    <row r="45" spans="1:119" ht="16.5" thickBot="1">
      <c r="A45" s="14" t="s">
        <v>35</v>
      </c>
      <c r="B45" s="23"/>
      <c r="C45" s="22"/>
      <c r="D45" s="15">
        <f t="shared" ref="D45:M45" si="12">SUM(D5,D13,D18,D27,D38,D40,D42)</f>
        <v>3050471</v>
      </c>
      <c r="E45" s="15">
        <f t="shared" si="12"/>
        <v>6894</v>
      </c>
      <c r="F45" s="15">
        <f t="shared" si="12"/>
        <v>0</v>
      </c>
      <c r="G45" s="15">
        <f t="shared" si="12"/>
        <v>0</v>
      </c>
      <c r="H45" s="15">
        <f t="shared" si="12"/>
        <v>0</v>
      </c>
      <c r="I45" s="15">
        <f t="shared" si="12"/>
        <v>4415996</v>
      </c>
      <c r="J45" s="15">
        <f t="shared" si="12"/>
        <v>0</v>
      </c>
      <c r="K45" s="15">
        <f t="shared" si="12"/>
        <v>0</v>
      </c>
      <c r="L45" s="15">
        <f t="shared" si="12"/>
        <v>0</v>
      </c>
      <c r="M45" s="15">
        <f t="shared" si="12"/>
        <v>0</v>
      </c>
      <c r="N45" s="15">
        <f t="shared" si="9"/>
        <v>7473361</v>
      </c>
      <c r="O45" s="38">
        <f t="shared" si="1"/>
        <v>2425.6283674131773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120" t="s">
        <v>122</v>
      </c>
      <c r="M47" s="120"/>
      <c r="N47" s="120"/>
      <c r="O47" s="43">
        <v>3081</v>
      </c>
    </row>
    <row r="48" spans="1:119">
      <c r="A48" s="121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9"/>
    </row>
    <row r="49" spans="1:15" ht="15.75" customHeight="1" thickBot="1">
      <c r="A49" s="122" t="s">
        <v>56</v>
      </c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2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101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46</v>
      </c>
      <c r="B3" s="110"/>
      <c r="C3" s="111"/>
      <c r="D3" s="130" t="s">
        <v>23</v>
      </c>
      <c r="E3" s="131"/>
      <c r="F3" s="131"/>
      <c r="G3" s="131"/>
      <c r="H3" s="132"/>
      <c r="I3" s="130" t="s">
        <v>24</v>
      </c>
      <c r="J3" s="132"/>
      <c r="K3" s="130" t="s">
        <v>26</v>
      </c>
      <c r="L3" s="132"/>
      <c r="M3" s="36"/>
      <c r="N3" s="37"/>
      <c r="O3" s="133" t="s">
        <v>51</v>
      </c>
      <c r="P3" s="11"/>
      <c r="Q3"/>
    </row>
    <row r="4" spans="1:133" ht="32.25" customHeight="1" thickBot="1">
      <c r="A4" s="112"/>
      <c r="B4" s="113"/>
      <c r="C4" s="114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25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1488814</v>
      </c>
      <c r="E5" s="27">
        <f t="shared" si="0"/>
        <v>113242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9" si="1">SUM(D5:M5)</f>
        <v>1602056</v>
      </c>
      <c r="O5" s="33">
        <f t="shared" ref="O5:O47" si="2">(N5/O$49)</f>
        <v>530.30652101953001</v>
      </c>
      <c r="P5" s="6"/>
    </row>
    <row r="6" spans="1:133">
      <c r="A6" s="12"/>
      <c r="B6" s="25">
        <v>311</v>
      </c>
      <c r="C6" s="20" t="s">
        <v>2</v>
      </c>
      <c r="D6" s="46">
        <v>561947</v>
      </c>
      <c r="E6" s="46">
        <v>113242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675189</v>
      </c>
      <c r="O6" s="47">
        <f t="shared" si="2"/>
        <v>223.49851042701093</v>
      </c>
      <c r="P6" s="9"/>
    </row>
    <row r="7" spans="1:133">
      <c r="A7" s="12"/>
      <c r="B7" s="25">
        <v>312.10000000000002</v>
      </c>
      <c r="C7" s="20" t="s">
        <v>10</v>
      </c>
      <c r="D7" s="46">
        <v>502012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502012</v>
      </c>
      <c r="O7" s="47">
        <f t="shared" si="2"/>
        <v>166.17411453161205</v>
      </c>
      <c r="P7" s="9"/>
    </row>
    <row r="8" spans="1:133">
      <c r="A8" s="12"/>
      <c r="B8" s="25">
        <v>314.10000000000002</v>
      </c>
      <c r="C8" s="20" t="s">
        <v>11</v>
      </c>
      <c r="D8" s="46">
        <v>253295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253295</v>
      </c>
      <c r="O8" s="47">
        <f t="shared" si="2"/>
        <v>83.844753392916246</v>
      </c>
      <c r="P8" s="9"/>
    </row>
    <row r="9" spans="1:133">
      <c r="A9" s="12"/>
      <c r="B9" s="25">
        <v>314.3</v>
      </c>
      <c r="C9" s="20" t="s">
        <v>12</v>
      </c>
      <c r="D9" s="46">
        <v>74139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74139</v>
      </c>
      <c r="O9" s="47">
        <f t="shared" si="2"/>
        <v>24.541211519364449</v>
      </c>
      <c r="P9" s="9"/>
    </row>
    <row r="10" spans="1:133">
      <c r="A10" s="12"/>
      <c r="B10" s="25">
        <v>314.8</v>
      </c>
      <c r="C10" s="20" t="s">
        <v>14</v>
      </c>
      <c r="D10" s="46">
        <v>4656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4656</v>
      </c>
      <c r="O10" s="47">
        <f t="shared" si="2"/>
        <v>1.5412115193644489</v>
      </c>
      <c r="P10" s="9"/>
    </row>
    <row r="11" spans="1:133">
      <c r="A11" s="12"/>
      <c r="B11" s="25">
        <v>315</v>
      </c>
      <c r="C11" s="20" t="s">
        <v>74</v>
      </c>
      <c r="D11" s="46">
        <v>92765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92765</v>
      </c>
      <c r="O11" s="47">
        <f t="shared" si="2"/>
        <v>30.706719629261833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SUM(D13:D15)</f>
        <v>238943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238943</v>
      </c>
      <c r="O12" s="45">
        <f t="shared" si="2"/>
        <v>79.09400860642171</v>
      </c>
      <c r="P12" s="10"/>
    </row>
    <row r="13" spans="1:133">
      <c r="A13" s="12"/>
      <c r="B13" s="25">
        <v>322</v>
      </c>
      <c r="C13" s="20" t="s">
        <v>0</v>
      </c>
      <c r="D13" s="46">
        <v>15746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15746</v>
      </c>
      <c r="O13" s="47">
        <f t="shared" si="2"/>
        <v>5.2121813968884476</v>
      </c>
      <c r="P13" s="9"/>
    </row>
    <row r="14" spans="1:133">
      <c r="A14" s="12"/>
      <c r="B14" s="25">
        <v>323.10000000000002</v>
      </c>
      <c r="C14" s="20" t="s">
        <v>16</v>
      </c>
      <c r="D14" s="46">
        <v>201231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201231</v>
      </c>
      <c r="O14" s="47">
        <f t="shared" si="2"/>
        <v>66.610724925521353</v>
      </c>
      <c r="P14" s="9"/>
    </row>
    <row r="15" spans="1:133">
      <c r="A15" s="12"/>
      <c r="B15" s="25">
        <v>329</v>
      </c>
      <c r="C15" s="20" t="s">
        <v>17</v>
      </c>
      <c r="D15" s="46">
        <v>21966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21966</v>
      </c>
      <c r="O15" s="47">
        <f t="shared" si="2"/>
        <v>7.2711022840119162</v>
      </c>
      <c r="P15" s="9"/>
    </row>
    <row r="16" spans="1:133" ht="15.75">
      <c r="A16" s="29" t="s">
        <v>19</v>
      </c>
      <c r="B16" s="30"/>
      <c r="C16" s="31"/>
      <c r="D16" s="32">
        <f t="shared" ref="D16:M16" si="4">SUM(D17:D27)</f>
        <v>426473</v>
      </c>
      <c r="E16" s="32">
        <f t="shared" si="4"/>
        <v>13700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440173</v>
      </c>
      <c r="O16" s="45">
        <f t="shared" si="2"/>
        <v>145.70440251572327</v>
      </c>
      <c r="P16" s="10"/>
    </row>
    <row r="17" spans="1:16">
      <c r="A17" s="12"/>
      <c r="B17" s="25">
        <v>331.2</v>
      </c>
      <c r="C17" s="20" t="s">
        <v>18</v>
      </c>
      <c r="D17" s="46">
        <v>1764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1764</v>
      </c>
      <c r="O17" s="47">
        <f t="shared" si="2"/>
        <v>0.58391261171797415</v>
      </c>
      <c r="P17" s="9"/>
    </row>
    <row r="18" spans="1:16">
      <c r="A18" s="12"/>
      <c r="B18" s="25">
        <v>331.5</v>
      </c>
      <c r="C18" s="20" t="s">
        <v>68</v>
      </c>
      <c r="D18" s="46">
        <v>0</v>
      </c>
      <c r="E18" s="46">
        <v>13700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13700</v>
      </c>
      <c r="O18" s="47">
        <f t="shared" si="2"/>
        <v>4.5349222111883485</v>
      </c>
      <c r="P18" s="9"/>
    </row>
    <row r="19" spans="1:16">
      <c r="A19" s="12"/>
      <c r="B19" s="25">
        <v>331.62</v>
      </c>
      <c r="C19" s="20" t="s">
        <v>102</v>
      </c>
      <c r="D19" s="46">
        <v>92431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92431</v>
      </c>
      <c r="O19" s="47">
        <f t="shared" si="2"/>
        <v>30.596160211850382</v>
      </c>
      <c r="P19" s="9"/>
    </row>
    <row r="20" spans="1:16">
      <c r="A20" s="12"/>
      <c r="B20" s="25">
        <v>334.49</v>
      </c>
      <c r="C20" s="20" t="s">
        <v>103</v>
      </c>
      <c r="D20" s="46">
        <v>38528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7" si="5">SUM(D20:M20)</f>
        <v>38528</v>
      </c>
      <c r="O20" s="47">
        <f t="shared" si="2"/>
        <v>12.753392916252896</v>
      </c>
      <c r="P20" s="9"/>
    </row>
    <row r="21" spans="1:16">
      <c r="A21" s="12"/>
      <c r="B21" s="25">
        <v>334.5</v>
      </c>
      <c r="C21" s="20" t="s">
        <v>99</v>
      </c>
      <c r="D21" s="46">
        <v>30064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30064</v>
      </c>
      <c r="O21" s="47">
        <f t="shared" si="2"/>
        <v>9.9516716319099636</v>
      </c>
      <c r="P21" s="9"/>
    </row>
    <row r="22" spans="1:16">
      <c r="A22" s="12"/>
      <c r="B22" s="25">
        <v>334.7</v>
      </c>
      <c r="C22" s="20" t="s">
        <v>88</v>
      </c>
      <c r="D22" s="46">
        <v>60916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60916</v>
      </c>
      <c r="O22" s="47">
        <f t="shared" si="2"/>
        <v>20.164184045018207</v>
      </c>
      <c r="P22" s="9"/>
    </row>
    <row r="23" spans="1:16">
      <c r="A23" s="12"/>
      <c r="B23" s="25">
        <v>335.12</v>
      </c>
      <c r="C23" s="20" t="s">
        <v>75</v>
      </c>
      <c r="D23" s="46">
        <v>109107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109107</v>
      </c>
      <c r="O23" s="47">
        <f t="shared" si="2"/>
        <v>36.116186693147966</v>
      </c>
      <c r="P23" s="9"/>
    </row>
    <row r="24" spans="1:16">
      <c r="A24" s="12"/>
      <c r="B24" s="25">
        <v>335.14</v>
      </c>
      <c r="C24" s="20" t="s">
        <v>76</v>
      </c>
      <c r="D24" s="46">
        <v>1091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1091</v>
      </c>
      <c r="O24" s="47">
        <f t="shared" si="2"/>
        <v>0.36113869579609403</v>
      </c>
      <c r="P24" s="9"/>
    </row>
    <row r="25" spans="1:16">
      <c r="A25" s="12"/>
      <c r="B25" s="25">
        <v>335.15</v>
      </c>
      <c r="C25" s="20" t="s">
        <v>77</v>
      </c>
      <c r="D25" s="46">
        <v>3266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3266</v>
      </c>
      <c r="O25" s="47">
        <f t="shared" si="2"/>
        <v>1.0810989738497185</v>
      </c>
      <c r="P25" s="9"/>
    </row>
    <row r="26" spans="1:16">
      <c r="A26" s="12"/>
      <c r="B26" s="25">
        <v>335.18</v>
      </c>
      <c r="C26" s="20" t="s">
        <v>78</v>
      </c>
      <c r="D26" s="46">
        <v>87996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87996</v>
      </c>
      <c r="O26" s="47">
        <f t="shared" si="2"/>
        <v>29.128103277060575</v>
      </c>
      <c r="P26" s="9"/>
    </row>
    <row r="27" spans="1:16">
      <c r="A27" s="12"/>
      <c r="B27" s="25">
        <v>335.9</v>
      </c>
      <c r="C27" s="20" t="s">
        <v>70</v>
      </c>
      <c r="D27" s="46">
        <v>1310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1310</v>
      </c>
      <c r="O27" s="47">
        <f t="shared" si="2"/>
        <v>0.4336312479311486</v>
      </c>
      <c r="P27" s="9"/>
    </row>
    <row r="28" spans="1:16" ht="15.75">
      <c r="A28" s="29" t="s">
        <v>27</v>
      </c>
      <c r="B28" s="30"/>
      <c r="C28" s="31"/>
      <c r="D28" s="32">
        <f t="shared" ref="D28:M28" si="6">SUM(D29:D36)</f>
        <v>113208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4019787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>SUM(D28:M28)</f>
        <v>4132995</v>
      </c>
      <c r="O28" s="45">
        <f t="shared" si="2"/>
        <v>1368.0883813306853</v>
      </c>
      <c r="P28" s="10"/>
    </row>
    <row r="29" spans="1:16">
      <c r="A29" s="12"/>
      <c r="B29" s="25">
        <v>341.2</v>
      </c>
      <c r="C29" s="20" t="s">
        <v>79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5444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7">SUM(D29:M29)</f>
        <v>5444</v>
      </c>
      <c r="O29" s="47">
        <f t="shared" si="2"/>
        <v>1.8020523005627276</v>
      </c>
      <c r="P29" s="9"/>
    </row>
    <row r="30" spans="1:16">
      <c r="A30" s="12"/>
      <c r="B30" s="25">
        <v>342.2</v>
      </c>
      <c r="C30" s="20" t="s">
        <v>95</v>
      </c>
      <c r="D30" s="46">
        <v>61460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61460</v>
      </c>
      <c r="O30" s="47">
        <f t="shared" si="2"/>
        <v>20.344256868586562</v>
      </c>
      <c r="P30" s="9"/>
    </row>
    <row r="31" spans="1:16">
      <c r="A31" s="12"/>
      <c r="B31" s="25">
        <v>343.2</v>
      </c>
      <c r="C31" s="20" t="s">
        <v>31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953621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953621</v>
      </c>
      <c r="O31" s="47">
        <f t="shared" si="2"/>
        <v>315.66401853690832</v>
      </c>
      <c r="P31" s="9"/>
    </row>
    <row r="32" spans="1:16">
      <c r="A32" s="12"/>
      <c r="B32" s="25">
        <v>343.3</v>
      </c>
      <c r="C32" s="20" t="s">
        <v>104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1192019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1192019</v>
      </c>
      <c r="O32" s="47">
        <f t="shared" si="2"/>
        <v>394.57762330354188</v>
      </c>
      <c r="P32" s="9"/>
    </row>
    <row r="33" spans="1:119">
      <c r="A33" s="12"/>
      <c r="B33" s="25">
        <v>343.4</v>
      </c>
      <c r="C33" s="20" t="s">
        <v>32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329546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329546</v>
      </c>
      <c r="O33" s="47">
        <f t="shared" si="2"/>
        <v>109.08507116848726</v>
      </c>
      <c r="P33" s="9"/>
    </row>
    <row r="34" spans="1:119">
      <c r="A34" s="12"/>
      <c r="B34" s="25">
        <v>343.5</v>
      </c>
      <c r="C34" s="20" t="s">
        <v>105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1539157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1539157</v>
      </c>
      <c r="O34" s="47">
        <f t="shared" si="2"/>
        <v>509.48593181065871</v>
      </c>
      <c r="P34" s="9"/>
    </row>
    <row r="35" spans="1:119">
      <c r="A35" s="12"/>
      <c r="B35" s="25">
        <v>343.8</v>
      </c>
      <c r="C35" s="20" t="s">
        <v>34</v>
      </c>
      <c r="D35" s="46">
        <v>10669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10669</v>
      </c>
      <c r="O35" s="47">
        <f t="shared" si="2"/>
        <v>3.5316120489904006</v>
      </c>
      <c r="P35" s="9"/>
    </row>
    <row r="36" spans="1:119">
      <c r="A36" s="12"/>
      <c r="B36" s="25">
        <v>344.9</v>
      </c>
      <c r="C36" s="20" t="s">
        <v>80</v>
      </c>
      <c r="D36" s="46">
        <v>41079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41079</v>
      </c>
      <c r="O36" s="47">
        <f t="shared" si="2"/>
        <v>13.597815292949354</v>
      </c>
      <c r="P36" s="9"/>
    </row>
    <row r="37" spans="1:119" ht="15.75">
      <c r="A37" s="29" t="s">
        <v>28</v>
      </c>
      <c r="B37" s="30"/>
      <c r="C37" s="31"/>
      <c r="D37" s="32">
        <f t="shared" ref="D37:M37" si="8">SUM(D38:D38)</f>
        <v>5513</v>
      </c>
      <c r="E37" s="32">
        <f t="shared" si="8"/>
        <v>491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ref="N37:N47" si="9">SUM(D37:M37)</f>
        <v>6004</v>
      </c>
      <c r="O37" s="45">
        <f t="shared" si="2"/>
        <v>1.9874213836477987</v>
      </c>
      <c r="P37" s="10"/>
    </row>
    <row r="38" spans="1:119">
      <c r="A38" s="13"/>
      <c r="B38" s="39">
        <v>359</v>
      </c>
      <c r="C38" s="21" t="s">
        <v>37</v>
      </c>
      <c r="D38" s="46">
        <v>5513</v>
      </c>
      <c r="E38" s="46">
        <v>491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6004</v>
      </c>
      <c r="O38" s="47">
        <f t="shared" si="2"/>
        <v>1.9874213836477987</v>
      </c>
      <c r="P38" s="9"/>
    </row>
    <row r="39" spans="1:119" ht="15.75">
      <c r="A39" s="29" t="s">
        <v>3</v>
      </c>
      <c r="B39" s="30"/>
      <c r="C39" s="31"/>
      <c r="D39" s="32">
        <f t="shared" ref="D39:M39" si="10">SUM(D40:D44)</f>
        <v>39173</v>
      </c>
      <c r="E39" s="32">
        <f t="shared" si="10"/>
        <v>3607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2312</v>
      </c>
      <c r="J39" s="32">
        <f t="shared" si="10"/>
        <v>0</v>
      </c>
      <c r="K39" s="32">
        <f t="shared" si="10"/>
        <v>735216</v>
      </c>
      <c r="L39" s="32">
        <f t="shared" si="10"/>
        <v>0</v>
      </c>
      <c r="M39" s="32">
        <f t="shared" si="10"/>
        <v>0</v>
      </c>
      <c r="N39" s="32">
        <f t="shared" si="9"/>
        <v>780308</v>
      </c>
      <c r="O39" s="45">
        <f t="shared" si="2"/>
        <v>258.29460443561737</v>
      </c>
      <c r="P39" s="10"/>
    </row>
    <row r="40" spans="1:119">
      <c r="A40" s="12"/>
      <c r="B40" s="25">
        <v>361.1</v>
      </c>
      <c r="C40" s="20" t="s">
        <v>38</v>
      </c>
      <c r="D40" s="46">
        <v>67</v>
      </c>
      <c r="E40" s="46">
        <v>7</v>
      </c>
      <c r="F40" s="46">
        <v>0</v>
      </c>
      <c r="G40" s="46">
        <v>0</v>
      </c>
      <c r="H40" s="46">
        <v>0</v>
      </c>
      <c r="I40" s="46">
        <v>2312</v>
      </c>
      <c r="J40" s="46">
        <v>0</v>
      </c>
      <c r="K40" s="46">
        <v>118222</v>
      </c>
      <c r="L40" s="46">
        <v>0</v>
      </c>
      <c r="M40" s="46">
        <v>0</v>
      </c>
      <c r="N40" s="46">
        <f t="shared" si="9"/>
        <v>120608</v>
      </c>
      <c r="O40" s="47">
        <f t="shared" si="2"/>
        <v>39.92320423700761</v>
      </c>
      <c r="P40" s="9"/>
    </row>
    <row r="41" spans="1:119">
      <c r="A41" s="12"/>
      <c r="B41" s="25">
        <v>361.3</v>
      </c>
      <c r="C41" s="20" t="s">
        <v>39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276270</v>
      </c>
      <c r="L41" s="46">
        <v>0</v>
      </c>
      <c r="M41" s="46">
        <v>0</v>
      </c>
      <c r="N41" s="46">
        <f t="shared" si="9"/>
        <v>276270</v>
      </c>
      <c r="O41" s="47">
        <f t="shared" si="2"/>
        <v>91.449851042701098</v>
      </c>
      <c r="P41" s="9"/>
    </row>
    <row r="42" spans="1:119">
      <c r="A42" s="12"/>
      <c r="B42" s="25">
        <v>366</v>
      </c>
      <c r="C42" s="20" t="s">
        <v>64</v>
      </c>
      <c r="D42" s="46">
        <v>13800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13800</v>
      </c>
      <c r="O42" s="47">
        <f t="shared" si="2"/>
        <v>4.5680238331678256</v>
      </c>
      <c r="P42" s="9"/>
    </row>
    <row r="43" spans="1:119">
      <c r="A43" s="12"/>
      <c r="B43" s="25">
        <v>368</v>
      </c>
      <c r="C43" s="20" t="s">
        <v>43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340724</v>
      </c>
      <c r="L43" s="46">
        <v>0</v>
      </c>
      <c r="M43" s="46">
        <v>0</v>
      </c>
      <c r="N43" s="46">
        <f t="shared" si="9"/>
        <v>340724</v>
      </c>
      <c r="O43" s="47">
        <f t="shared" si="2"/>
        <v>112.78517047335319</v>
      </c>
      <c r="P43" s="9"/>
    </row>
    <row r="44" spans="1:119">
      <c r="A44" s="12"/>
      <c r="B44" s="25">
        <v>369.9</v>
      </c>
      <c r="C44" s="20" t="s">
        <v>44</v>
      </c>
      <c r="D44" s="46">
        <v>25306</v>
      </c>
      <c r="E44" s="46">
        <v>3600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28906</v>
      </c>
      <c r="O44" s="47">
        <f t="shared" si="2"/>
        <v>9.5683548493876192</v>
      </c>
      <c r="P44" s="9"/>
    </row>
    <row r="45" spans="1:119" ht="15.75">
      <c r="A45" s="29" t="s">
        <v>29</v>
      </c>
      <c r="B45" s="30"/>
      <c r="C45" s="31"/>
      <c r="D45" s="32">
        <f t="shared" ref="D45:M45" si="11">SUM(D46:D46)</f>
        <v>1360558</v>
      </c>
      <c r="E45" s="32">
        <f t="shared" si="11"/>
        <v>14862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0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si="9"/>
        <v>1375420</v>
      </c>
      <c r="O45" s="45">
        <f t="shared" si="2"/>
        <v>455.28632903012249</v>
      </c>
      <c r="P45" s="9"/>
    </row>
    <row r="46" spans="1:119" ht="15.75" thickBot="1">
      <c r="A46" s="12"/>
      <c r="B46" s="25">
        <v>381</v>
      </c>
      <c r="C46" s="20" t="s">
        <v>45</v>
      </c>
      <c r="D46" s="46">
        <v>1360558</v>
      </c>
      <c r="E46" s="46">
        <v>14862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1375420</v>
      </c>
      <c r="O46" s="47">
        <f t="shared" si="2"/>
        <v>455.28632903012249</v>
      </c>
      <c r="P46" s="9"/>
    </row>
    <row r="47" spans="1:119" ht="16.5" thickBot="1">
      <c r="A47" s="14" t="s">
        <v>35</v>
      </c>
      <c r="B47" s="23"/>
      <c r="C47" s="22"/>
      <c r="D47" s="15">
        <f t="shared" ref="D47:M47" si="12">SUM(D5,D12,D16,D28,D37,D39,D45)</f>
        <v>3672682</v>
      </c>
      <c r="E47" s="15">
        <f t="shared" si="12"/>
        <v>145902</v>
      </c>
      <c r="F47" s="15">
        <f t="shared" si="12"/>
        <v>0</v>
      </c>
      <c r="G47" s="15">
        <f t="shared" si="12"/>
        <v>0</v>
      </c>
      <c r="H47" s="15">
        <f t="shared" si="12"/>
        <v>0</v>
      </c>
      <c r="I47" s="15">
        <f t="shared" si="12"/>
        <v>4022099</v>
      </c>
      <c r="J47" s="15">
        <f t="shared" si="12"/>
        <v>0</v>
      </c>
      <c r="K47" s="15">
        <f t="shared" si="12"/>
        <v>735216</v>
      </c>
      <c r="L47" s="15">
        <f t="shared" si="12"/>
        <v>0</v>
      </c>
      <c r="M47" s="15">
        <f t="shared" si="12"/>
        <v>0</v>
      </c>
      <c r="N47" s="15">
        <f t="shared" si="9"/>
        <v>8575899</v>
      </c>
      <c r="O47" s="38">
        <f t="shared" si="2"/>
        <v>2838.7616683217479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120" t="s">
        <v>106</v>
      </c>
      <c r="M49" s="120"/>
      <c r="N49" s="120"/>
      <c r="O49" s="43">
        <v>3021</v>
      </c>
    </row>
    <row r="50" spans="1:15">
      <c r="A50" s="121"/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9"/>
    </row>
    <row r="51" spans="1:15" ht="15.75" customHeight="1" thickBot="1">
      <c r="A51" s="122" t="s">
        <v>56</v>
      </c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2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98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46</v>
      </c>
      <c r="B3" s="110"/>
      <c r="C3" s="111"/>
      <c r="D3" s="130" t="s">
        <v>23</v>
      </c>
      <c r="E3" s="131"/>
      <c r="F3" s="131"/>
      <c r="G3" s="131"/>
      <c r="H3" s="132"/>
      <c r="I3" s="130" t="s">
        <v>24</v>
      </c>
      <c r="J3" s="132"/>
      <c r="K3" s="130" t="s">
        <v>26</v>
      </c>
      <c r="L3" s="132"/>
      <c r="M3" s="36"/>
      <c r="N3" s="37"/>
      <c r="O3" s="133" t="s">
        <v>51</v>
      </c>
      <c r="P3" s="11"/>
      <c r="Q3"/>
    </row>
    <row r="4" spans="1:133" ht="32.25" customHeight="1" thickBot="1">
      <c r="A4" s="112"/>
      <c r="B4" s="113"/>
      <c r="C4" s="114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25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1444800</v>
      </c>
      <c r="E5" s="27">
        <f t="shared" si="0"/>
        <v>106276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1551076</v>
      </c>
      <c r="O5" s="33">
        <f t="shared" ref="O5:O43" si="2">(N5/O$45)</f>
        <v>509.55190538764782</v>
      </c>
      <c r="P5" s="6"/>
    </row>
    <row r="6" spans="1:133">
      <c r="A6" s="12"/>
      <c r="B6" s="25">
        <v>311</v>
      </c>
      <c r="C6" s="20" t="s">
        <v>2</v>
      </c>
      <c r="D6" s="46">
        <v>547890</v>
      </c>
      <c r="E6" s="46">
        <v>106276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654166</v>
      </c>
      <c r="O6" s="47">
        <f t="shared" si="2"/>
        <v>214.90341655716162</v>
      </c>
      <c r="P6" s="9"/>
    </row>
    <row r="7" spans="1:133">
      <c r="A7" s="12"/>
      <c r="B7" s="25">
        <v>312.10000000000002</v>
      </c>
      <c r="C7" s="20" t="s">
        <v>10</v>
      </c>
      <c r="D7" s="46">
        <v>477607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477607</v>
      </c>
      <c r="O7" s="47">
        <f t="shared" si="2"/>
        <v>156.90111695137978</v>
      </c>
      <c r="P7" s="9"/>
    </row>
    <row r="8" spans="1:133">
      <c r="A8" s="12"/>
      <c r="B8" s="25">
        <v>314.10000000000002</v>
      </c>
      <c r="C8" s="20" t="s">
        <v>11</v>
      </c>
      <c r="D8" s="46">
        <v>254394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254394</v>
      </c>
      <c r="O8" s="47">
        <f t="shared" si="2"/>
        <v>83.572273324572933</v>
      </c>
      <c r="P8" s="9"/>
    </row>
    <row r="9" spans="1:133">
      <c r="A9" s="12"/>
      <c r="B9" s="25">
        <v>314.3</v>
      </c>
      <c r="C9" s="20" t="s">
        <v>12</v>
      </c>
      <c r="D9" s="46">
        <v>73021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73021</v>
      </c>
      <c r="O9" s="47">
        <f t="shared" si="2"/>
        <v>23.98850197109067</v>
      </c>
      <c r="P9" s="9"/>
    </row>
    <row r="10" spans="1:133">
      <c r="A10" s="12"/>
      <c r="B10" s="25">
        <v>314.8</v>
      </c>
      <c r="C10" s="20" t="s">
        <v>14</v>
      </c>
      <c r="D10" s="46">
        <v>2148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2148</v>
      </c>
      <c r="O10" s="47">
        <f t="shared" si="2"/>
        <v>0.70565045992115638</v>
      </c>
      <c r="P10" s="9"/>
    </row>
    <row r="11" spans="1:133">
      <c r="A11" s="12"/>
      <c r="B11" s="25">
        <v>315</v>
      </c>
      <c r="C11" s="20" t="s">
        <v>74</v>
      </c>
      <c r="D11" s="46">
        <v>89740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89740</v>
      </c>
      <c r="O11" s="47">
        <f t="shared" si="2"/>
        <v>29.480946123521683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SUM(D13:D15)</f>
        <v>241985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241985</v>
      </c>
      <c r="O12" s="45">
        <f t="shared" si="2"/>
        <v>79.495729303547961</v>
      </c>
      <c r="P12" s="10"/>
    </row>
    <row r="13" spans="1:133">
      <c r="A13" s="12"/>
      <c r="B13" s="25">
        <v>322</v>
      </c>
      <c r="C13" s="20" t="s">
        <v>0</v>
      </c>
      <c r="D13" s="46">
        <v>16863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16863</v>
      </c>
      <c r="O13" s="47">
        <f t="shared" si="2"/>
        <v>5.5397503285151117</v>
      </c>
      <c r="P13" s="9"/>
    </row>
    <row r="14" spans="1:133">
      <c r="A14" s="12"/>
      <c r="B14" s="25">
        <v>323.10000000000002</v>
      </c>
      <c r="C14" s="20" t="s">
        <v>16</v>
      </c>
      <c r="D14" s="46">
        <v>205181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205181</v>
      </c>
      <c r="O14" s="47">
        <f t="shared" si="2"/>
        <v>67.405059132720112</v>
      </c>
      <c r="P14" s="9"/>
    </row>
    <row r="15" spans="1:133">
      <c r="A15" s="12"/>
      <c r="B15" s="25">
        <v>329</v>
      </c>
      <c r="C15" s="20" t="s">
        <v>17</v>
      </c>
      <c r="D15" s="46">
        <v>19941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19941</v>
      </c>
      <c r="O15" s="47">
        <f t="shared" si="2"/>
        <v>6.5509198423127462</v>
      </c>
      <c r="P15" s="9"/>
    </row>
    <row r="16" spans="1:133" ht="15.75">
      <c r="A16" s="29" t="s">
        <v>19</v>
      </c>
      <c r="B16" s="30"/>
      <c r="C16" s="31"/>
      <c r="D16" s="32">
        <f t="shared" ref="D16:M16" si="4">SUM(D17:D24)</f>
        <v>265813</v>
      </c>
      <c r="E16" s="32">
        <f t="shared" si="4"/>
        <v>43828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309641</v>
      </c>
      <c r="O16" s="45">
        <f t="shared" si="2"/>
        <v>101.72174770039422</v>
      </c>
      <c r="P16" s="10"/>
    </row>
    <row r="17" spans="1:16">
      <c r="A17" s="12"/>
      <c r="B17" s="25">
        <v>331.5</v>
      </c>
      <c r="C17" s="20" t="s">
        <v>68</v>
      </c>
      <c r="D17" s="46">
        <v>0</v>
      </c>
      <c r="E17" s="46">
        <v>43828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43828</v>
      </c>
      <c r="O17" s="47">
        <f t="shared" si="2"/>
        <v>14.398160315374508</v>
      </c>
      <c r="P17" s="9"/>
    </row>
    <row r="18" spans="1:16">
      <c r="A18" s="12"/>
      <c r="B18" s="25">
        <v>334.5</v>
      </c>
      <c r="C18" s="20" t="s">
        <v>99</v>
      </c>
      <c r="D18" s="46">
        <v>37044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5">SUM(D18:M18)</f>
        <v>37044</v>
      </c>
      <c r="O18" s="47">
        <f t="shared" si="2"/>
        <v>12.169513797634691</v>
      </c>
      <c r="P18" s="9"/>
    </row>
    <row r="19" spans="1:16">
      <c r="A19" s="12"/>
      <c r="B19" s="25">
        <v>334.7</v>
      </c>
      <c r="C19" s="20" t="s">
        <v>88</v>
      </c>
      <c r="D19" s="46">
        <v>31577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31577</v>
      </c>
      <c r="O19" s="47">
        <f t="shared" si="2"/>
        <v>10.373521681997373</v>
      </c>
      <c r="P19" s="9"/>
    </row>
    <row r="20" spans="1:16">
      <c r="A20" s="12"/>
      <c r="B20" s="25">
        <v>335.12</v>
      </c>
      <c r="C20" s="20" t="s">
        <v>75</v>
      </c>
      <c r="D20" s="46">
        <v>109058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109058</v>
      </c>
      <c r="O20" s="47">
        <f t="shared" si="2"/>
        <v>35.827201051248359</v>
      </c>
      <c r="P20" s="9"/>
    </row>
    <row r="21" spans="1:16">
      <c r="A21" s="12"/>
      <c r="B21" s="25">
        <v>335.14</v>
      </c>
      <c r="C21" s="20" t="s">
        <v>76</v>
      </c>
      <c r="D21" s="46">
        <v>1151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1151</v>
      </c>
      <c r="O21" s="47">
        <f t="shared" si="2"/>
        <v>0.37812089356110379</v>
      </c>
      <c r="P21" s="9"/>
    </row>
    <row r="22" spans="1:16">
      <c r="A22" s="12"/>
      <c r="B22" s="25">
        <v>335.15</v>
      </c>
      <c r="C22" s="20" t="s">
        <v>77</v>
      </c>
      <c r="D22" s="46">
        <v>909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909</v>
      </c>
      <c r="O22" s="47">
        <f t="shared" si="2"/>
        <v>0.29862023653088043</v>
      </c>
      <c r="P22" s="9"/>
    </row>
    <row r="23" spans="1:16">
      <c r="A23" s="12"/>
      <c r="B23" s="25">
        <v>335.18</v>
      </c>
      <c r="C23" s="20" t="s">
        <v>78</v>
      </c>
      <c r="D23" s="46">
        <v>81166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81166</v>
      </c>
      <c r="O23" s="47">
        <f t="shared" si="2"/>
        <v>26.66425755584757</v>
      </c>
      <c r="P23" s="9"/>
    </row>
    <row r="24" spans="1:16">
      <c r="A24" s="12"/>
      <c r="B24" s="25">
        <v>335.9</v>
      </c>
      <c r="C24" s="20" t="s">
        <v>70</v>
      </c>
      <c r="D24" s="46">
        <v>4908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4908</v>
      </c>
      <c r="O24" s="47">
        <f t="shared" si="2"/>
        <v>1.6123521681997373</v>
      </c>
      <c r="P24" s="9"/>
    </row>
    <row r="25" spans="1:16" ht="15.75">
      <c r="A25" s="29" t="s">
        <v>27</v>
      </c>
      <c r="B25" s="30"/>
      <c r="C25" s="31"/>
      <c r="D25" s="32">
        <f t="shared" ref="D25:M25" si="6">SUM(D26:D31)</f>
        <v>109218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4015274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>SUM(D25:M25)</f>
        <v>4124492</v>
      </c>
      <c r="O25" s="45">
        <f t="shared" si="2"/>
        <v>1354.957950065703</v>
      </c>
      <c r="P25" s="10"/>
    </row>
    <row r="26" spans="1:16">
      <c r="A26" s="12"/>
      <c r="B26" s="25">
        <v>342.2</v>
      </c>
      <c r="C26" s="20" t="s">
        <v>95</v>
      </c>
      <c r="D26" s="46">
        <v>58150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7">SUM(D26:M26)</f>
        <v>58150</v>
      </c>
      <c r="O26" s="47">
        <f t="shared" si="2"/>
        <v>19.103153745072273</v>
      </c>
      <c r="P26" s="9"/>
    </row>
    <row r="27" spans="1:16">
      <c r="A27" s="12"/>
      <c r="B27" s="25">
        <v>343.2</v>
      </c>
      <c r="C27" s="20" t="s">
        <v>31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958416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958416</v>
      </c>
      <c r="O27" s="47">
        <f t="shared" si="2"/>
        <v>314.85413929040737</v>
      </c>
      <c r="P27" s="9"/>
    </row>
    <row r="28" spans="1:16">
      <c r="A28" s="12"/>
      <c r="B28" s="25">
        <v>343.4</v>
      </c>
      <c r="C28" s="20" t="s">
        <v>32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324181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324181</v>
      </c>
      <c r="O28" s="47">
        <f t="shared" si="2"/>
        <v>106.49835742444152</v>
      </c>
      <c r="P28" s="9"/>
    </row>
    <row r="29" spans="1:16">
      <c r="A29" s="12"/>
      <c r="B29" s="25">
        <v>343.6</v>
      </c>
      <c r="C29" s="20" t="s">
        <v>33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2732677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2732677</v>
      </c>
      <c r="O29" s="47">
        <f t="shared" si="2"/>
        <v>897.72568988173452</v>
      </c>
      <c r="P29" s="9"/>
    </row>
    <row r="30" spans="1:16">
      <c r="A30" s="12"/>
      <c r="B30" s="25">
        <v>343.8</v>
      </c>
      <c r="C30" s="20" t="s">
        <v>34</v>
      </c>
      <c r="D30" s="46">
        <v>11184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11184</v>
      </c>
      <c r="O30" s="47">
        <f t="shared" si="2"/>
        <v>3.6741130091984231</v>
      </c>
      <c r="P30" s="9"/>
    </row>
    <row r="31" spans="1:16">
      <c r="A31" s="12"/>
      <c r="B31" s="25">
        <v>344.9</v>
      </c>
      <c r="C31" s="20" t="s">
        <v>80</v>
      </c>
      <c r="D31" s="46">
        <v>39884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39884</v>
      </c>
      <c r="O31" s="47">
        <f t="shared" si="2"/>
        <v>13.102496714848883</v>
      </c>
      <c r="P31" s="9"/>
    </row>
    <row r="32" spans="1:16" ht="15.75">
      <c r="A32" s="29" t="s">
        <v>28</v>
      </c>
      <c r="B32" s="30"/>
      <c r="C32" s="31"/>
      <c r="D32" s="32">
        <f t="shared" ref="D32:M32" si="8">SUM(D33:D33)</f>
        <v>6560</v>
      </c>
      <c r="E32" s="32">
        <f t="shared" si="8"/>
        <v>303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ref="N32:N43" si="9">SUM(D32:M32)</f>
        <v>6863</v>
      </c>
      <c r="O32" s="45">
        <f t="shared" si="2"/>
        <v>2.2545992115637321</v>
      </c>
      <c r="P32" s="10"/>
    </row>
    <row r="33" spans="1:119">
      <c r="A33" s="13"/>
      <c r="B33" s="39">
        <v>359</v>
      </c>
      <c r="C33" s="21" t="s">
        <v>37</v>
      </c>
      <c r="D33" s="46">
        <v>6560</v>
      </c>
      <c r="E33" s="46">
        <v>303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6863</v>
      </c>
      <c r="O33" s="47">
        <f t="shared" si="2"/>
        <v>2.2545992115637321</v>
      </c>
      <c r="P33" s="9"/>
    </row>
    <row r="34" spans="1:119" ht="15.75">
      <c r="A34" s="29" t="s">
        <v>3</v>
      </c>
      <c r="B34" s="30"/>
      <c r="C34" s="31"/>
      <c r="D34" s="32">
        <f t="shared" ref="D34:M34" si="10">SUM(D35:D40)</f>
        <v>114200</v>
      </c>
      <c r="E34" s="32">
        <f t="shared" si="10"/>
        <v>13</v>
      </c>
      <c r="F34" s="32">
        <f t="shared" si="10"/>
        <v>0</v>
      </c>
      <c r="G34" s="32">
        <f t="shared" si="10"/>
        <v>0</v>
      </c>
      <c r="H34" s="32">
        <f t="shared" si="10"/>
        <v>0</v>
      </c>
      <c r="I34" s="32">
        <f t="shared" si="10"/>
        <v>2104</v>
      </c>
      <c r="J34" s="32">
        <f t="shared" si="10"/>
        <v>0</v>
      </c>
      <c r="K34" s="32">
        <f t="shared" si="10"/>
        <v>718832</v>
      </c>
      <c r="L34" s="32">
        <f t="shared" si="10"/>
        <v>0</v>
      </c>
      <c r="M34" s="32">
        <f t="shared" si="10"/>
        <v>0</v>
      </c>
      <c r="N34" s="32">
        <f t="shared" si="9"/>
        <v>835149</v>
      </c>
      <c r="O34" s="45">
        <f t="shared" si="2"/>
        <v>274.35906701708279</v>
      </c>
      <c r="P34" s="10"/>
    </row>
    <row r="35" spans="1:119">
      <c r="A35" s="12"/>
      <c r="B35" s="25">
        <v>361.1</v>
      </c>
      <c r="C35" s="20" t="s">
        <v>38</v>
      </c>
      <c r="D35" s="46">
        <v>0</v>
      </c>
      <c r="E35" s="46">
        <v>13</v>
      </c>
      <c r="F35" s="46">
        <v>0</v>
      </c>
      <c r="G35" s="46">
        <v>0</v>
      </c>
      <c r="H35" s="46">
        <v>0</v>
      </c>
      <c r="I35" s="46">
        <v>2104</v>
      </c>
      <c r="J35" s="46">
        <v>0</v>
      </c>
      <c r="K35" s="46">
        <v>111197</v>
      </c>
      <c r="L35" s="46">
        <v>0</v>
      </c>
      <c r="M35" s="46">
        <v>0</v>
      </c>
      <c r="N35" s="46">
        <f t="shared" si="9"/>
        <v>113314</v>
      </c>
      <c r="O35" s="47">
        <f t="shared" si="2"/>
        <v>37.225361366622863</v>
      </c>
      <c r="P35" s="9"/>
    </row>
    <row r="36" spans="1:119">
      <c r="A36" s="12"/>
      <c r="B36" s="25">
        <v>361.3</v>
      </c>
      <c r="C36" s="20" t="s">
        <v>39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254890</v>
      </c>
      <c r="L36" s="46">
        <v>0</v>
      </c>
      <c r="M36" s="46">
        <v>0</v>
      </c>
      <c r="N36" s="46">
        <f t="shared" si="9"/>
        <v>254890</v>
      </c>
      <c r="O36" s="47">
        <f t="shared" si="2"/>
        <v>83.735216819973715</v>
      </c>
      <c r="P36" s="9"/>
    </row>
    <row r="37" spans="1:119">
      <c r="A37" s="12"/>
      <c r="B37" s="25">
        <v>364</v>
      </c>
      <c r="C37" s="20" t="s">
        <v>96</v>
      </c>
      <c r="D37" s="46">
        <v>16000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16000</v>
      </c>
      <c r="O37" s="47">
        <f t="shared" si="2"/>
        <v>5.2562417871222076</v>
      </c>
      <c r="P37" s="9"/>
    </row>
    <row r="38" spans="1:119">
      <c r="A38" s="12"/>
      <c r="B38" s="25">
        <v>366</v>
      </c>
      <c r="C38" s="20" t="s">
        <v>64</v>
      </c>
      <c r="D38" s="46">
        <v>84448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84448</v>
      </c>
      <c r="O38" s="47">
        <f t="shared" si="2"/>
        <v>27.742444152431013</v>
      </c>
      <c r="P38" s="9"/>
    </row>
    <row r="39" spans="1:119">
      <c r="A39" s="12"/>
      <c r="B39" s="25">
        <v>368</v>
      </c>
      <c r="C39" s="20" t="s">
        <v>43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352745</v>
      </c>
      <c r="L39" s="46">
        <v>0</v>
      </c>
      <c r="M39" s="46">
        <v>0</v>
      </c>
      <c r="N39" s="46">
        <f t="shared" si="9"/>
        <v>352745</v>
      </c>
      <c r="O39" s="47">
        <f t="shared" si="2"/>
        <v>115.88206307490144</v>
      </c>
      <c r="P39" s="9"/>
    </row>
    <row r="40" spans="1:119">
      <c r="A40" s="12"/>
      <c r="B40" s="25">
        <v>369.9</v>
      </c>
      <c r="C40" s="20" t="s">
        <v>44</v>
      </c>
      <c r="D40" s="46">
        <v>13752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13752</v>
      </c>
      <c r="O40" s="47">
        <f t="shared" si="2"/>
        <v>4.5177398160315372</v>
      </c>
      <c r="P40" s="9"/>
    </row>
    <row r="41" spans="1:119" ht="15.75">
      <c r="A41" s="29" t="s">
        <v>29</v>
      </c>
      <c r="B41" s="30"/>
      <c r="C41" s="31"/>
      <c r="D41" s="32">
        <f t="shared" ref="D41:M41" si="11">SUM(D42:D42)</f>
        <v>1123804</v>
      </c>
      <c r="E41" s="32">
        <f t="shared" si="11"/>
        <v>0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0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9"/>
        <v>1123804</v>
      </c>
      <c r="O41" s="45">
        <f t="shared" si="2"/>
        <v>369.18659658344285</v>
      </c>
      <c r="P41" s="9"/>
    </row>
    <row r="42" spans="1:119" ht="15.75" thickBot="1">
      <c r="A42" s="12"/>
      <c r="B42" s="25">
        <v>381</v>
      </c>
      <c r="C42" s="20" t="s">
        <v>45</v>
      </c>
      <c r="D42" s="46">
        <v>1123804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1123804</v>
      </c>
      <c r="O42" s="47">
        <f t="shared" si="2"/>
        <v>369.18659658344285</v>
      </c>
      <c r="P42" s="9"/>
    </row>
    <row r="43" spans="1:119" ht="16.5" thickBot="1">
      <c r="A43" s="14" t="s">
        <v>35</v>
      </c>
      <c r="B43" s="23"/>
      <c r="C43" s="22"/>
      <c r="D43" s="15">
        <f t="shared" ref="D43:M43" si="12">SUM(D5,D12,D16,D25,D32,D34,D41)</f>
        <v>3306380</v>
      </c>
      <c r="E43" s="15">
        <f t="shared" si="12"/>
        <v>150420</v>
      </c>
      <c r="F43" s="15">
        <f t="shared" si="12"/>
        <v>0</v>
      </c>
      <c r="G43" s="15">
        <f t="shared" si="12"/>
        <v>0</v>
      </c>
      <c r="H43" s="15">
        <f t="shared" si="12"/>
        <v>0</v>
      </c>
      <c r="I43" s="15">
        <f t="shared" si="12"/>
        <v>4017378</v>
      </c>
      <c r="J43" s="15">
        <f t="shared" si="12"/>
        <v>0</v>
      </c>
      <c r="K43" s="15">
        <f t="shared" si="12"/>
        <v>718832</v>
      </c>
      <c r="L43" s="15">
        <f t="shared" si="12"/>
        <v>0</v>
      </c>
      <c r="M43" s="15">
        <f t="shared" si="12"/>
        <v>0</v>
      </c>
      <c r="N43" s="15">
        <f t="shared" si="9"/>
        <v>8193010</v>
      </c>
      <c r="O43" s="38">
        <f t="shared" si="2"/>
        <v>2691.5275952693823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120" t="s">
        <v>100</v>
      </c>
      <c r="M45" s="120"/>
      <c r="N45" s="120"/>
      <c r="O45" s="43">
        <v>3044</v>
      </c>
    </row>
    <row r="46" spans="1:119">
      <c r="A46" s="121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9"/>
    </row>
    <row r="47" spans="1:119" ht="15.75" customHeight="1" thickBot="1">
      <c r="A47" s="122" t="s">
        <v>56</v>
      </c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2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53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94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46</v>
      </c>
      <c r="B3" s="110"/>
      <c r="C3" s="111"/>
      <c r="D3" s="130" t="s">
        <v>23</v>
      </c>
      <c r="E3" s="131"/>
      <c r="F3" s="131"/>
      <c r="G3" s="131"/>
      <c r="H3" s="132"/>
      <c r="I3" s="130" t="s">
        <v>24</v>
      </c>
      <c r="J3" s="132"/>
      <c r="K3" s="130" t="s">
        <v>26</v>
      </c>
      <c r="L3" s="132"/>
      <c r="M3" s="36"/>
      <c r="N3" s="37"/>
      <c r="O3" s="133" t="s">
        <v>51</v>
      </c>
      <c r="P3" s="11"/>
      <c r="Q3"/>
    </row>
    <row r="4" spans="1:133" ht="32.25" customHeight="1" thickBot="1">
      <c r="A4" s="112"/>
      <c r="B4" s="113"/>
      <c r="C4" s="114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25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1432458</v>
      </c>
      <c r="E5" s="27">
        <f t="shared" si="0"/>
        <v>108832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4" si="1">SUM(D5:M5)</f>
        <v>1541290</v>
      </c>
      <c r="O5" s="33">
        <f t="shared" ref="O5:O43" si="2">(N5/O$45)</f>
        <v>503.52499183273437</v>
      </c>
      <c r="P5" s="6"/>
    </row>
    <row r="6" spans="1:133">
      <c r="A6" s="12"/>
      <c r="B6" s="25">
        <v>311</v>
      </c>
      <c r="C6" s="20" t="s">
        <v>2</v>
      </c>
      <c r="D6" s="46">
        <v>542106</v>
      </c>
      <c r="E6" s="46">
        <v>108832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650938</v>
      </c>
      <c r="O6" s="47">
        <f t="shared" si="2"/>
        <v>212.65534139170205</v>
      </c>
      <c r="P6" s="9"/>
    </row>
    <row r="7" spans="1:133">
      <c r="A7" s="12"/>
      <c r="B7" s="25">
        <v>312.10000000000002</v>
      </c>
      <c r="C7" s="20" t="s">
        <v>10</v>
      </c>
      <c r="D7" s="46">
        <v>464532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464532</v>
      </c>
      <c r="O7" s="47">
        <f t="shared" si="2"/>
        <v>151.75824893825546</v>
      </c>
      <c r="P7" s="9"/>
    </row>
    <row r="8" spans="1:133">
      <c r="A8" s="12"/>
      <c r="B8" s="25">
        <v>314.10000000000002</v>
      </c>
      <c r="C8" s="20" t="s">
        <v>11</v>
      </c>
      <c r="D8" s="46">
        <v>255689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255689</v>
      </c>
      <c r="O8" s="47">
        <f t="shared" si="2"/>
        <v>83.531198954589996</v>
      </c>
      <c r="P8" s="9"/>
    </row>
    <row r="9" spans="1:133">
      <c r="A9" s="12"/>
      <c r="B9" s="25">
        <v>314.3</v>
      </c>
      <c r="C9" s="20" t="s">
        <v>12</v>
      </c>
      <c r="D9" s="46">
        <v>73880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73880</v>
      </c>
      <c r="O9" s="47">
        <f t="shared" si="2"/>
        <v>24.1359032995753</v>
      </c>
      <c r="P9" s="9"/>
    </row>
    <row r="10" spans="1:133">
      <c r="A10" s="12"/>
      <c r="B10" s="25">
        <v>314.8</v>
      </c>
      <c r="C10" s="20" t="s">
        <v>14</v>
      </c>
      <c r="D10" s="46">
        <v>2911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2911</v>
      </c>
      <c r="O10" s="47">
        <f t="shared" si="2"/>
        <v>0.95099640640313621</v>
      </c>
      <c r="P10" s="9"/>
    </row>
    <row r="11" spans="1:133">
      <c r="A11" s="12"/>
      <c r="B11" s="25">
        <v>315</v>
      </c>
      <c r="C11" s="20" t="s">
        <v>74</v>
      </c>
      <c r="D11" s="46">
        <v>93340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93340</v>
      </c>
      <c r="O11" s="47">
        <f t="shared" si="2"/>
        <v>30.493302842208429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SUM(D13:D15)</f>
        <v>261478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261478</v>
      </c>
      <c r="O12" s="45">
        <f t="shared" si="2"/>
        <v>85.422410976804969</v>
      </c>
      <c r="P12" s="10"/>
    </row>
    <row r="13" spans="1:133">
      <c r="A13" s="12"/>
      <c r="B13" s="25">
        <v>322</v>
      </c>
      <c r="C13" s="20" t="s">
        <v>0</v>
      </c>
      <c r="D13" s="46">
        <v>15176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15176</v>
      </c>
      <c r="O13" s="47">
        <f t="shared" si="2"/>
        <v>4.9578569095066971</v>
      </c>
      <c r="P13" s="9"/>
    </row>
    <row r="14" spans="1:133">
      <c r="A14" s="12"/>
      <c r="B14" s="25">
        <v>323.10000000000002</v>
      </c>
      <c r="C14" s="20" t="s">
        <v>16</v>
      </c>
      <c r="D14" s="46">
        <v>225966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225966</v>
      </c>
      <c r="O14" s="47">
        <f t="shared" si="2"/>
        <v>73.820973538059462</v>
      </c>
      <c r="P14" s="9"/>
    </row>
    <row r="15" spans="1:133">
      <c r="A15" s="12"/>
      <c r="B15" s="25">
        <v>329</v>
      </c>
      <c r="C15" s="20" t="s">
        <v>17</v>
      </c>
      <c r="D15" s="46">
        <v>20336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20336</v>
      </c>
      <c r="O15" s="47">
        <f t="shared" si="2"/>
        <v>6.643580529238811</v>
      </c>
      <c r="P15" s="9"/>
    </row>
    <row r="16" spans="1:133" ht="15.75">
      <c r="A16" s="29" t="s">
        <v>19</v>
      </c>
      <c r="B16" s="30"/>
      <c r="C16" s="31"/>
      <c r="D16" s="32">
        <f t="shared" ref="D16:M16" si="4">SUM(D17:D23)</f>
        <v>297750</v>
      </c>
      <c r="E16" s="32">
        <f t="shared" si="4"/>
        <v>198962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496712</v>
      </c>
      <c r="O16" s="45">
        <f t="shared" si="2"/>
        <v>162.27115321790265</v>
      </c>
      <c r="P16" s="10"/>
    </row>
    <row r="17" spans="1:16">
      <c r="A17" s="12"/>
      <c r="B17" s="25">
        <v>331.2</v>
      </c>
      <c r="C17" s="20" t="s">
        <v>18</v>
      </c>
      <c r="D17" s="46">
        <v>100344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100344</v>
      </c>
      <c r="O17" s="47">
        <f t="shared" si="2"/>
        <v>32.781443972557987</v>
      </c>
      <c r="P17" s="9"/>
    </row>
    <row r="18" spans="1:16">
      <c r="A18" s="12"/>
      <c r="B18" s="25">
        <v>331.5</v>
      </c>
      <c r="C18" s="20" t="s">
        <v>68</v>
      </c>
      <c r="D18" s="46">
        <v>0</v>
      </c>
      <c r="E18" s="46">
        <v>198962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198962</v>
      </c>
      <c r="O18" s="47">
        <f t="shared" si="2"/>
        <v>64.999019928128064</v>
      </c>
      <c r="P18" s="9"/>
    </row>
    <row r="19" spans="1:16">
      <c r="A19" s="12"/>
      <c r="B19" s="25">
        <v>335.12</v>
      </c>
      <c r="C19" s="20" t="s">
        <v>75</v>
      </c>
      <c r="D19" s="46">
        <v>109432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109432</v>
      </c>
      <c r="O19" s="47">
        <f t="shared" si="2"/>
        <v>35.750408363279973</v>
      </c>
      <c r="P19" s="9"/>
    </row>
    <row r="20" spans="1:16">
      <c r="A20" s="12"/>
      <c r="B20" s="25">
        <v>335.14</v>
      </c>
      <c r="C20" s="20" t="s">
        <v>76</v>
      </c>
      <c r="D20" s="46">
        <v>990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990</v>
      </c>
      <c r="O20" s="47">
        <f t="shared" si="2"/>
        <v>0.3234237177393009</v>
      </c>
      <c r="P20" s="9"/>
    </row>
    <row r="21" spans="1:16">
      <c r="A21" s="12"/>
      <c r="B21" s="25">
        <v>335.15</v>
      </c>
      <c r="C21" s="20" t="s">
        <v>77</v>
      </c>
      <c r="D21" s="46">
        <v>898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898</v>
      </c>
      <c r="O21" s="47">
        <f t="shared" si="2"/>
        <v>0.29336818033322443</v>
      </c>
      <c r="P21" s="9"/>
    </row>
    <row r="22" spans="1:16">
      <c r="A22" s="12"/>
      <c r="B22" s="25">
        <v>335.18</v>
      </c>
      <c r="C22" s="20" t="s">
        <v>78</v>
      </c>
      <c r="D22" s="46">
        <v>81365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81365</v>
      </c>
      <c r="O22" s="47">
        <f t="shared" si="2"/>
        <v>26.581182620058804</v>
      </c>
      <c r="P22" s="9"/>
    </row>
    <row r="23" spans="1:16">
      <c r="A23" s="12"/>
      <c r="B23" s="25">
        <v>335.9</v>
      </c>
      <c r="C23" s="20" t="s">
        <v>70</v>
      </c>
      <c r="D23" s="46">
        <v>4721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4721</v>
      </c>
      <c r="O23" s="47">
        <f t="shared" si="2"/>
        <v>1.5423064358052925</v>
      </c>
      <c r="P23" s="9"/>
    </row>
    <row r="24" spans="1:16" ht="15.75">
      <c r="A24" s="29" t="s">
        <v>27</v>
      </c>
      <c r="B24" s="30"/>
      <c r="C24" s="31"/>
      <c r="D24" s="32">
        <f t="shared" ref="D24:M24" si="5">SUM(D25:D31)</f>
        <v>111310</v>
      </c>
      <c r="E24" s="32">
        <f t="shared" si="5"/>
        <v>4700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3941630</v>
      </c>
      <c r="J24" s="32">
        <f t="shared" si="5"/>
        <v>144040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4201680</v>
      </c>
      <c r="O24" s="45">
        <f t="shared" si="2"/>
        <v>1372.6494609604704</v>
      </c>
      <c r="P24" s="10"/>
    </row>
    <row r="25" spans="1:16">
      <c r="A25" s="12"/>
      <c r="B25" s="25">
        <v>341.2</v>
      </c>
      <c r="C25" s="20" t="s">
        <v>79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144040</v>
      </c>
      <c r="K25" s="46">
        <v>0</v>
      </c>
      <c r="L25" s="46">
        <v>0</v>
      </c>
      <c r="M25" s="46">
        <v>0</v>
      </c>
      <c r="N25" s="46">
        <f t="shared" ref="N25:N31" si="6">SUM(D25:M25)</f>
        <v>144040</v>
      </c>
      <c r="O25" s="47">
        <f t="shared" si="2"/>
        <v>47.056517477948383</v>
      </c>
      <c r="P25" s="9"/>
    </row>
    <row r="26" spans="1:16">
      <c r="A26" s="12"/>
      <c r="B26" s="25">
        <v>342.2</v>
      </c>
      <c r="C26" s="20" t="s">
        <v>95</v>
      </c>
      <c r="D26" s="46">
        <v>69255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69255</v>
      </c>
      <c r="O26" s="47">
        <f t="shared" si="2"/>
        <v>22.624959163672003</v>
      </c>
      <c r="P26" s="9"/>
    </row>
    <row r="27" spans="1:16">
      <c r="A27" s="12"/>
      <c r="B27" s="25">
        <v>343.2</v>
      </c>
      <c r="C27" s="20" t="s">
        <v>31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1086501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1086501</v>
      </c>
      <c r="O27" s="47">
        <f t="shared" si="2"/>
        <v>354.94968964390722</v>
      </c>
      <c r="P27" s="9"/>
    </row>
    <row r="28" spans="1:16">
      <c r="A28" s="12"/>
      <c r="B28" s="25">
        <v>343.4</v>
      </c>
      <c r="C28" s="20" t="s">
        <v>32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316520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316520</v>
      </c>
      <c r="O28" s="47">
        <f t="shared" si="2"/>
        <v>103.40411630186213</v>
      </c>
      <c r="P28" s="9"/>
    </row>
    <row r="29" spans="1:16">
      <c r="A29" s="12"/>
      <c r="B29" s="25">
        <v>343.6</v>
      </c>
      <c r="C29" s="20" t="s">
        <v>33</v>
      </c>
      <c r="D29" s="46">
        <v>0</v>
      </c>
      <c r="E29" s="46">
        <v>4700</v>
      </c>
      <c r="F29" s="46">
        <v>0</v>
      </c>
      <c r="G29" s="46">
        <v>0</v>
      </c>
      <c r="H29" s="46">
        <v>0</v>
      </c>
      <c r="I29" s="46">
        <v>2538609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2543309</v>
      </c>
      <c r="O29" s="47">
        <f t="shared" si="2"/>
        <v>830.87520418164002</v>
      </c>
      <c r="P29" s="9"/>
    </row>
    <row r="30" spans="1:16">
      <c r="A30" s="12"/>
      <c r="B30" s="25">
        <v>343.8</v>
      </c>
      <c r="C30" s="20" t="s">
        <v>34</v>
      </c>
      <c r="D30" s="46">
        <v>7023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7023</v>
      </c>
      <c r="O30" s="47">
        <f t="shared" si="2"/>
        <v>2.2943482522051619</v>
      </c>
      <c r="P30" s="9"/>
    </row>
    <row r="31" spans="1:16">
      <c r="A31" s="12"/>
      <c r="B31" s="25">
        <v>344.9</v>
      </c>
      <c r="C31" s="20" t="s">
        <v>80</v>
      </c>
      <c r="D31" s="46">
        <v>35032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35032</v>
      </c>
      <c r="O31" s="47">
        <f t="shared" si="2"/>
        <v>11.444625939235545</v>
      </c>
      <c r="P31" s="9"/>
    </row>
    <row r="32" spans="1:16" ht="15.75">
      <c r="A32" s="29" t="s">
        <v>28</v>
      </c>
      <c r="B32" s="30"/>
      <c r="C32" s="31"/>
      <c r="D32" s="32">
        <f t="shared" ref="D32:M32" si="7">SUM(D33:D33)</f>
        <v>6851</v>
      </c>
      <c r="E32" s="32">
        <f t="shared" si="7"/>
        <v>523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ref="N32:N43" si="8">SUM(D32:M32)</f>
        <v>7374</v>
      </c>
      <c r="O32" s="45">
        <f t="shared" si="2"/>
        <v>2.4090166612218229</v>
      </c>
      <c r="P32" s="10"/>
    </row>
    <row r="33" spans="1:119">
      <c r="A33" s="13"/>
      <c r="B33" s="39">
        <v>359</v>
      </c>
      <c r="C33" s="21" t="s">
        <v>37</v>
      </c>
      <c r="D33" s="46">
        <v>6851</v>
      </c>
      <c r="E33" s="46">
        <v>523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7374</v>
      </c>
      <c r="O33" s="47">
        <f t="shared" si="2"/>
        <v>2.4090166612218229</v>
      </c>
      <c r="P33" s="9"/>
    </row>
    <row r="34" spans="1:119" ht="15.75">
      <c r="A34" s="29" t="s">
        <v>3</v>
      </c>
      <c r="B34" s="30"/>
      <c r="C34" s="31"/>
      <c r="D34" s="32">
        <f t="shared" ref="D34:M34" si="9">SUM(D35:D40)</f>
        <v>821</v>
      </c>
      <c r="E34" s="32">
        <f t="shared" si="9"/>
        <v>6891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3105</v>
      </c>
      <c r="J34" s="32">
        <f t="shared" si="9"/>
        <v>0</v>
      </c>
      <c r="K34" s="32">
        <f t="shared" si="9"/>
        <v>70457</v>
      </c>
      <c r="L34" s="32">
        <f t="shared" si="9"/>
        <v>0</v>
      </c>
      <c r="M34" s="32">
        <f t="shared" si="9"/>
        <v>0</v>
      </c>
      <c r="N34" s="32">
        <f t="shared" si="8"/>
        <v>81274</v>
      </c>
      <c r="O34" s="45">
        <f t="shared" si="2"/>
        <v>26.551453773276705</v>
      </c>
      <c r="P34" s="10"/>
    </row>
    <row r="35" spans="1:119">
      <c r="A35" s="12"/>
      <c r="B35" s="25">
        <v>361.1</v>
      </c>
      <c r="C35" s="20" t="s">
        <v>38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3105</v>
      </c>
      <c r="J35" s="46">
        <v>0</v>
      </c>
      <c r="K35" s="46">
        <v>116187</v>
      </c>
      <c r="L35" s="46">
        <v>0</v>
      </c>
      <c r="M35" s="46">
        <v>0</v>
      </c>
      <c r="N35" s="46">
        <f t="shared" si="8"/>
        <v>119292</v>
      </c>
      <c r="O35" s="47">
        <f t="shared" si="2"/>
        <v>38.971577915713816</v>
      </c>
      <c r="P35" s="9"/>
    </row>
    <row r="36" spans="1:119">
      <c r="A36" s="12"/>
      <c r="B36" s="25">
        <v>361.3</v>
      </c>
      <c r="C36" s="20" t="s">
        <v>39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-258363</v>
      </c>
      <c r="L36" s="46">
        <v>0</v>
      </c>
      <c r="M36" s="46">
        <v>0</v>
      </c>
      <c r="N36" s="46">
        <f t="shared" si="8"/>
        <v>-258363</v>
      </c>
      <c r="O36" s="47">
        <f t="shared" si="2"/>
        <v>-84.404769683110089</v>
      </c>
      <c r="P36" s="9"/>
    </row>
    <row r="37" spans="1:119">
      <c r="A37" s="12"/>
      <c r="B37" s="25">
        <v>361.4</v>
      </c>
      <c r="C37" s="20" t="s">
        <v>82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-65638</v>
      </c>
      <c r="L37" s="46">
        <v>0</v>
      </c>
      <c r="M37" s="46">
        <v>0</v>
      </c>
      <c r="N37" s="46">
        <f t="shared" si="8"/>
        <v>-65638</v>
      </c>
      <c r="O37" s="47">
        <f t="shared" si="2"/>
        <v>-21.443319176739628</v>
      </c>
      <c r="P37" s="9"/>
    </row>
    <row r="38" spans="1:119">
      <c r="A38" s="12"/>
      <c r="B38" s="25">
        <v>364</v>
      </c>
      <c r="C38" s="20" t="s">
        <v>96</v>
      </c>
      <c r="D38" s="46">
        <v>0</v>
      </c>
      <c r="E38" s="46">
        <v>6891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6891</v>
      </c>
      <c r="O38" s="47">
        <f t="shared" si="2"/>
        <v>2.2512250898399215</v>
      </c>
      <c r="P38" s="9"/>
    </row>
    <row r="39" spans="1:119">
      <c r="A39" s="12"/>
      <c r="B39" s="25">
        <v>368</v>
      </c>
      <c r="C39" s="20" t="s">
        <v>43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278271</v>
      </c>
      <c r="L39" s="46">
        <v>0</v>
      </c>
      <c r="M39" s="46">
        <v>0</v>
      </c>
      <c r="N39" s="46">
        <f t="shared" si="8"/>
        <v>278271</v>
      </c>
      <c r="O39" s="47">
        <f t="shared" si="2"/>
        <v>90.908526625285859</v>
      </c>
      <c r="P39" s="9"/>
    </row>
    <row r="40" spans="1:119">
      <c r="A40" s="12"/>
      <c r="B40" s="25">
        <v>369.9</v>
      </c>
      <c r="C40" s="20" t="s">
        <v>44</v>
      </c>
      <c r="D40" s="46">
        <v>821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821</v>
      </c>
      <c r="O40" s="47">
        <f t="shared" si="2"/>
        <v>0.26821300228683437</v>
      </c>
      <c r="P40" s="9"/>
    </row>
    <row r="41" spans="1:119" ht="15.75">
      <c r="A41" s="29" t="s">
        <v>29</v>
      </c>
      <c r="B41" s="30"/>
      <c r="C41" s="31"/>
      <c r="D41" s="32">
        <f t="shared" ref="D41:M41" si="10">SUM(D42:D42)</f>
        <v>1067342</v>
      </c>
      <c r="E41" s="32">
        <f t="shared" si="10"/>
        <v>40257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8"/>
        <v>1107599</v>
      </c>
      <c r="O41" s="45">
        <f t="shared" si="2"/>
        <v>361.84220842861811</v>
      </c>
      <c r="P41" s="9"/>
    </row>
    <row r="42" spans="1:119" ht="15.75" thickBot="1">
      <c r="A42" s="12"/>
      <c r="B42" s="25">
        <v>381</v>
      </c>
      <c r="C42" s="20" t="s">
        <v>45</v>
      </c>
      <c r="D42" s="46">
        <v>1067342</v>
      </c>
      <c r="E42" s="46">
        <v>40257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1107599</v>
      </c>
      <c r="O42" s="47">
        <f t="shared" si="2"/>
        <v>361.84220842861811</v>
      </c>
      <c r="P42" s="9"/>
    </row>
    <row r="43" spans="1:119" ht="16.5" thickBot="1">
      <c r="A43" s="14" t="s">
        <v>35</v>
      </c>
      <c r="B43" s="23"/>
      <c r="C43" s="22"/>
      <c r="D43" s="15">
        <f t="shared" ref="D43:M43" si="11">SUM(D5,D12,D16,D24,D32,D34,D41)</f>
        <v>3178010</v>
      </c>
      <c r="E43" s="15">
        <f t="shared" si="11"/>
        <v>360165</v>
      </c>
      <c r="F43" s="15">
        <f t="shared" si="11"/>
        <v>0</v>
      </c>
      <c r="G43" s="15">
        <f t="shared" si="11"/>
        <v>0</v>
      </c>
      <c r="H43" s="15">
        <f t="shared" si="11"/>
        <v>0</v>
      </c>
      <c r="I43" s="15">
        <f t="shared" si="11"/>
        <v>3944735</v>
      </c>
      <c r="J43" s="15">
        <f t="shared" si="11"/>
        <v>144040</v>
      </c>
      <c r="K43" s="15">
        <f t="shared" si="11"/>
        <v>70457</v>
      </c>
      <c r="L43" s="15">
        <f t="shared" si="11"/>
        <v>0</v>
      </c>
      <c r="M43" s="15">
        <f t="shared" si="11"/>
        <v>0</v>
      </c>
      <c r="N43" s="15">
        <f t="shared" si="8"/>
        <v>7697407</v>
      </c>
      <c r="O43" s="38">
        <f t="shared" si="2"/>
        <v>2514.670695851029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120" t="s">
        <v>97</v>
      </c>
      <c r="M45" s="120"/>
      <c r="N45" s="120"/>
      <c r="O45" s="43">
        <v>3061</v>
      </c>
    </row>
    <row r="46" spans="1:119">
      <c r="A46" s="121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9"/>
    </row>
    <row r="47" spans="1:119" ht="15.75" customHeight="1" thickBot="1">
      <c r="A47" s="122" t="s">
        <v>56</v>
      </c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2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2025-04-18T20:46:18Z</cp:lastPrinted>
  <dcterms:created xsi:type="dcterms:W3CDTF">2000-08-31T21:26:31Z</dcterms:created>
  <dcterms:modified xsi:type="dcterms:W3CDTF">2025-04-18T20:46:24Z</dcterms:modified>
</cp:coreProperties>
</file>