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9" documentId="11_015FED236F83EE42E33DC5C6F4DBB82289947477" xr6:coauthVersionLast="47" xr6:coauthVersionMax="47" xr10:uidLastSave="{C2D61960-2FA9-40AD-81C7-E9ED0A52AE08}"/>
  <bookViews>
    <workbookView xWindow="-120" yWindow="-120" windowWidth="29040" windowHeight="15720" tabRatio="786" xr2:uid="{00000000-000D-0000-FFFF-FFFF00000000}"/>
  </bookViews>
  <sheets>
    <sheet name="2023" sheetId="50" r:id="rId1"/>
    <sheet name="2022" sheetId="49" r:id="rId2"/>
    <sheet name="2021" sheetId="48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'2007'!$A$1:$O$32</definedName>
    <definedName name="_xlnm.Print_Area" localSheetId="15">'2008'!$A$1:$O$32</definedName>
    <definedName name="_xlnm.Print_Area" localSheetId="14">'2009'!$A$1:$O$32</definedName>
    <definedName name="_xlnm.Print_Area" localSheetId="13">'2010'!$A$1:$O$32</definedName>
    <definedName name="_xlnm.Print_Area" localSheetId="12">'2011'!$A$1:$O$30</definedName>
    <definedName name="_xlnm.Print_Area" localSheetId="11">'2012'!$A$1:$O$31</definedName>
    <definedName name="_xlnm.Print_Area" localSheetId="10">'2013'!$A$1:$O$33</definedName>
    <definedName name="_xlnm.Print_Area" localSheetId="9">'2014'!$A$1:$O$34</definedName>
    <definedName name="_xlnm.Print_Area" localSheetId="8">'2015'!$A$1:$O$34</definedName>
    <definedName name="_xlnm.Print_Area" localSheetId="7">'2016'!$A$1:$O$35</definedName>
    <definedName name="_xlnm.Print_Area" localSheetId="6">'2017'!$A$1:$O$32</definedName>
    <definedName name="_xlnm.Print_Area" localSheetId="5">'2018'!$A$1:$O$30</definedName>
    <definedName name="_xlnm.Print_Area" localSheetId="4">'2019'!$A$1:$O$30</definedName>
    <definedName name="_xlnm.Print_Area" localSheetId="3">'2020'!$A$1:$O$29</definedName>
    <definedName name="_xlnm.Print_Area" localSheetId="2">'2021'!$A$1:$P$27</definedName>
    <definedName name="_xlnm.Print_Area" localSheetId="1">'2022'!$A$1:$P$33</definedName>
    <definedName name="_xlnm.Print_Area" localSheetId="0">'2023'!$A$1:$P$32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50" l="1"/>
  <c r="F28" i="50"/>
  <c r="G28" i="50"/>
  <c r="H28" i="50"/>
  <c r="I28" i="50"/>
  <c r="J28" i="50"/>
  <c r="K28" i="50"/>
  <c r="L28" i="50"/>
  <c r="M28" i="50"/>
  <c r="N28" i="50"/>
  <c r="D28" i="50"/>
  <c r="D5" i="50" l="1"/>
  <c r="E5" i="50"/>
  <c r="F5" i="50"/>
  <c r="G5" i="50"/>
  <c r="H5" i="50"/>
  <c r="I5" i="50"/>
  <c r="J5" i="50"/>
  <c r="K5" i="50"/>
  <c r="L5" i="50"/>
  <c r="M5" i="50"/>
  <c r="N5" i="50"/>
  <c r="O6" i="50"/>
  <c r="P6" i="50"/>
  <c r="O7" i="50"/>
  <c r="P7" i="50"/>
  <c r="O8" i="50"/>
  <c r="P8" i="50" s="1"/>
  <c r="O9" i="50"/>
  <c r="P9" i="50" s="1"/>
  <c r="D10" i="50"/>
  <c r="E10" i="50"/>
  <c r="F10" i="50"/>
  <c r="G10" i="50"/>
  <c r="H10" i="50"/>
  <c r="I10" i="50"/>
  <c r="J10" i="50"/>
  <c r="K10" i="50"/>
  <c r="L10" i="50"/>
  <c r="M10" i="50"/>
  <c r="N10" i="50"/>
  <c r="O11" i="50"/>
  <c r="P11" i="50" s="1"/>
  <c r="O12" i="50"/>
  <c r="P12" i="50"/>
  <c r="D13" i="50"/>
  <c r="E13" i="50"/>
  <c r="F13" i="50"/>
  <c r="G13" i="50"/>
  <c r="H13" i="50"/>
  <c r="I13" i="50"/>
  <c r="J13" i="50"/>
  <c r="K13" i="50"/>
  <c r="L13" i="50"/>
  <c r="M13" i="50"/>
  <c r="N13" i="50"/>
  <c r="O14" i="50"/>
  <c r="P14" i="50" s="1"/>
  <c r="O15" i="50"/>
  <c r="P15" i="50" s="1"/>
  <c r="O16" i="50"/>
  <c r="P16" i="50" s="1"/>
  <c r="O17" i="50"/>
  <c r="P17" i="50" s="1"/>
  <c r="O18" i="50"/>
  <c r="P18" i="50" s="1"/>
  <c r="O19" i="50"/>
  <c r="P19" i="50" s="1"/>
  <c r="D20" i="50"/>
  <c r="E20" i="50"/>
  <c r="F20" i="50"/>
  <c r="G20" i="50"/>
  <c r="H20" i="50"/>
  <c r="I20" i="50"/>
  <c r="J20" i="50"/>
  <c r="K20" i="50"/>
  <c r="L20" i="50"/>
  <c r="M20" i="50"/>
  <c r="N20" i="50"/>
  <c r="O21" i="50"/>
  <c r="P21" i="50" s="1"/>
  <c r="D22" i="50"/>
  <c r="E22" i="50"/>
  <c r="F22" i="50"/>
  <c r="G22" i="50"/>
  <c r="H22" i="50"/>
  <c r="I22" i="50"/>
  <c r="J22" i="50"/>
  <c r="K22" i="50"/>
  <c r="L22" i="50"/>
  <c r="M22" i="50"/>
  <c r="N22" i="50"/>
  <c r="O23" i="50"/>
  <c r="P23" i="50" s="1"/>
  <c r="D24" i="50"/>
  <c r="E24" i="50"/>
  <c r="F24" i="50"/>
  <c r="G24" i="50"/>
  <c r="H24" i="50"/>
  <c r="I24" i="50"/>
  <c r="J24" i="50"/>
  <c r="K24" i="50"/>
  <c r="L24" i="50"/>
  <c r="M24" i="50"/>
  <c r="N24" i="50"/>
  <c r="O25" i="50"/>
  <c r="P25" i="50" s="1"/>
  <c r="D26" i="50"/>
  <c r="E26" i="50"/>
  <c r="F26" i="50"/>
  <c r="G26" i="50"/>
  <c r="H26" i="50"/>
  <c r="I26" i="50"/>
  <c r="J26" i="50"/>
  <c r="K26" i="50"/>
  <c r="L26" i="50"/>
  <c r="M26" i="50"/>
  <c r="N26" i="50"/>
  <c r="O27" i="50"/>
  <c r="P27" i="50" s="1"/>
  <c r="O28" i="49"/>
  <c r="P28" i="49" s="1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O18" i="49"/>
  <c r="P18" i="49" s="1"/>
  <c r="O17" i="49"/>
  <c r="P17" i="49" s="1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N10" i="49"/>
  <c r="M10" i="49"/>
  <c r="L10" i="49"/>
  <c r="K10" i="49"/>
  <c r="J10" i="49"/>
  <c r="I10" i="49"/>
  <c r="H10" i="49"/>
  <c r="G10" i="49"/>
  <c r="F10" i="49"/>
  <c r="E10" i="49"/>
  <c r="D10" i="49"/>
  <c r="O9" i="49"/>
  <c r="P9" i="49" s="1"/>
  <c r="O8" i="49"/>
  <c r="P8" i="49" s="1"/>
  <c r="O7" i="49"/>
  <c r="P7" i="49" s="1"/>
  <c r="O6" i="49"/>
  <c r="P6" i="49" s="1"/>
  <c r="N5" i="49"/>
  <c r="M5" i="49"/>
  <c r="L5" i="49"/>
  <c r="L29" i="49" s="1"/>
  <c r="K5" i="49"/>
  <c r="J5" i="49"/>
  <c r="J29" i="49" s="1"/>
  <c r="I5" i="49"/>
  <c r="H5" i="49"/>
  <c r="G5" i="49"/>
  <c r="F5" i="49"/>
  <c r="E5" i="49"/>
  <c r="E29" i="49" s="1"/>
  <c r="D5" i="49"/>
  <c r="O24" i="50" l="1"/>
  <c r="P24" i="50" s="1"/>
  <c r="O26" i="50"/>
  <c r="P26" i="50" s="1"/>
  <c r="O22" i="50"/>
  <c r="P22" i="50" s="1"/>
  <c r="O20" i="50"/>
  <c r="P20" i="50" s="1"/>
  <c r="O10" i="50"/>
  <c r="P10" i="50" s="1"/>
  <c r="O5" i="50"/>
  <c r="P5" i="50" s="1"/>
  <c r="O13" i="50"/>
  <c r="P13" i="50" s="1"/>
  <c r="K29" i="49"/>
  <c r="D29" i="49"/>
  <c r="G29" i="49"/>
  <c r="H29" i="49"/>
  <c r="I29" i="49"/>
  <c r="F29" i="49"/>
  <c r="M29" i="49"/>
  <c r="N29" i="49"/>
  <c r="O26" i="49"/>
  <c r="P26" i="49" s="1"/>
  <c r="O24" i="49"/>
  <c r="P24" i="49" s="1"/>
  <c r="O22" i="49"/>
  <c r="P22" i="49" s="1"/>
  <c r="O20" i="49"/>
  <c r="P20" i="49" s="1"/>
  <c r="O13" i="49"/>
  <c r="P13" i="49" s="1"/>
  <c r="O10" i="49"/>
  <c r="P10" i="49" s="1"/>
  <c r="O5" i="49"/>
  <c r="P5" i="49" s="1"/>
  <c r="D23" i="48"/>
  <c r="O22" i="48"/>
  <c r="P22" i="48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/>
  <c r="O17" i="48"/>
  <c r="P17" i="48" s="1"/>
  <c r="O16" i="48"/>
  <c r="P16" i="48" s="1"/>
  <c r="O15" i="48"/>
  <c r="P15" i="48"/>
  <c r="O14" i="48"/>
  <c r="P14" i="48"/>
  <c r="N13" i="48"/>
  <c r="M13" i="48"/>
  <c r="L13" i="48"/>
  <c r="K13" i="48"/>
  <c r="J13" i="48"/>
  <c r="I13" i="48"/>
  <c r="H13" i="48"/>
  <c r="G13" i="48"/>
  <c r="G23" i="48" s="1"/>
  <c r="F13" i="48"/>
  <c r="O13" i="48" s="1"/>
  <c r="P13" i="48" s="1"/>
  <c r="E13" i="48"/>
  <c r="D13" i="48"/>
  <c r="O12" i="48"/>
  <c r="P12" i="48" s="1"/>
  <c r="O11" i="48"/>
  <c r="P11" i="48"/>
  <c r="N10" i="48"/>
  <c r="M10" i="48"/>
  <c r="L10" i="48"/>
  <c r="K10" i="48"/>
  <c r="J10" i="48"/>
  <c r="I10" i="48"/>
  <c r="H10" i="48"/>
  <c r="G10" i="48"/>
  <c r="F10" i="48"/>
  <c r="E10" i="48"/>
  <c r="D10" i="48"/>
  <c r="O10" i="48" s="1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N24" i="46"/>
  <c r="O24" i="46"/>
  <c r="M23" i="46"/>
  <c r="L23" i="46"/>
  <c r="K23" i="46"/>
  <c r="J23" i="46"/>
  <c r="I23" i="46"/>
  <c r="H23" i="46"/>
  <c r="G23" i="46"/>
  <c r="F23" i="46"/>
  <c r="E23" i="46"/>
  <c r="D23" i="46"/>
  <c r="N22" i="46"/>
  <c r="O22" i="46" s="1"/>
  <c r="N21" i="46"/>
  <c r="O21" i="46" s="1"/>
  <c r="M20" i="46"/>
  <c r="L20" i="46"/>
  <c r="K20" i="46"/>
  <c r="J20" i="46"/>
  <c r="I20" i="46"/>
  <c r="H20" i="46"/>
  <c r="G20" i="46"/>
  <c r="F20" i="46"/>
  <c r="E20" i="46"/>
  <c r="D20" i="46"/>
  <c r="N19" i="46"/>
  <c r="O19" i="46"/>
  <c r="M18" i="46"/>
  <c r="L18" i="46"/>
  <c r="K18" i="46"/>
  <c r="J18" i="46"/>
  <c r="I18" i="46"/>
  <c r="H18" i="46"/>
  <c r="G18" i="46"/>
  <c r="F18" i="46"/>
  <c r="E18" i="46"/>
  <c r="D18" i="46"/>
  <c r="N17" i="46"/>
  <c r="O17" i="46" s="1"/>
  <c r="N16" i="46"/>
  <c r="O16" i="46" s="1"/>
  <c r="N15" i="46"/>
  <c r="O15" i="46"/>
  <c r="N14" i="46"/>
  <c r="O14" i="46" s="1"/>
  <c r="M13" i="46"/>
  <c r="L13" i="46"/>
  <c r="K13" i="46"/>
  <c r="J13" i="46"/>
  <c r="N13" i="46" s="1"/>
  <c r="O13" i="46" s="1"/>
  <c r="I13" i="46"/>
  <c r="H13" i="46"/>
  <c r="G13" i="46"/>
  <c r="F13" i="46"/>
  <c r="E13" i="46"/>
  <c r="D13" i="46"/>
  <c r="N12" i="46"/>
  <c r="O12" i="46" s="1"/>
  <c r="N11" i="46"/>
  <c r="O11" i="46"/>
  <c r="M10" i="46"/>
  <c r="L10" i="46"/>
  <c r="K10" i="46"/>
  <c r="J10" i="46"/>
  <c r="I10" i="46"/>
  <c r="H10" i="46"/>
  <c r="G10" i="46"/>
  <c r="F10" i="46"/>
  <c r="F25" i="46" s="1"/>
  <c r="E10" i="46"/>
  <c r="D10" i="46"/>
  <c r="N9" i="46"/>
  <c r="O9" i="46" s="1"/>
  <c r="N8" i="46"/>
  <c r="O8" i="46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D5" i="46"/>
  <c r="N5" i="46" s="1"/>
  <c r="O5" i="46" s="1"/>
  <c r="N25" i="45"/>
  <c r="O25" i="45" s="1"/>
  <c r="N24" i="45"/>
  <c r="O24" i="45" s="1"/>
  <c r="M23" i="45"/>
  <c r="L23" i="45"/>
  <c r="N23" i="45" s="1"/>
  <c r="O23" i="45" s="1"/>
  <c r="K23" i="45"/>
  <c r="J23" i="45"/>
  <c r="I23" i="45"/>
  <c r="H23" i="45"/>
  <c r="G23" i="45"/>
  <c r="F23" i="45"/>
  <c r="E23" i="45"/>
  <c r="D23" i="45"/>
  <c r="N22" i="45"/>
  <c r="O22" i="45" s="1"/>
  <c r="M21" i="45"/>
  <c r="L21" i="45"/>
  <c r="K21" i="45"/>
  <c r="J21" i="45"/>
  <c r="I21" i="45"/>
  <c r="H21" i="45"/>
  <c r="G21" i="45"/>
  <c r="F21" i="45"/>
  <c r="E21" i="45"/>
  <c r="D21" i="45"/>
  <c r="N20" i="45"/>
  <c r="O20" i="45" s="1"/>
  <c r="M19" i="45"/>
  <c r="L19" i="45"/>
  <c r="K19" i="45"/>
  <c r="J19" i="45"/>
  <c r="I19" i="45"/>
  <c r="H19" i="45"/>
  <c r="G19" i="45"/>
  <c r="F19" i="45"/>
  <c r="E19" i="45"/>
  <c r="D19" i="45"/>
  <c r="N18" i="45"/>
  <c r="O18" i="45" s="1"/>
  <c r="N17" i="45"/>
  <c r="O17" i="45"/>
  <c r="N16" i="45"/>
  <c r="O16" i="45" s="1"/>
  <c r="N15" i="45"/>
  <c r="O15" i="45"/>
  <c r="N14" i="45"/>
  <c r="O14" i="45"/>
  <c r="M13" i="45"/>
  <c r="L13" i="45"/>
  <c r="N13" i="45" s="1"/>
  <c r="O13" i="45" s="1"/>
  <c r="K13" i="45"/>
  <c r="J13" i="45"/>
  <c r="I13" i="45"/>
  <c r="H13" i="45"/>
  <c r="G13" i="45"/>
  <c r="F13" i="45"/>
  <c r="E13" i="45"/>
  <c r="D13" i="45"/>
  <c r="N12" i="45"/>
  <c r="O12" i="45" s="1"/>
  <c r="N11" i="45"/>
  <c r="O11" i="45" s="1"/>
  <c r="M10" i="45"/>
  <c r="L10" i="45"/>
  <c r="K10" i="45"/>
  <c r="J10" i="45"/>
  <c r="J26" i="45" s="1"/>
  <c r="I10" i="45"/>
  <c r="I26" i="45" s="1"/>
  <c r="H10" i="45"/>
  <c r="G10" i="45"/>
  <c r="F10" i="45"/>
  <c r="E10" i="45"/>
  <c r="E26" i="45" s="1"/>
  <c r="D10" i="45"/>
  <c r="N9" i="45"/>
  <c r="O9" i="45" s="1"/>
  <c r="N8" i="45"/>
  <c r="O8" i="45" s="1"/>
  <c r="N7" i="45"/>
  <c r="O7" i="45"/>
  <c r="N6" i="45"/>
  <c r="O6" i="45" s="1"/>
  <c r="M5" i="45"/>
  <c r="L5" i="45"/>
  <c r="K5" i="45"/>
  <c r="J5" i="45"/>
  <c r="I5" i="45"/>
  <c r="H5" i="45"/>
  <c r="G5" i="45"/>
  <c r="F5" i="45"/>
  <c r="E5" i="45"/>
  <c r="D5" i="45"/>
  <c r="M26" i="44"/>
  <c r="N25" i="44"/>
  <c r="O25" i="44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N22" i="44"/>
  <c r="O22" i="44" s="1"/>
  <c r="M21" i="44"/>
  <c r="L21" i="44"/>
  <c r="K21" i="44"/>
  <c r="J21" i="44"/>
  <c r="I21" i="44"/>
  <c r="H21" i="44"/>
  <c r="G21" i="44"/>
  <c r="F21" i="44"/>
  <c r="N21" i="44" s="1"/>
  <c r="O21" i="44" s="1"/>
  <c r="E21" i="44"/>
  <c r="D21" i="44"/>
  <c r="N20" i="44"/>
  <c r="O20" i="44" s="1"/>
  <c r="M19" i="44"/>
  <c r="L19" i="44"/>
  <c r="K19" i="44"/>
  <c r="J19" i="44"/>
  <c r="I19" i="44"/>
  <c r="H19" i="44"/>
  <c r="G19" i="44"/>
  <c r="F19" i="44"/>
  <c r="E19" i="44"/>
  <c r="D19" i="44"/>
  <c r="N18" i="44"/>
  <c r="O18" i="44" s="1"/>
  <c r="M17" i="44"/>
  <c r="L17" i="44"/>
  <c r="K17" i="44"/>
  <c r="J17" i="44"/>
  <c r="I17" i="44"/>
  <c r="H17" i="44"/>
  <c r="N17" i="44" s="1"/>
  <c r="O17" i="44" s="1"/>
  <c r="G17" i="44"/>
  <c r="F17" i="44"/>
  <c r="E17" i="44"/>
  <c r="D17" i="44"/>
  <c r="N16" i="44"/>
  <c r="O16" i="44" s="1"/>
  <c r="N15" i="44"/>
  <c r="O15" i="44" s="1"/>
  <c r="N14" i="44"/>
  <c r="O14" i="44"/>
  <c r="N13" i="44"/>
  <c r="O13" i="44" s="1"/>
  <c r="M12" i="44"/>
  <c r="L12" i="44"/>
  <c r="K12" i="44"/>
  <c r="J12" i="44"/>
  <c r="I12" i="44"/>
  <c r="H12" i="44"/>
  <c r="G12" i="44"/>
  <c r="F12" i="44"/>
  <c r="E12" i="44"/>
  <c r="E26" i="44" s="1"/>
  <c r="D12" i="44"/>
  <c r="N11" i="44"/>
  <c r="O11" i="44" s="1"/>
  <c r="N10" i="44"/>
  <c r="O10" i="44" s="1"/>
  <c r="M9" i="44"/>
  <c r="L9" i="44"/>
  <c r="K9" i="44"/>
  <c r="J9" i="44"/>
  <c r="I9" i="44"/>
  <c r="H9" i="44"/>
  <c r="G9" i="44"/>
  <c r="F9" i="44"/>
  <c r="E9" i="44"/>
  <c r="D9" i="44"/>
  <c r="N8" i="44"/>
  <c r="O8" i="44" s="1"/>
  <c r="N7" i="44"/>
  <c r="O7" i="44"/>
  <c r="N6" i="44"/>
  <c r="O6" i="44" s="1"/>
  <c r="M5" i="44"/>
  <c r="L5" i="44"/>
  <c r="L26" i="44" s="1"/>
  <c r="K5" i="44"/>
  <c r="J5" i="44"/>
  <c r="J26" i="44" s="1"/>
  <c r="I5" i="44"/>
  <c r="H5" i="44"/>
  <c r="G5" i="44"/>
  <c r="F5" i="44"/>
  <c r="E5" i="44"/>
  <c r="D5" i="44"/>
  <c r="N27" i="43"/>
  <c r="O27" i="43"/>
  <c r="N26" i="43"/>
  <c r="O26" i="43" s="1"/>
  <c r="M25" i="43"/>
  <c r="L25" i="43"/>
  <c r="K25" i="43"/>
  <c r="J25" i="43"/>
  <c r="I25" i="43"/>
  <c r="H25" i="43"/>
  <c r="G25" i="43"/>
  <c r="F25" i="43"/>
  <c r="E25" i="43"/>
  <c r="D25" i="43"/>
  <c r="N25" i="43" s="1"/>
  <c r="O25" i="43" s="1"/>
  <c r="N24" i="43"/>
  <c r="O24" i="43" s="1"/>
  <c r="M23" i="43"/>
  <c r="L23" i="43"/>
  <c r="K23" i="43"/>
  <c r="J23" i="43"/>
  <c r="I23" i="43"/>
  <c r="H23" i="43"/>
  <c r="G23" i="43"/>
  <c r="F23" i="43"/>
  <c r="E23" i="43"/>
  <c r="D23" i="43"/>
  <c r="N22" i="43"/>
  <c r="O22" i="43" s="1"/>
  <c r="N21" i="43"/>
  <c r="O21" i="43"/>
  <c r="M20" i="43"/>
  <c r="L20" i="43"/>
  <c r="K20" i="43"/>
  <c r="J20" i="43"/>
  <c r="I20" i="43"/>
  <c r="H20" i="43"/>
  <c r="G20" i="43"/>
  <c r="F20" i="43"/>
  <c r="E20" i="43"/>
  <c r="D20" i="43"/>
  <c r="N19" i="43"/>
  <c r="O19" i="43" s="1"/>
  <c r="M18" i="43"/>
  <c r="L18" i="43"/>
  <c r="K18" i="43"/>
  <c r="J18" i="43"/>
  <c r="I18" i="43"/>
  <c r="H18" i="43"/>
  <c r="G18" i="43"/>
  <c r="F18" i="43"/>
  <c r="E18" i="43"/>
  <c r="D18" i="43"/>
  <c r="N17" i="43"/>
  <c r="O17" i="43"/>
  <c r="N16" i="43"/>
  <c r="O16" i="43"/>
  <c r="N15" i="43"/>
  <c r="O15" i="43" s="1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/>
  <c r="M10" i="43"/>
  <c r="M28" i="43" s="1"/>
  <c r="L10" i="43"/>
  <c r="K10" i="43"/>
  <c r="J10" i="43"/>
  <c r="I10" i="43"/>
  <c r="H10" i="43"/>
  <c r="G10" i="43"/>
  <c r="F10" i="43"/>
  <c r="E10" i="43"/>
  <c r="D10" i="43"/>
  <c r="N9" i="43"/>
  <c r="O9" i="43"/>
  <c r="N8" i="43"/>
  <c r="O8" i="43" s="1"/>
  <c r="N7" i="43"/>
  <c r="O7" i="43" s="1"/>
  <c r="N6" i="43"/>
  <c r="O6" i="43"/>
  <c r="M5" i="43"/>
  <c r="L5" i="43"/>
  <c r="K5" i="43"/>
  <c r="J5" i="43"/>
  <c r="I5" i="43"/>
  <c r="H5" i="43"/>
  <c r="G5" i="43"/>
  <c r="G28" i="43" s="1"/>
  <c r="F5" i="43"/>
  <c r="F28" i="43" s="1"/>
  <c r="E5" i="43"/>
  <c r="D5" i="43"/>
  <c r="N30" i="42"/>
  <c r="O30" i="42"/>
  <c r="N29" i="42"/>
  <c r="O29" i="42" s="1"/>
  <c r="M28" i="42"/>
  <c r="L28" i="42"/>
  <c r="K28" i="42"/>
  <c r="J28" i="42"/>
  <c r="I28" i="42"/>
  <c r="H28" i="42"/>
  <c r="G28" i="42"/>
  <c r="F28" i="42"/>
  <c r="E28" i="42"/>
  <c r="D28" i="42"/>
  <c r="N27" i="42"/>
  <c r="O27" i="42" s="1"/>
  <c r="M26" i="42"/>
  <c r="L26" i="42"/>
  <c r="K26" i="42"/>
  <c r="J26" i="42"/>
  <c r="I26" i="42"/>
  <c r="H26" i="42"/>
  <c r="G26" i="42"/>
  <c r="F26" i="42"/>
  <c r="E26" i="42"/>
  <c r="D26" i="42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N22" i="42"/>
  <c r="O22" i="42" s="1"/>
  <c r="M21" i="42"/>
  <c r="L21" i="42"/>
  <c r="K21" i="42"/>
  <c r="J21" i="42"/>
  <c r="I21" i="42"/>
  <c r="H21" i="42"/>
  <c r="G21" i="42"/>
  <c r="F21" i="42"/>
  <c r="E21" i="42"/>
  <c r="D21" i="42"/>
  <c r="N21" i="42" s="1"/>
  <c r="O21" i="42" s="1"/>
  <c r="N20" i="42"/>
  <c r="O20" i="42" s="1"/>
  <c r="M19" i="42"/>
  <c r="L19" i="42"/>
  <c r="K19" i="42"/>
  <c r="J19" i="42"/>
  <c r="I19" i="42"/>
  <c r="H19" i="42"/>
  <c r="G19" i="42"/>
  <c r="G31" i="42" s="1"/>
  <c r="F19" i="42"/>
  <c r="E19" i="42"/>
  <c r="D19" i="42"/>
  <c r="N18" i="42"/>
  <c r="O18" i="42" s="1"/>
  <c r="N17" i="42"/>
  <c r="O17" i="42"/>
  <c r="N16" i="42"/>
  <c r="O16" i="42" s="1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F31" i="42" s="1"/>
  <c r="E13" i="42"/>
  <c r="E31" i="42" s="1"/>
  <c r="D13" i="42"/>
  <c r="D31" i="42" s="1"/>
  <c r="N12" i="42"/>
  <c r="O12" i="42" s="1"/>
  <c r="N11" i="42"/>
  <c r="O11" i="42" s="1"/>
  <c r="M10" i="42"/>
  <c r="L10" i="42"/>
  <c r="K10" i="42"/>
  <c r="J10" i="42"/>
  <c r="I10" i="42"/>
  <c r="H10" i="42"/>
  <c r="G10" i="42"/>
  <c r="F10" i="42"/>
  <c r="E10" i="42"/>
  <c r="D10" i="42"/>
  <c r="N9" i="42"/>
  <c r="O9" i="42" s="1"/>
  <c r="N8" i="42"/>
  <c r="O8" i="42" s="1"/>
  <c r="N7" i="42"/>
  <c r="O7" i="42" s="1"/>
  <c r="N6" i="42"/>
  <c r="O6" i="42" s="1"/>
  <c r="M5" i="42"/>
  <c r="L5" i="42"/>
  <c r="L31" i="42" s="1"/>
  <c r="K5" i="42"/>
  <c r="J5" i="42"/>
  <c r="J31" i="42" s="1"/>
  <c r="I5" i="42"/>
  <c r="I31" i="42" s="1"/>
  <c r="H5" i="42"/>
  <c r="H31" i="42" s="1"/>
  <c r="G5" i="42"/>
  <c r="F5" i="42"/>
  <c r="E5" i="42"/>
  <c r="D5" i="42"/>
  <c r="N27" i="41"/>
  <c r="O27" i="41" s="1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4" i="41"/>
  <c r="O24" i="41" s="1"/>
  <c r="M23" i="41"/>
  <c r="L23" i="41"/>
  <c r="K23" i="41"/>
  <c r="J23" i="41"/>
  <c r="I23" i="41"/>
  <c r="H23" i="41"/>
  <c r="G23" i="41"/>
  <c r="F23" i="41"/>
  <c r="E23" i="41"/>
  <c r="D23" i="41"/>
  <c r="N22" i="41"/>
  <c r="O22" i="41" s="1"/>
  <c r="M21" i="41"/>
  <c r="L21" i="41"/>
  <c r="K21" i="41"/>
  <c r="J21" i="41"/>
  <c r="I21" i="41"/>
  <c r="H21" i="41"/>
  <c r="G21" i="41"/>
  <c r="F21" i="41"/>
  <c r="E21" i="41"/>
  <c r="D21" i="41"/>
  <c r="N20" i="41"/>
  <c r="O20" i="41" s="1"/>
  <c r="M19" i="41"/>
  <c r="L19" i="41"/>
  <c r="K19" i="41"/>
  <c r="J19" i="41"/>
  <c r="I19" i="41"/>
  <c r="H19" i="41"/>
  <c r="G19" i="41"/>
  <c r="F19" i="41"/>
  <c r="E19" i="41"/>
  <c r="D19" i="41"/>
  <c r="N18" i="41"/>
  <c r="O18" i="41" s="1"/>
  <c r="N17" i="41"/>
  <c r="O17" i="41" s="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 s="1"/>
  <c r="M11" i="41"/>
  <c r="L11" i="41"/>
  <c r="K11" i="41"/>
  <c r="J11" i="41"/>
  <c r="I11" i="41"/>
  <c r="H11" i="41"/>
  <c r="G11" i="41"/>
  <c r="F11" i="41"/>
  <c r="E11" i="41"/>
  <c r="D11" i="41"/>
  <c r="N10" i="41"/>
  <c r="O10" i="41" s="1"/>
  <c r="N9" i="41"/>
  <c r="O9" i="41"/>
  <c r="N8" i="41"/>
  <c r="O8" i="41" s="1"/>
  <c r="N7" i="41"/>
  <c r="O7" i="41"/>
  <c r="N6" i="41"/>
  <c r="O6" i="41" s="1"/>
  <c r="M5" i="41"/>
  <c r="L5" i="41"/>
  <c r="K5" i="41"/>
  <c r="J5" i="41"/>
  <c r="I5" i="41"/>
  <c r="H5" i="41"/>
  <c r="G5" i="41"/>
  <c r="F5" i="41"/>
  <c r="E5" i="41"/>
  <c r="D5" i="41"/>
  <c r="N29" i="40"/>
  <c r="O29" i="40" s="1"/>
  <c r="N28" i="40"/>
  <c r="O28" i="40" s="1"/>
  <c r="M27" i="40"/>
  <c r="L27" i="40"/>
  <c r="K27" i="40"/>
  <c r="J27" i="40"/>
  <c r="J30" i="40" s="1"/>
  <c r="I27" i="40"/>
  <c r="H27" i="40"/>
  <c r="G27" i="40"/>
  <c r="F27" i="40"/>
  <c r="E27" i="40"/>
  <c r="D27" i="40"/>
  <c r="N26" i="40"/>
  <c r="O26" i="40" s="1"/>
  <c r="M25" i="40"/>
  <c r="L25" i="40"/>
  <c r="K25" i="40"/>
  <c r="J25" i="40"/>
  <c r="I25" i="40"/>
  <c r="H25" i="40"/>
  <c r="G25" i="40"/>
  <c r="F25" i="40"/>
  <c r="E25" i="40"/>
  <c r="D25" i="40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2" i="40"/>
  <c r="O22" i="40" s="1"/>
  <c r="M21" i="40"/>
  <c r="L21" i="40"/>
  <c r="K21" i="40"/>
  <c r="J21" i="40"/>
  <c r="I21" i="40"/>
  <c r="H21" i="40"/>
  <c r="G21" i="40"/>
  <c r="F21" i="40"/>
  <c r="E21" i="40"/>
  <c r="D21" i="40"/>
  <c r="N20" i="40"/>
  <c r="O20" i="40" s="1"/>
  <c r="M19" i="40"/>
  <c r="L19" i="40"/>
  <c r="K19" i="40"/>
  <c r="J19" i="40"/>
  <c r="I19" i="40"/>
  <c r="H19" i="40"/>
  <c r="G19" i="40"/>
  <c r="F19" i="40"/>
  <c r="E19" i="40"/>
  <c r="D19" i="40"/>
  <c r="N18" i="40"/>
  <c r="O18" i="40" s="1"/>
  <c r="N17" i="40"/>
  <c r="O17" i="40" s="1"/>
  <c r="N16" i="40"/>
  <c r="O16" i="40"/>
  <c r="N15" i="40"/>
  <c r="O15" i="40" s="1"/>
  <c r="N14" i="40"/>
  <c r="O14" i="40"/>
  <c r="M13" i="40"/>
  <c r="L13" i="40"/>
  <c r="L30" i="40" s="1"/>
  <c r="K13" i="40"/>
  <c r="J13" i="40"/>
  <c r="I13" i="40"/>
  <c r="H13" i="40"/>
  <c r="G13" i="40"/>
  <c r="F13" i="40"/>
  <c r="E13" i="40"/>
  <c r="D13" i="40"/>
  <c r="N12" i="40"/>
  <c r="O12" i="40"/>
  <c r="N11" i="40"/>
  <c r="O11" i="40" s="1"/>
  <c r="M10" i="40"/>
  <c r="L10" i="40"/>
  <c r="K10" i="40"/>
  <c r="J10" i="40"/>
  <c r="I10" i="40"/>
  <c r="H10" i="40"/>
  <c r="H30" i="40" s="1"/>
  <c r="G10" i="40"/>
  <c r="G30" i="40" s="1"/>
  <c r="F10" i="40"/>
  <c r="F30" i="40" s="1"/>
  <c r="E10" i="40"/>
  <c r="D10" i="40"/>
  <c r="D30" i="40" s="1"/>
  <c r="N9" i="40"/>
  <c r="O9" i="40" s="1"/>
  <c r="N8" i="40"/>
  <c r="O8" i="40" s="1"/>
  <c r="N7" i="40"/>
  <c r="O7" i="40" s="1"/>
  <c r="N6" i="40"/>
  <c r="O6" i="40"/>
  <c r="M5" i="40"/>
  <c r="L5" i="40"/>
  <c r="K5" i="40"/>
  <c r="J5" i="40"/>
  <c r="I5" i="40"/>
  <c r="H5" i="40"/>
  <c r="G5" i="40"/>
  <c r="F5" i="40"/>
  <c r="E5" i="40"/>
  <c r="D5" i="40"/>
  <c r="N29" i="39"/>
  <c r="O29" i="39"/>
  <c r="N28" i="39"/>
  <c r="O28" i="39" s="1"/>
  <c r="M27" i="39"/>
  <c r="M30" i="39" s="1"/>
  <c r="L27" i="39"/>
  <c r="L30" i="39" s="1"/>
  <c r="K27" i="39"/>
  <c r="J27" i="39"/>
  <c r="I27" i="39"/>
  <c r="H27" i="39"/>
  <c r="G27" i="39"/>
  <c r="F27" i="39"/>
  <c r="E27" i="39"/>
  <c r="D27" i="39"/>
  <c r="N26" i="39"/>
  <c r="O26" i="39" s="1"/>
  <c r="M25" i="39"/>
  <c r="L25" i="39"/>
  <c r="K25" i="39"/>
  <c r="J25" i="39"/>
  <c r="I25" i="39"/>
  <c r="H25" i="39"/>
  <c r="G25" i="39"/>
  <c r="F25" i="39"/>
  <c r="E25" i="39"/>
  <c r="D25" i="39"/>
  <c r="N24" i="39"/>
  <c r="O24" i="39" s="1"/>
  <c r="M23" i="39"/>
  <c r="L23" i="39"/>
  <c r="K23" i="39"/>
  <c r="J23" i="39"/>
  <c r="I23" i="39"/>
  <c r="H23" i="39"/>
  <c r="G23" i="39"/>
  <c r="F23" i="39"/>
  <c r="E23" i="39"/>
  <c r="D23" i="39"/>
  <c r="N22" i="39"/>
  <c r="O22" i="39" s="1"/>
  <c r="M21" i="39"/>
  <c r="L21" i="39"/>
  <c r="K21" i="39"/>
  <c r="J21" i="39"/>
  <c r="I21" i="39"/>
  <c r="H21" i="39"/>
  <c r="G21" i="39"/>
  <c r="F21" i="39"/>
  <c r="F30" i="39" s="1"/>
  <c r="E21" i="39"/>
  <c r="D21" i="39"/>
  <c r="N20" i="39"/>
  <c r="O20" i="39"/>
  <c r="M19" i="39"/>
  <c r="L19" i="39"/>
  <c r="K19" i="39"/>
  <c r="J19" i="39"/>
  <c r="I19" i="39"/>
  <c r="H19" i="39"/>
  <c r="G19" i="39"/>
  <c r="F19" i="39"/>
  <c r="E19" i="39"/>
  <c r="D19" i="39"/>
  <c r="N18" i="39"/>
  <c r="O18" i="39" s="1"/>
  <c r="N17" i="39"/>
  <c r="O17" i="39" s="1"/>
  <c r="N16" i="39"/>
  <c r="O16" i="39" s="1"/>
  <c r="N15" i="39"/>
  <c r="O15" i="39"/>
  <c r="N14" i="39"/>
  <c r="O14" i="39" s="1"/>
  <c r="M13" i="39"/>
  <c r="L13" i="39"/>
  <c r="K13" i="39"/>
  <c r="J13" i="39"/>
  <c r="I13" i="39"/>
  <c r="H13" i="39"/>
  <c r="G13" i="39"/>
  <c r="N13" i="39" s="1"/>
  <c r="O13" i="39" s="1"/>
  <c r="F13" i="39"/>
  <c r="E13" i="39"/>
  <c r="D13" i="39"/>
  <c r="N12" i="39"/>
  <c r="O12" i="39" s="1"/>
  <c r="N11" i="39"/>
  <c r="O11" i="39" s="1"/>
  <c r="M10" i="39"/>
  <c r="L10" i="39"/>
  <c r="K10" i="39"/>
  <c r="J10" i="39"/>
  <c r="J30" i="39" s="1"/>
  <c r="I10" i="39"/>
  <c r="H10" i="39"/>
  <c r="G10" i="39"/>
  <c r="F10" i="39"/>
  <c r="E10" i="39"/>
  <c r="D10" i="39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G30" i="39" s="1"/>
  <c r="F5" i="39"/>
  <c r="E5" i="39"/>
  <c r="E30" i="39" s="1"/>
  <c r="D5" i="39"/>
  <c r="D30" i="39" s="1"/>
  <c r="N27" i="38"/>
  <c r="O27" i="38" s="1"/>
  <c r="N26" i="38"/>
  <c r="O26" i="38" s="1"/>
  <c r="M25" i="38"/>
  <c r="L25" i="38"/>
  <c r="K25" i="38"/>
  <c r="J25" i="38"/>
  <c r="I25" i="38"/>
  <c r="H25" i="38"/>
  <c r="G25" i="38"/>
  <c r="F25" i="38"/>
  <c r="E25" i="38"/>
  <c r="D25" i="38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2" i="38"/>
  <c r="O22" i="38"/>
  <c r="M21" i="38"/>
  <c r="L21" i="38"/>
  <c r="K21" i="38"/>
  <c r="J21" i="38"/>
  <c r="I21" i="38"/>
  <c r="H21" i="38"/>
  <c r="G21" i="38"/>
  <c r="F21" i="38"/>
  <c r="E21" i="38"/>
  <c r="D21" i="38"/>
  <c r="N21" i="38" s="1"/>
  <c r="O21" i="38" s="1"/>
  <c r="N20" i="38"/>
  <c r="O20" i="38" s="1"/>
  <c r="M19" i="38"/>
  <c r="L19" i="38"/>
  <c r="K19" i="38"/>
  <c r="J19" i="38"/>
  <c r="I19" i="38"/>
  <c r="H19" i="38"/>
  <c r="G19" i="38"/>
  <c r="F19" i="38"/>
  <c r="E19" i="38"/>
  <c r="D19" i="38"/>
  <c r="N18" i="38"/>
  <c r="O18" i="38" s="1"/>
  <c r="N17" i="38"/>
  <c r="O17" i="38" s="1"/>
  <c r="N16" i="38"/>
  <c r="O16" i="38"/>
  <c r="N15" i="38"/>
  <c r="O15" i="38" s="1"/>
  <c r="M14" i="38"/>
  <c r="L14" i="38"/>
  <c r="K14" i="38"/>
  <c r="J14" i="38"/>
  <c r="I14" i="38"/>
  <c r="H14" i="38"/>
  <c r="G14" i="38"/>
  <c r="G28" i="38" s="1"/>
  <c r="F14" i="38"/>
  <c r="E14" i="38"/>
  <c r="D14" i="38"/>
  <c r="N14" i="38" s="1"/>
  <c r="O14" i="38" s="1"/>
  <c r="N13" i="38"/>
  <c r="O13" i="38" s="1"/>
  <c r="N12" i="38"/>
  <c r="O12" i="38" s="1"/>
  <c r="M11" i="38"/>
  <c r="L11" i="38"/>
  <c r="K11" i="38"/>
  <c r="J11" i="38"/>
  <c r="I11" i="38"/>
  <c r="H11" i="38"/>
  <c r="G11" i="38"/>
  <c r="F11" i="38"/>
  <c r="E11" i="38"/>
  <c r="D11" i="38"/>
  <c r="N10" i="38"/>
  <c r="O10" i="38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N28" i="37"/>
  <c r="O28" i="37" s="1"/>
  <c r="N27" i="37"/>
  <c r="O27" i="37" s="1"/>
  <c r="M26" i="37"/>
  <c r="L26" i="37"/>
  <c r="K26" i="37"/>
  <c r="J26" i="37"/>
  <c r="I26" i="37"/>
  <c r="H26" i="37"/>
  <c r="G26" i="37"/>
  <c r="F26" i="37"/>
  <c r="E26" i="37"/>
  <c r="D26" i="37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3" i="37"/>
  <c r="O23" i="37" s="1"/>
  <c r="M22" i="37"/>
  <c r="L22" i="37"/>
  <c r="K22" i="37"/>
  <c r="J22" i="37"/>
  <c r="I22" i="37"/>
  <c r="H22" i="37"/>
  <c r="H29" i="37" s="1"/>
  <c r="G22" i="37"/>
  <c r="F22" i="37"/>
  <c r="E22" i="37"/>
  <c r="D22" i="37"/>
  <c r="N21" i="37"/>
  <c r="O21" i="37" s="1"/>
  <c r="M20" i="37"/>
  <c r="L20" i="37"/>
  <c r="K20" i="37"/>
  <c r="J20" i="37"/>
  <c r="I20" i="37"/>
  <c r="H20" i="37"/>
  <c r="G20" i="37"/>
  <c r="F20" i="37"/>
  <c r="E20" i="37"/>
  <c r="D20" i="37"/>
  <c r="N20" i="37" s="1"/>
  <c r="O20" i="37" s="1"/>
  <c r="N19" i="37"/>
  <c r="O19" i="37" s="1"/>
  <c r="M18" i="37"/>
  <c r="L18" i="37"/>
  <c r="K18" i="37"/>
  <c r="J18" i="37"/>
  <c r="I18" i="37"/>
  <c r="H18" i="37"/>
  <c r="G18" i="37"/>
  <c r="F18" i="37"/>
  <c r="E18" i="37"/>
  <c r="D18" i="37"/>
  <c r="N17" i="37"/>
  <c r="O17" i="37" s="1"/>
  <c r="N16" i="37"/>
  <c r="O16" i="37" s="1"/>
  <c r="N15" i="37"/>
  <c r="O15" i="37" s="1"/>
  <c r="N14" i="37"/>
  <c r="O14" i="37" s="1"/>
  <c r="M13" i="37"/>
  <c r="L13" i="37"/>
  <c r="K13" i="37"/>
  <c r="J13" i="37"/>
  <c r="J29" i="37" s="1"/>
  <c r="I13" i="37"/>
  <c r="H13" i="37"/>
  <c r="G13" i="37"/>
  <c r="F13" i="37"/>
  <c r="E13" i="37"/>
  <c r="E29" i="37" s="1"/>
  <c r="D13" i="37"/>
  <c r="N12" i="37"/>
  <c r="O12" i="37" s="1"/>
  <c r="N11" i="37"/>
  <c r="O11" i="37" s="1"/>
  <c r="M10" i="37"/>
  <c r="L10" i="37"/>
  <c r="K10" i="37"/>
  <c r="J10" i="37"/>
  <c r="I10" i="37"/>
  <c r="H10" i="37"/>
  <c r="G10" i="37"/>
  <c r="F10" i="37"/>
  <c r="E10" i="37"/>
  <c r="D10" i="37"/>
  <c r="N9" i="37"/>
  <c r="O9" i="37" s="1"/>
  <c r="N8" i="37"/>
  <c r="O8" i="37" s="1"/>
  <c r="N7" i="37"/>
  <c r="O7" i="37" s="1"/>
  <c r="N6" i="37"/>
  <c r="O6" i="37"/>
  <c r="M5" i="37"/>
  <c r="M29" i="37" s="1"/>
  <c r="L5" i="37"/>
  <c r="K5" i="37"/>
  <c r="J5" i="37"/>
  <c r="I5" i="37"/>
  <c r="H5" i="37"/>
  <c r="G5" i="37"/>
  <c r="F5" i="37"/>
  <c r="E5" i="37"/>
  <c r="D5" i="37"/>
  <c r="D29" i="37" s="1"/>
  <c r="N26" i="36"/>
  <c r="O26" i="36" s="1"/>
  <c r="N25" i="36"/>
  <c r="O25" i="36" s="1"/>
  <c r="M24" i="36"/>
  <c r="L24" i="36"/>
  <c r="K24" i="36"/>
  <c r="J24" i="36"/>
  <c r="I24" i="36"/>
  <c r="H24" i="36"/>
  <c r="G24" i="36"/>
  <c r="G27" i="36" s="1"/>
  <c r="F24" i="36"/>
  <c r="E24" i="36"/>
  <c r="D24" i="36"/>
  <c r="N23" i="36"/>
  <c r="O23" i="36" s="1"/>
  <c r="M22" i="36"/>
  <c r="L22" i="36"/>
  <c r="K22" i="36"/>
  <c r="J22" i="36"/>
  <c r="I22" i="36"/>
  <c r="H22" i="36"/>
  <c r="G22" i="36"/>
  <c r="F22" i="36"/>
  <c r="E22" i="36"/>
  <c r="D22" i="36"/>
  <c r="N21" i="36"/>
  <c r="O21" i="36"/>
  <c r="M20" i="36"/>
  <c r="L20" i="36"/>
  <c r="K20" i="36"/>
  <c r="J20" i="36"/>
  <c r="I20" i="36"/>
  <c r="H20" i="36"/>
  <c r="G20" i="36"/>
  <c r="F20" i="36"/>
  <c r="E20" i="36"/>
  <c r="D20" i="36"/>
  <c r="N19" i="36"/>
  <c r="O19" i="36"/>
  <c r="M18" i="36"/>
  <c r="L18" i="36"/>
  <c r="K18" i="36"/>
  <c r="J18" i="36"/>
  <c r="I18" i="36"/>
  <c r="H18" i="36"/>
  <c r="G18" i="36"/>
  <c r="F18" i="36"/>
  <c r="E18" i="36"/>
  <c r="D18" i="36"/>
  <c r="N17" i="36"/>
  <c r="O17" i="36"/>
  <c r="N16" i="36"/>
  <c r="O16" i="36" s="1"/>
  <c r="N15" i="36"/>
  <c r="O15" i="36" s="1"/>
  <c r="N14" i="36"/>
  <c r="O14" i="36"/>
  <c r="M13" i="36"/>
  <c r="L13" i="36"/>
  <c r="K13" i="36"/>
  <c r="J13" i="36"/>
  <c r="I13" i="36"/>
  <c r="H13" i="36"/>
  <c r="G13" i="36"/>
  <c r="F13" i="36"/>
  <c r="E13" i="36"/>
  <c r="D13" i="36"/>
  <c r="N12" i="36"/>
  <c r="O12" i="36" s="1"/>
  <c r="N11" i="36"/>
  <c r="O11" i="36"/>
  <c r="M10" i="36"/>
  <c r="L10" i="36"/>
  <c r="K10" i="36"/>
  <c r="J10" i="36"/>
  <c r="I10" i="36"/>
  <c r="H10" i="36"/>
  <c r="G10" i="36"/>
  <c r="F10" i="36"/>
  <c r="E10" i="36"/>
  <c r="D10" i="36"/>
  <c r="N9" i="36"/>
  <c r="O9" i="36"/>
  <c r="N8" i="36"/>
  <c r="O8" i="36" s="1"/>
  <c r="N7" i="36"/>
  <c r="O7" i="36" s="1"/>
  <c r="N6" i="36"/>
  <c r="O6" i="36"/>
  <c r="M5" i="36"/>
  <c r="L5" i="36"/>
  <c r="K5" i="36"/>
  <c r="K27" i="36" s="1"/>
  <c r="J5" i="36"/>
  <c r="I5" i="36"/>
  <c r="H5" i="36"/>
  <c r="H27" i="36" s="1"/>
  <c r="G5" i="36"/>
  <c r="F5" i="36"/>
  <c r="E5" i="36"/>
  <c r="D5" i="36"/>
  <c r="N25" i="35"/>
  <c r="O25" i="35" s="1"/>
  <c r="N24" i="35"/>
  <c r="O24" i="35" s="1"/>
  <c r="M23" i="35"/>
  <c r="L23" i="35"/>
  <c r="K23" i="35"/>
  <c r="J23" i="35"/>
  <c r="I23" i="35"/>
  <c r="H23" i="35"/>
  <c r="G23" i="35"/>
  <c r="F23" i="35"/>
  <c r="E23" i="35"/>
  <c r="D23" i="35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0" i="35"/>
  <c r="O20" i="35" s="1"/>
  <c r="M19" i="35"/>
  <c r="L19" i="35"/>
  <c r="K19" i="35"/>
  <c r="J19" i="35"/>
  <c r="I19" i="35"/>
  <c r="H19" i="35"/>
  <c r="G19" i="35"/>
  <c r="F19" i="35"/>
  <c r="E19" i="35"/>
  <c r="D19" i="35"/>
  <c r="N18" i="35"/>
  <c r="O18" i="35" s="1"/>
  <c r="N17" i="35"/>
  <c r="O17" i="35" s="1"/>
  <c r="N16" i="35"/>
  <c r="O16" i="35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4" i="35" s="1"/>
  <c r="O14" i="35" s="1"/>
  <c r="N13" i="35"/>
  <c r="O13" i="35" s="1"/>
  <c r="N12" i="35"/>
  <c r="O12" i="35"/>
  <c r="M11" i="35"/>
  <c r="M26" i="35"/>
  <c r="L11" i="35"/>
  <c r="K11" i="35"/>
  <c r="J11" i="35"/>
  <c r="I11" i="35"/>
  <c r="H11" i="35"/>
  <c r="G11" i="35"/>
  <c r="F11" i="35"/>
  <c r="E11" i="35"/>
  <c r="D11" i="35"/>
  <c r="N10" i="35"/>
  <c r="O10" i="35" s="1"/>
  <c r="N9" i="35"/>
  <c r="O9" i="35" s="1"/>
  <c r="N8" i="35"/>
  <c r="O8" i="35"/>
  <c r="N7" i="35"/>
  <c r="O7" i="35" s="1"/>
  <c r="N6" i="35"/>
  <c r="O6" i="35" s="1"/>
  <c r="M5" i="35"/>
  <c r="L5" i="35"/>
  <c r="K5" i="35"/>
  <c r="K26" i="35" s="1"/>
  <c r="J5" i="35"/>
  <c r="I5" i="35"/>
  <c r="H5" i="35"/>
  <c r="G5" i="35"/>
  <c r="F5" i="35"/>
  <c r="F26" i="35" s="1"/>
  <c r="E5" i="35"/>
  <c r="D5" i="35"/>
  <c r="N27" i="34"/>
  <c r="O27" i="34" s="1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5" i="34" s="1"/>
  <c r="O25" i="34" s="1"/>
  <c r="N24" i="34"/>
  <c r="O24" i="34" s="1"/>
  <c r="M23" i="34"/>
  <c r="L23" i="34"/>
  <c r="K23" i="34"/>
  <c r="J23" i="34"/>
  <c r="I23" i="34"/>
  <c r="H23" i="34"/>
  <c r="G23" i="34"/>
  <c r="F23" i="34"/>
  <c r="E23" i="34"/>
  <c r="D23" i="34"/>
  <c r="N22" i="34"/>
  <c r="O22" i="34" s="1"/>
  <c r="M21" i="34"/>
  <c r="L21" i="34"/>
  <c r="K21" i="34"/>
  <c r="J21" i="34"/>
  <c r="I21" i="34"/>
  <c r="I28" i="34" s="1"/>
  <c r="H21" i="34"/>
  <c r="G21" i="34"/>
  <c r="F21" i="34"/>
  <c r="F28" i="34" s="1"/>
  <c r="E21" i="34"/>
  <c r="E28" i="34" s="1"/>
  <c r="D21" i="34"/>
  <c r="N20" i="34"/>
  <c r="O20" i="34" s="1"/>
  <c r="M19" i="34"/>
  <c r="L19" i="34"/>
  <c r="K19" i="34"/>
  <c r="J19" i="34"/>
  <c r="I19" i="34"/>
  <c r="H19" i="34"/>
  <c r="G19" i="34"/>
  <c r="F19" i="34"/>
  <c r="E19" i="34"/>
  <c r="D19" i="34"/>
  <c r="N18" i="34"/>
  <c r="O18" i="34" s="1"/>
  <c r="N17" i="34"/>
  <c r="O17" i="34" s="1"/>
  <c r="N16" i="34"/>
  <c r="O16" i="34"/>
  <c r="N15" i="34"/>
  <c r="O15" i="34" s="1"/>
  <c r="M14" i="34"/>
  <c r="M28" i="34" s="1"/>
  <c r="L14" i="34"/>
  <c r="L28" i="34" s="1"/>
  <c r="K14" i="34"/>
  <c r="J14" i="34"/>
  <c r="I14" i="34"/>
  <c r="H14" i="34"/>
  <c r="G14" i="34"/>
  <c r="F14" i="34"/>
  <c r="E14" i="34"/>
  <c r="D14" i="34"/>
  <c r="N13" i="34"/>
  <c r="O13" i="34"/>
  <c r="N12" i="34"/>
  <c r="O12" i="34" s="1"/>
  <c r="M11" i="34"/>
  <c r="L11" i="34"/>
  <c r="K11" i="34"/>
  <c r="J11" i="34"/>
  <c r="I11" i="34"/>
  <c r="H11" i="34"/>
  <c r="H28" i="34" s="1"/>
  <c r="G11" i="34"/>
  <c r="F11" i="34"/>
  <c r="E11" i="34"/>
  <c r="D11" i="34"/>
  <c r="N11" i="34" s="1"/>
  <c r="O11" i="34" s="1"/>
  <c r="N10" i="34"/>
  <c r="O10" i="34" s="1"/>
  <c r="N9" i="34"/>
  <c r="O9" i="34" s="1"/>
  <c r="N8" i="34"/>
  <c r="O8" i="34"/>
  <c r="N7" i="34"/>
  <c r="O7" i="34" s="1"/>
  <c r="N6" i="34"/>
  <c r="O6" i="34"/>
  <c r="M5" i="34"/>
  <c r="L5" i="34"/>
  <c r="K5" i="34"/>
  <c r="J5" i="34"/>
  <c r="I5" i="34"/>
  <c r="H5" i="34"/>
  <c r="G5" i="34"/>
  <c r="F5" i="34"/>
  <c r="E5" i="34"/>
  <c r="D5" i="34"/>
  <c r="E25" i="33"/>
  <c r="F25" i="33"/>
  <c r="G25" i="33"/>
  <c r="H25" i="33"/>
  <c r="I25" i="33"/>
  <c r="J25" i="33"/>
  <c r="K25" i="33"/>
  <c r="L25" i="33"/>
  <c r="M25" i="33"/>
  <c r="D25" i="33"/>
  <c r="E23" i="33"/>
  <c r="F23" i="33"/>
  <c r="G23" i="33"/>
  <c r="H23" i="33"/>
  <c r="I23" i="33"/>
  <c r="J23" i="33"/>
  <c r="K23" i="33"/>
  <c r="L23" i="33"/>
  <c r="M23" i="33"/>
  <c r="E21" i="33"/>
  <c r="F21" i="33"/>
  <c r="G21" i="33"/>
  <c r="H21" i="33"/>
  <c r="I21" i="33"/>
  <c r="J21" i="33"/>
  <c r="K21" i="33"/>
  <c r="L21" i="33"/>
  <c r="M21" i="33"/>
  <c r="E19" i="33"/>
  <c r="F19" i="33"/>
  <c r="G19" i="33"/>
  <c r="H19" i="33"/>
  <c r="I19" i="33"/>
  <c r="J19" i="33"/>
  <c r="K19" i="33"/>
  <c r="L19" i="33"/>
  <c r="M19" i="33"/>
  <c r="E14" i="33"/>
  <c r="F14" i="33"/>
  <c r="G14" i="33"/>
  <c r="H14" i="33"/>
  <c r="I14" i="33"/>
  <c r="J14" i="33"/>
  <c r="K14" i="33"/>
  <c r="L14" i="33"/>
  <c r="M14" i="33"/>
  <c r="E11" i="33"/>
  <c r="F11" i="33"/>
  <c r="G11" i="33"/>
  <c r="H11" i="33"/>
  <c r="I11" i="33"/>
  <c r="J11" i="33"/>
  <c r="K11" i="33"/>
  <c r="L11" i="33"/>
  <c r="M11" i="33"/>
  <c r="E5" i="33"/>
  <c r="F5" i="33"/>
  <c r="G5" i="33"/>
  <c r="G28" i="33" s="1"/>
  <c r="H5" i="33"/>
  <c r="I5" i="33"/>
  <c r="J5" i="33"/>
  <c r="K5" i="33"/>
  <c r="L5" i="33"/>
  <c r="M5" i="33"/>
  <c r="D23" i="33"/>
  <c r="D19" i="33"/>
  <c r="D14" i="33"/>
  <c r="D11" i="33"/>
  <c r="D28" i="33" s="1"/>
  <c r="D5" i="33"/>
  <c r="N27" i="33"/>
  <c r="O27" i="33" s="1"/>
  <c r="N26" i="33"/>
  <c r="O26" i="33" s="1"/>
  <c r="N24" i="33"/>
  <c r="O24" i="33" s="1"/>
  <c r="D21" i="33"/>
  <c r="N22" i="33"/>
  <c r="O22" i="33" s="1"/>
  <c r="N20" i="33"/>
  <c r="O20" i="33"/>
  <c r="N13" i="33"/>
  <c r="O13" i="33" s="1"/>
  <c r="N7" i="33"/>
  <c r="O7" i="33"/>
  <c r="N8" i="33"/>
  <c r="O8" i="33" s="1"/>
  <c r="N9" i="33"/>
  <c r="O9" i="33" s="1"/>
  <c r="N10" i="33"/>
  <c r="O10" i="33" s="1"/>
  <c r="N6" i="33"/>
  <c r="O6" i="33"/>
  <c r="N16" i="33"/>
  <c r="O16" i="33" s="1"/>
  <c r="N17" i="33"/>
  <c r="O17" i="33" s="1"/>
  <c r="N18" i="33"/>
  <c r="O18" i="33" s="1"/>
  <c r="N15" i="33"/>
  <c r="O15" i="33" s="1"/>
  <c r="N12" i="33"/>
  <c r="O12" i="33" s="1"/>
  <c r="E28" i="38"/>
  <c r="M28" i="38"/>
  <c r="N19" i="41"/>
  <c r="O19" i="41" s="1"/>
  <c r="N11" i="41"/>
  <c r="O11" i="41" s="1"/>
  <c r="N5" i="41"/>
  <c r="O5" i="41" s="1"/>
  <c r="N19" i="42"/>
  <c r="O19" i="42" s="1"/>
  <c r="N13" i="43"/>
  <c r="O13" i="43" s="1"/>
  <c r="N9" i="44"/>
  <c r="O9" i="44" s="1"/>
  <c r="N21" i="45"/>
  <c r="O21" i="45"/>
  <c r="N19" i="45"/>
  <c r="O19" i="45" s="1"/>
  <c r="O5" i="48"/>
  <c r="P5" i="48" s="1"/>
  <c r="O28" i="50" l="1"/>
  <c r="P28" i="50" s="1"/>
  <c r="M31" i="42"/>
  <c r="L27" i="36"/>
  <c r="K28" i="33"/>
  <c r="E30" i="40"/>
  <c r="D28" i="41"/>
  <c r="N25" i="41"/>
  <c r="O25" i="41" s="1"/>
  <c r="F26" i="45"/>
  <c r="E25" i="46"/>
  <c r="I25" i="46"/>
  <c r="L23" i="48"/>
  <c r="N10" i="40"/>
  <c r="O10" i="40" s="1"/>
  <c r="N21" i="33"/>
  <c r="O21" i="33" s="1"/>
  <c r="N19" i="35"/>
  <c r="O19" i="35" s="1"/>
  <c r="N24" i="37"/>
  <c r="O24" i="37" s="1"/>
  <c r="N11" i="38"/>
  <c r="O11" i="38" s="1"/>
  <c r="K30" i="40"/>
  <c r="G26" i="45"/>
  <c r="N5" i="33"/>
  <c r="O5" i="33" s="1"/>
  <c r="N18" i="37"/>
  <c r="O18" i="37" s="1"/>
  <c r="L28" i="43"/>
  <c r="J28" i="34"/>
  <c r="N19" i="34"/>
  <c r="O19" i="34" s="1"/>
  <c r="N22" i="36"/>
  <c r="O22" i="36" s="1"/>
  <c r="K30" i="39"/>
  <c r="F28" i="41"/>
  <c r="N23" i="46"/>
  <c r="O23" i="46" s="1"/>
  <c r="F28" i="33"/>
  <c r="N21" i="41"/>
  <c r="O21" i="41" s="1"/>
  <c r="N5" i="43"/>
  <c r="O5" i="43" s="1"/>
  <c r="N13" i="36"/>
  <c r="O13" i="36" s="1"/>
  <c r="N19" i="39"/>
  <c r="O19" i="39" s="1"/>
  <c r="K28" i="34"/>
  <c r="F27" i="36"/>
  <c r="N10" i="37"/>
  <c r="O10" i="37" s="1"/>
  <c r="N25" i="38"/>
  <c r="O25" i="38" s="1"/>
  <c r="G28" i="41"/>
  <c r="N28" i="41" s="1"/>
  <c r="O28" i="41" s="1"/>
  <c r="N18" i="43"/>
  <c r="O18" i="43" s="1"/>
  <c r="N12" i="44"/>
  <c r="O12" i="44" s="1"/>
  <c r="H25" i="46"/>
  <c r="I29" i="37"/>
  <c r="J28" i="43"/>
  <c r="N21" i="40"/>
  <c r="O21" i="40" s="1"/>
  <c r="H28" i="41"/>
  <c r="K31" i="42"/>
  <c r="N19" i="44"/>
  <c r="O19" i="44" s="1"/>
  <c r="F23" i="48"/>
  <c r="N13" i="37"/>
  <c r="O13" i="37" s="1"/>
  <c r="N5" i="44"/>
  <c r="O5" i="44" s="1"/>
  <c r="N27" i="40"/>
  <c r="O27" i="40" s="1"/>
  <c r="N23" i="35"/>
  <c r="O23" i="35" s="1"/>
  <c r="I28" i="33"/>
  <c r="N18" i="36"/>
  <c r="O18" i="36" s="1"/>
  <c r="D28" i="38"/>
  <c r="I30" i="39"/>
  <c r="N30" i="39" s="1"/>
  <c r="O30" i="39" s="1"/>
  <c r="I28" i="41"/>
  <c r="K26" i="45"/>
  <c r="N20" i="46"/>
  <c r="O20" i="46" s="1"/>
  <c r="O21" i="48"/>
  <c r="P21" i="48" s="1"/>
  <c r="N23" i="40"/>
  <c r="O23" i="40" s="1"/>
  <c r="N20" i="43"/>
  <c r="O20" i="43" s="1"/>
  <c r="L26" i="35"/>
  <c r="I28" i="38"/>
  <c r="N23" i="39"/>
  <c r="O23" i="39" s="1"/>
  <c r="N19" i="33"/>
  <c r="O19" i="33" s="1"/>
  <c r="N21" i="35"/>
  <c r="O21" i="35" s="1"/>
  <c r="N25" i="40"/>
  <c r="O25" i="40" s="1"/>
  <c r="J28" i="41"/>
  <c r="N24" i="42"/>
  <c r="O24" i="42" s="1"/>
  <c r="N23" i="43"/>
  <c r="O23" i="43" s="1"/>
  <c r="H26" i="44"/>
  <c r="N23" i="44"/>
  <c r="O23" i="44" s="1"/>
  <c r="L26" i="45"/>
  <c r="K25" i="46"/>
  <c r="H23" i="48"/>
  <c r="M26" i="45"/>
  <c r="L25" i="46"/>
  <c r="I23" i="48"/>
  <c r="I27" i="36"/>
  <c r="N25" i="39"/>
  <c r="O25" i="39" s="1"/>
  <c r="F28" i="38"/>
  <c r="N28" i="38" s="1"/>
  <c r="O28" i="38" s="1"/>
  <c r="K28" i="41"/>
  <c r="N14" i="33"/>
  <c r="O14" i="33" s="1"/>
  <c r="E28" i="33"/>
  <c r="N23" i="34"/>
  <c r="O23" i="34" s="1"/>
  <c r="H30" i="39"/>
  <c r="L28" i="41"/>
  <c r="N28" i="42"/>
  <c r="O28" i="42" s="1"/>
  <c r="D26" i="44"/>
  <c r="M25" i="46"/>
  <c r="D25" i="46"/>
  <c r="J23" i="48"/>
  <c r="M28" i="41"/>
  <c r="N23" i="33"/>
  <c r="O23" i="33" s="1"/>
  <c r="K26" i="44"/>
  <c r="K23" i="48"/>
  <c r="D26" i="35"/>
  <c r="J27" i="36"/>
  <c r="E26" i="35"/>
  <c r="N26" i="35" s="1"/>
  <c r="O26" i="35" s="1"/>
  <c r="N23" i="41"/>
  <c r="O23" i="41" s="1"/>
  <c r="N25" i="33"/>
  <c r="O25" i="33" s="1"/>
  <c r="I26" i="35"/>
  <c r="N22" i="37"/>
  <c r="O22" i="37" s="1"/>
  <c r="E28" i="43"/>
  <c r="H26" i="45"/>
  <c r="J25" i="46"/>
  <c r="N26" i="42"/>
  <c r="O26" i="42" s="1"/>
  <c r="G28" i="34"/>
  <c r="D26" i="45"/>
  <c r="F29" i="37"/>
  <c r="H28" i="38"/>
  <c r="N10" i="45"/>
  <c r="O10" i="45" s="1"/>
  <c r="J26" i="35"/>
  <c r="N5" i="36"/>
  <c r="O5" i="36" s="1"/>
  <c r="N10" i="36"/>
  <c r="O10" i="36" s="1"/>
  <c r="J28" i="38"/>
  <c r="G26" i="44"/>
  <c r="G25" i="46"/>
  <c r="M23" i="48"/>
  <c r="O23" i="48" s="1"/>
  <c r="P23" i="48" s="1"/>
  <c r="N21" i="39"/>
  <c r="O21" i="39" s="1"/>
  <c r="I28" i="43"/>
  <c r="E28" i="41"/>
  <c r="M28" i="33"/>
  <c r="N14" i="34"/>
  <c r="O14" i="34" s="1"/>
  <c r="K29" i="37"/>
  <c r="G26" i="35"/>
  <c r="L28" i="33"/>
  <c r="H26" i="35"/>
  <c r="N24" i="36"/>
  <c r="O24" i="36" s="1"/>
  <c r="N26" i="37"/>
  <c r="O26" i="37" s="1"/>
  <c r="K28" i="38"/>
  <c r="N19" i="38"/>
  <c r="O19" i="38" s="1"/>
  <c r="N13" i="40"/>
  <c r="O13" i="40" s="1"/>
  <c r="D28" i="43"/>
  <c r="N23" i="48"/>
  <c r="H28" i="43"/>
  <c r="F26" i="44"/>
  <c r="N26" i="44" s="1"/>
  <c r="O26" i="44" s="1"/>
  <c r="M27" i="36"/>
  <c r="N27" i="39"/>
  <c r="O27" i="39" s="1"/>
  <c r="N21" i="34"/>
  <c r="O21" i="34" s="1"/>
  <c r="N20" i="36"/>
  <c r="O20" i="36" s="1"/>
  <c r="L29" i="37"/>
  <c r="L28" i="38"/>
  <c r="N23" i="38"/>
  <c r="O23" i="38" s="1"/>
  <c r="M30" i="40"/>
  <c r="N5" i="42"/>
  <c r="O5" i="42" s="1"/>
  <c r="I26" i="44"/>
  <c r="N18" i="46"/>
  <c r="O18" i="46" s="1"/>
  <c r="E23" i="48"/>
  <c r="O19" i="48"/>
  <c r="P19" i="48" s="1"/>
  <c r="O29" i="49"/>
  <c r="P29" i="49" s="1"/>
  <c r="N31" i="42"/>
  <c r="O31" i="42" s="1"/>
  <c r="N26" i="45"/>
  <c r="O26" i="45" s="1"/>
  <c r="J28" i="33"/>
  <c r="N19" i="40"/>
  <c r="O19" i="40" s="1"/>
  <c r="N5" i="38"/>
  <c r="O5" i="38" s="1"/>
  <c r="N11" i="33"/>
  <c r="O11" i="33" s="1"/>
  <c r="N10" i="46"/>
  <c r="O10" i="46" s="1"/>
  <c r="N5" i="34"/>
  <c r="O5" i="34" s="1"/>
  <c r="E27" i="36"/>
  <c r="D27" i="36"/>
  <c r="H28" i="33"/>
  <c r="N11" i="35"/>
  <c r="O11" i="35" s="1"/>
  <c r="N5" i="39"/>
  <c r="O5" i="39" s="1"/>
  <c r="N5" i="37"/>
  <c r="O5" i="37" s="1"/>
  <c r="N10" i="39"/>
  <c r="O10" i="39" s="1"/>
  <c r="K28" i="43"/>
  <c r="N10" i="42"/>
  <c r="O10" i="42" s="1"/>
  <c r="D28" i="34"/>
  <c r="N28" i="34" s="1"/>
  <c r="O28" i="34" s="1"/>
  <c r="N14" i="41"/>
  <c r="O14" i="41" s="1"/>
  <c r="I30" i="40"/>
  <c r="N30" i="40" s="1"/>
  <c r="O30" i="40" s="1"/>
  <c r="G29" i="37"/>
  <c r="N29" i="37" s="1"/>
  <c r="O29" i="37" s="1"/>
  <c r="N5" i="40"/>
  <c r="O5" i="40" s="1"/>
  <c r="N5" i="35"/>
  <c r="O5" i="35" s="1"/>
  <c r="N10" i="43"/>
  <c r="O10" i="43" s="1"/>
  <c r="N13" i="42"/>
  <c r="O13" i="42" s="1"/>
  <c r="N5" i="45"/>
  <c r="O5" i="45" s="1"/>
  <c r="N28" i="43" l="1"/>
  <c r="O28" i="43" s="1"/>
  <c r="N25" i="46"/>
  <c r="O25" i="46" s="1"/>
  <c r="N28" i="33"/>
  <c r="O28" i="33" s="1"/>
  <c r="N27" i="36"/>
  <c r="O27" i="36" s="1"/>
</calcChain>
</file>

<file path=xl/sharedStrings.xml><?xml version="1.0" encoding="utf-8"?>
<sst xmlns="http://schemas.openxmlformats.org/spreadsheetml/2006/main" count="745" uniqueCount="98">
  <si>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</si>
  <si>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</si>
  <si>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</si>
  <si>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</si>
  <si>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</si>
  <si>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</si>
  <si>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</si>
  <si>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</si>
  <si>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</si>
  <si>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</si>
  <si>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</si>
  <si>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</si>
  <si>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</si>
  <si>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</si>
  <si>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</si>
  <si>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</si>
  <si>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</si>
  <si>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</si>
  <si>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</si>
  <si>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</si>
  <si>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</si>
  <si>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</si>
  <si>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Debt Service Payments</t>
  </si>
  <si>
    <t>Pension Benefits</t>
  </si>
  <si>
    <t>Public Safety</t>
  </si>
  <si>
    <t>Law Enforcement</t>
  </si>
  <si>
    <t>Fire Control</t>
  </si>
  <si>
    <t>Physical Environment</t>
  </si>
  <si>
    <t>Gas Utility Services</t>
  </si>
  <si>
    <t>Garbage / Solid Waste Control Services</t>
  </si>
  <si>
    <t>Water-Sewer Combination Services</t>
  </si>
  <si>
    <t>Other Physical Environment</t>
  </si>
  <si>
    <t>Transportation</t>
  </si>
  <si>
    <t>Road and Street Facilities</t>
  </si>
  <si>
    <t>Economic Environment</t>
  </si>
  <si>
    <t>Housing and Urban Development</t>
  </si>
  <si>
    <t>Culture / Recreation</t>
  </si>
  <si>
    <t>Libraries</t>
  </si>
  <si>
    <t>Inter-Fund Group Transfers Out</t>
  </si>
  <si>
    <t>Proprietary - Non-Operating Interest Expense</t>
  </si>
  <si>
    <t>Other Uses and Non-Operating</t>
  </si>
  <si>
    <t>2009 Municipal Population:</t>
  </si>
  <si>
    <t>Madison Expenditures Reported by Account Code and Fund Type</t>
  </si>
  <si>
    <t>Local Fiscal Year Ended September 30, 2010</t>
  </si>
  <si>
    <t>Parks and Recreation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</si>
  <si>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</si>
  <si>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</si>
  <si>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</si>
  <si>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Other General Government Services</t>
  </si>
  <si>
    <t>2011 Municipal Population:</t>
  </si>
  <si>
    <t>Local Fiscal Year Ended September 30, 2012</t>
  </si>
  <si>
    <t>Other Economic Environment</t>
  </si>
  <si>
    <t>2012 Municipal Population:</t>
  </si>
  <si>
    <t>Local Fiscal Year Ended September 30, 2013</t>
  </si>
  <si>
    <t>Human Services</t>
  </si>
  <si>
    <t>Other Human Services</t>
  </si>
  <si>
    <t>2013 Municipal Population:</t>
  </si>
  <si>
    <t>Local Fiscal Year Ended September 30, 2008</t>
  </si>
  <si>
    <t>2008 Municipal Population:</t>
  </si>
  <si>
    <t>Local Fiscal Year Ended September 30, 2014</t>
  </si>
  <si>
    <t>Water Utility Services</t>
  </si>
  <si>
    <t>Garbage / Solid Waste</t>
  </si>
  <si>
    <t>Sewer / Wastewater Services</t>
  </si>
  <si>
    <t>Road / Street Facilities</t>
  </si>
  <si>
    <t>Parks / Recreation</t>
  </si>
  <si>
    <t>Other Uses</t>
  </si>
  <si>
    <t>Interfund Transfers Out</t>
  </si>
  <si>
    <t>Non-Operating Interest Expense</t>
  </si>
  <si>
    <t>2014 Municipal Population:</t>
  </si>
  <si>
    <t>Local Fiscal Year Ended September 30, 2015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</si>
  <si>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</si>
  <si>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</si>
  <si>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</si>
  <si>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</si>
  <si>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</si>
  <si>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</si>
  <si>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</si>
  <si>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</si>
  <si>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Other Transportation</t>
  </si>
  <si>
    <t>2018 Municipal Population:</t>
  </si>
  <si>
    <t>Local Fiscal Year Ended September 30, 2019</t>
  </si>
  <si>
    <t>Other General Government</t>
  </si>
  <si>
    <t>Conservation / Resource Management</t>
  </si>
  <si>
    <t>2019 Municipal Population:</t>
  </si>
  <si>
    <t>Local Fiscal Year Ended September 30, 2020</t>
  </si>
  <si>
    <t>Industry Development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</si>
  <si>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</si>
  <si>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</si>
  <si>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</si>
  <si>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</si>
  <si>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</si>
  <si>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</si>
  <si>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</si>
  <si>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</si>
  <si>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Other Culture / Recreation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</si>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</sst>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4" fillId="0" borderId="0" xfId="0" applyFont="1"/>
    <xf numFmtId="37" fontId="4" fillId="0" borderId="0" xfId="0" applyNumberFormat="1" applyFont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6124B-F4E5-4E12-8C82-0DF1A7E9FFC0}">
  <sheetPr>
    <pageSetUpPr fitToPage="1"/>
  </sheetPr>
  <dimension ref="A1:ED32"/>
  <sheetViews>
    <sheetView tabSelected="1" workbookViewId="0">
      <selection sqref="A1:P1"/>
    </sheetView>
  </sheetViews>
  <sheetFormatPr defaultRowHeight="15"/>
  <cols>
    <col min="1" max="1" width="1.77734375" style="93" customWidth="1"/>
    <col min="2" max="2" width="6.77734375" style="93" customWidth="1"/>
    <col min="3" max="3" width="55.77734375" style="93" customWidth="1"/>
    <col min="4" max="5" width="16.77734375" style="94" customWidth="1"/>
    <col min="6" max="7" width="15.77734375" style="94" customWidth="1"/>
    <col min="8" max="8" width="13.77734375" style="94" customWidth="1"/>
    <col min="9" max="10" width="15.77734375" style="94" customWidth="1"/>
    <col min="11" max="14" width="13.77734375" style="94" customWidth="1"/>
    <col min="15" max="15" width="16.77734375" style="94" customWidth="1"/>
    <col min="16" max="16" width="13.77734375" style="93" customWidth="1"/>
    <col min="17" max="17" width="9.77734375" style="93" customWidth="1"/>
    <col min="18" max="18" width="8.77734375" style="93"/>
  </cols>
  <sheetData>
    <row r="1" spans="1:134" ht="27.75">
      <c r="A1" s="146" t="s">
        <v>42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5"/>
      <c r="R1"/>
    </row>
    <row r="2" spans="1:134" ht="24" thickBot="1">
      <c r="A2" s="149" t="s">
        <v>96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5"/>
      <c r="R2"/>
    </row>
    <row r="3" spans="1:134" ht="18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6"/>
      <c r="O3" s="97"/>
      <c r="P3" s="161" t="s">
        <v>88</v>
      </c>
      <c r="Q3" s="98"/>
      <c r="R3"/>
    </row>
    <row r="4" spans="1:134" ht="32.25" thickBot="1">
      <c r="A4" s="155"/>
      <c r="B4" s="156"/>
      <c r="C4" s="157"/>
      <c r="D4" s="99" t="s">
        <v>0</v>
      </c>
      <c r="E4" s="99" t="s">
        <v>13</v>
      </c>
      <c r="F4" s="99" t="s">
        <v>14</v>
      </c>
      <c r="G4" s="99" t="s">
        <v>15</v>
      </c>
      <c r="H4" s="99" t="s">
        <v>1</v>
      </c>
      <c r="I4" s="99" t="s">
        <v>2</v>
      </c>
      <c r="J4" s="100" t="s">
        <v>16</v>
      </c>
      <c r="K4" s="100" t="s">
        <v>3</v>
      </c>
      <c r="L4" s="100" t="s">
        <v>4</v>
      </c>
      <c r="M4" s="100" t="s">
        <v>89</v>
      </c>
      <c r="N4" s="100" t="s">
        <v>5</v>
      </c>
      <c r="O4" s="100" t="s">
        <v>90</v>
      </c>
      <c r="P4" s="162"/>
      <c r="Q4" s="101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</row>
    <row r="5" spans="1:134" ht="15.75">
      <c r="A5" s="103" t="s">
        <v>18</v>
      </c>
      <c r="B5" s="104"/>
      <c r="C5" s="104"/>
      <c r="D5" s="105">
        <f>SUM(D6:D9)</f>
        <v>379328</v>
      </c>
      <c r="E5" s="105">
        <f>SUM(E6:E9)</f>
        <v>0</v>
      </c>
      <c r="F5" s="105">
        <f>SUM(F6:F9)</f>
        <v>0</v>
      </c>
      <c r="G5" s="105">
        <f>SUM(G6:G9)</f>
        <v>0</v>
      </c>
      <c r="H5" s="105">
        <f>SUM(H6:H9)</f>
        <v>0</v>
      </c>
      <c r="I5" s="105">
        <f>SUM(I6:I9)</f>
        <v>0</v>
      </c>
      <c r="J5" s="105">
        <f>SUM(J6:J9)</f>
        <v>0</v>
      </c>
      <c r="K5" s="105">
        <f>SUM(K6:K9)</f>
        <v>575478</v>
      </c>
      <c r="L5" s="105">
        <f>SUM(L6:L9)</f>
        <v>0</v>
      </c>
      <c r="M5" s="105">
        <f>SUM(M6:M9)</f>
        <v>0</v>
      </c>
      <c r="N5" s="105">
        <f>SUM(N6:N9)</f>
        <v>0</v>
      </c>
      <c r="O5" s="106">
        <f t="shared" ref="O5:O21" si="0">SUM(D5:N5)</f>
        <v>954806</v>
      </c>
      <c r="P5" s="107">
        <f>(O5/P$30)</f>
        <v>320.619879113499</v>
      </c>
      <c r="Q5" s="108"/>
    </row>
    <row r="6" spans="1:134">
      <c r="A6" s="109"/>
      <c r="B6" s="110">
        <v>511</v>
      </c>
      <c r="C6" s="111" t="s">
        <v>19</v>
      </c>
      <c r="D6" s="112">
        <v>50143</v>
      </c>
      <c r="E6" s="112">
        <v>0</v>
      </c>
      <c r="F6" s="112">
        <v>0</v>
      </c>
      <c r="G6" s="112">
        <v>0</v>
      </c>
      <c r="H6" s="112">
        <v>0</v>
      </c>
      <c r="I6" s="112">
        <v>0</v>
      </c>
      <c r="J6" s="112">
        <v>0</v>
      </c>
      <c r="K6" s="112">
        <v>0</v>
      </c>
      <c r="L6" s="112">
        <v>0</v>
      </c>
      <c r="M6" s="112">
        <v>0</v>
      </c>
      <c r="N6" s="112">
        <v>0</v>
      </c>
      <c r="O6" s="112">
        <f t="shared" si="0"/>
        <v>50143</v>
      </c>
      <c r="P6" s="113">
        <f>(O6/P$30)</f>
        <v>16.83781061114842</v>
      </c>
      <c r="Q6" s="114"/>
    </row>
    <row r="7" spans="1:134">
      <c r="A7" s="109"/>
      <c r="B7" s="110">
        <v>512</v>
      </c>
      <c r="C7" s="111" t="s">
        <v>20</v>
      </c>
      <c r="D7" s="112">
        <v>197139</v>
      </c>
      <c r="E7" s="112">
        <v>0</v>
      </c>
      <c r="F7" s="112">
        <v>0</v>
      </c>
      <c r="G7" s="112">
        <v>0</v>
      </c>
      <c r="H7" s="112">
        <v>0</v>
      </c>
      <c r="I7" s="112">
        <v>0</v>
      </c>
      <c r="J7" s="112">
        <v>0</v>
      </c>
      <c r="K7" s="112">
        <v>0</v>
      </c>
      <c r="L7" s="112">
        <v>0</v>
      </c>
      <c r="M7" s="112">
        <v>0</v>
      </c>
      <c r="N7" s="112">
        <v>0</v>
      </c>
      <c r="O7" s="112">
        <f t="shared" si="0"/>
        <v>197139</v>
      </c>
      <c r="P7" s="113">
        <f>(O7/P$30)</f>
        <v>66.198455339153796</v>
      </c>
      <c r="Q7" s="114"/>
    </row>
    <row r="8" spans="1:134">
      <c r="A8" s="109"/>
      <c r="B8" s="110">
        <v>513</v>
      </c>
      <c r="C8" s="111" t="s">
        <v>21</v>
      </c>
      <c r="D8" s="112">
        <v>132046</v>
      </c>
      <c r="E8" s="112">
        <v>0</v>
      </c>
      <c r="F8" s="112">
        <v>0</v>
      </c>
      <c r="G8" s="112">
        <v>0</v>
      </c>
      <c r="H8" s="112">
        <v>0</v>
      </c>
      <c r="I8" s="112">
        <v>0</v>
      </c>
      <c r="J8" s="112">
        <v>0</v>
      </c>
      <c r="K8" s="112">
        <v>0</v>
      </c>
      <c r="L8" s="112">
        <v>0</v>
      </c>
      <c r="M8" s="112">
        <v>0</v>
      </c>
      <c r="N8" s="112">
        <v>0</v>
      </c>
      <c r="O8" s="112">
        <f t="shared" si="0"/>
        <v>132046</v>
      </c>
      <c r="P8" s="113">
        <f>(O8/P$30)</f>
        <v>44.340496977837475</v>
      </c>
      <c r="Q8" s="114"/>
    </row>
    <row r="9" spans="1:134">
      <c r="A9" s="109"/>
      <c r="B9" s="110">
        <v>518</v>
      </c>
      <c r="C9" s="111" t="s">
        <v>23</v>
      </c>
      <c r="D9" s="112">
        <v>0</v>
      </c>
      <c r="E9" s="112">
        <v>0</v>
      </c>
      <c r="F9" s="112">
        <v>0</v>
      </c>
      <c r="G9" s="112">
        <v>0</v>
      </c>
      <c r="H9" s="112">
        <v>0</v>
      </c>
      <c r="I9" s="112">
        <v>0</v>
      </c>
      <c r="J9" s="112">
        <v>0</v>
      </c>
      <c r="K9" s="112">
        <v>575478</v>
      </c>
      <c r="L9" s="112">
        <v>0</v>
      </c>
      <c r="M9" s="112">
        <v>0</v>
      </c>
      <c r="N9" s="112">
        <v>0</v>
      </c>
      <c r="O9" s="112">
        <f t="shared" si="0"/>
        <v>575478</v>
      </c>
      <c r="P9" s="113">
        <f>(O9/P$30)</f>
        <v>193.2431161853593</v>
      </c>
      <c r="Q9" s="114"/>
    </row>
    <row r="10" spans="1:134" ht="15.75">
      <c r="A10" s="115" t="s">
        <v>24</v>
      </c>
      <c r="B10" s="116"/>
      <c r="C10" s="117"/>
      <c r="D10" s="118">
        <f>SUM(D11:D12)</f>
        <v>2707817</v>
      </c>
      <c r="E10" s="118">
        <f>SUM(E11:E12)</f>
        <v>829</v>
      </c>
      <c r="F10" s="118">
        <f>SUM(F11:F12)</f>
        <v>0</v>
      </c>
      <c r="G10" s="118">
        <f>SUM(G11:G12)</f>
        <v>0</v>
      </c>
      <c r="H10" s="118">
        <f>SUM(H11:H12)</f>
        <v>0</v>
      </c>
      <c r="I10" s="118">
        <f>SUM(I11:I12)</f>
        <v>0</v>
      </c>
      <c r="J10" s="118">
        <f>SUM(J11:J12)</f>
        <v>0</v>
      </c>
      <c r="K10" s="118">
        <f>SUM(K11:K12)</f>
        <v>0</v>
      </c>
      <c r="L10" s="118">
        <f>SUM(L11:L12)</f>
        <v>0</v>
      </c>
      <c r="M10" s="118">
        <f>SUM(M11:M12)</f>
        <v>0</v>
      </c>
      <c r="N10" s="118">
        <f>SUM(N11:N12)</f>
        <v>0</v>
      </c>
      <c r="O10" s="119">
        <f t="shared" si="0"/>
        <v>2708646</v>
      </c>
      <c r="P10" s="120">
        <f>(O10/P$30)</f>
        <v>909.5520483546004</v>
      </c>
      <c r="Q10" s="121"/>
    </row>
    <row r="11" spans="1:134">
      <c r="A11" s="109"/>
      <c r="B11" s="110">
        <v>521</v>
      </c>
      <c r="C11" s="111" t="s">
        <v>25</v>
      </c>
      <c r="D11" s="112">
        <v>1747051</v>
      </c>
      <c r="E11" s="112">
        <v>829</v>
      </c>
      <c r="F11" s="112">
        <v>0</v>
      </c>
      <c r="G11" s="112">
        <v>0</v>
      </c>
      <c r="H11" s="112">
        <v>0</v>
      </c>
      <c r="I11" s="112">
        <v>0</v>
      </c>
      <c r="J11" s="112">
        <v>0</v>
      </c>
      <c r="K11" s="112">
        <v>0</v>
      </c>
      <c r="L11" s="112">
        <v>0</v>
      </c>
      <c r="M11" s="112">
        <v>0</v>
      </c>
      <c r="N11" s="112">
        <v>0</v>
      </c>
      <c r="O11" s="112">
        <f t="shared" si="0"/>
        <v>1747880</v>
      </c>
      <c r="P11" s="113">
        <f>(O11/P$30)</f>
        <v>586.93082605775692</v>
      </c>
      <c r="Q11" s="114"/>
    </row>
    <row r="12" spans="1:134">
      <c r="A12" s="109"/>
      <c r="B12" s="110">
        <v>522</v>
      </c>
      <c r="C12" s="111" t="s">
        <v>26</v>
      </c>
      <c r="D12" s="112">
        <v>960766</v>
      </c>
      <c r="E12" s="112">
        <v>0</v>
      </c>
      <c r="F12" s="112">
        <v>0</v>
      </c>
      <c r="G12" s="112">
        <v>0</v>
      </c>
      <c r="H12" s="112">
        <v>0</v>
      </c>
      <c r="I12" s="112">
        <v>0</v>
      </c>
      <c r="J12" s="112">
        <v>0</v>
      </c>
      <c r="K12" s="112">
        <v>0</v>
      </c>
      <c r="L12" s="112">
        <v>0</v>
      </c>
      <c r="M12" s="112">
        <v>0</v>
      </c>
      <c r="N12" s="112">
        <v>0</v>
      </c>
      <c r="O12" s="112">
        <f t="shared" si="0"/>
        <v>960766</v>
      </c>
      <c r="P12" s="113">
        <f>(O12/P$30)</f>
        <v>322.62122229684354</v>
      </c>
      <c r="Q12" s="114"/>
    </row>
    <row r="13" spans="1:134" ht="15.75">
      <c r="A13" s="115" t="s">
        <v>27</v>
      </c>
      <c r="B13" s="116"/>
      <c r="C13" s="117"/>
      <c r="D13" s="118">
        <f>SUM(D14:D19)</f>
        <v>0</v>
      </c>
      <c r="E13" s="118">
        <f>SUM(E14:E19)</f>
        <v>0</v>
      </c>
      <c r="F13" s="118">
        <f>SUM(F14:F19)</f>
        <v>0</v>
      </c>
      <c r="G13" s="118">
        <f>SUM(G14:G19)</f>
        <v>0</v>
      </c>
      <c r="H13" s="118">
        <f>SUM(H14:H19)</f>
        <v>0</v>
      </c>
      <c r="I13" s="118">
        <f>SUM(I14:I19)</f>
        <v>3676119</v>
      </c>
      <c r="J13" s="118">
        <f>SUM(J14:J19)</f>
        <v>0</v>
      </c>
      <c r="K13" s="118">
        <f>SUM(K14:K19)</f>
        <v>0</v>
      </c>
      <c r="L13" s="118">
        <f>SUM(L14:L19)</f>
        <v>0</v>
      </c>
      <c r="M13" s="118">
        <f>SUM(M14:M19)</f>
        <v>0</v>
      </c>
      <c r="N13" s="118">
        <f>SUM(N14:N19)</f>
        <v>0</v>
      </c>
      <c r="O13" s="119">
        <f t="shared" si="0"/>
        <v>3676119</v>
      </c>
      <c r="P13" s="120">
        <f>(O13/P$30)</f>
        <v>1234.4254533243789</v>
      </c>
      <c r="Q13" s="121"/>
    </row>
    <row r="14" spans="1:134">
      <c r="A14" s="109"/>
      <c r="B14" s="110">
        <v>532</v>
      </c>
      <c r="C14" s="111" t="s">
        <v>28</v>
      </c>
      <c r="D14" s="112">
        <v>0</v>
      </c>
      <c r="E14" s="112">
        <v>0</v>
      </c>
      <c r="F14" s="112">
        <v>0</v>
      </c>
      <c r="G14" s="112">
        <v>0</v>
      </c>
      <c r="H14" s="112">
        <v>0</v>
      </c>
      <c r="I14" s="112">
        <v>940460</v>
      </c>
      <c r="J14" s="112">
        <v>0</v>
      </c>
      <c r="K14" s="112">
        <v>0</v>
      </c>
      <c r="L14" s="112">
        <v>0</v>
      </c>
      <c r="M14" s="112">
        <v>0</v>
      </c>
      <c r="N14" s="112">
        <v>0</v>
      </c>
      <c r="O14" s="112">
        <f t="shared" si="0"/>
        <v>940460</v>
      </c>
      <c r="P14" s="113">
        <f>(O14/P$30)</f>
        <v>315.80255204835458</v>
      </c>
      <c r="Q14" s="114"/>
    </row>
    <row r="15" spans="1:134">
      <c r="A15" s="109"/>
      <c r="B15" s="110">
        <v>533</v>
      </c>
      <c r="C15" s="111" t="s">
        <v>60</v>
      </c>
      <c r="D15" s="112">
        <v>0</v>
      </c>
      <c r="E15" s="112">
        <v>0</v>
      </c>
      <c r="F15" s="112">
        <v>0</v>
      </c>
      <c r="G15" s="112">
        <v>0</v>
      </c>
      <c r="H15" s="112">
        <v>0</v>
      </c>
      <c r="I15" s="112">
        <v>550696</v>
      </c>
      <c r="J15" s="112">
        <v>0</v>
      </c>
      <c r="K15" s="112">
        <v>0</v>
      </c>
      <c r="L15" s="112">
        <v>0</v>
      </c>
      <c r="M15" s="112">
        <v>0</v>
      </c>
      <c r="N15" s="112">
        <v>0</v>
      </c>
      <c r="O15" s="112">
        <f t="shared" si="0"/>
        <v>550696</v>
      </c>
      <c r="P15" s="113">
        <f>(O15/P$30)</f>
        <v>184.92142377434519</v>
      </c>
      <c r="Q15" s="114"/>
    </row>
    <row r="16" spans="1:134">
      <c r="A16" s="109"/>
      <c r="B16" s="110">
        <v>534</v>
      </c>
      <c r="C16" s="111" t="s">
        <v>29</v>
      </c>
      <c r="D16" s="112">
        <v>0</v>
      </c>
      <c r="E16" s="112">
        <v>0</v>
      </c>
      <c r="F16" s="112">
        <v>0</v>
      </c>
      <c r="G16" s="112">
        <v>0</v>
      </c>
      <c r="H16" s="112">
        <v>0</v>
      </c>
      <c r="I16" s="112">
        <v>634346</v>
      </c>
      <c r="J16" s="112">
        <v>0</v>
      </c>
      <c r="K16" s="112">
        <v>0</v>
      </c>
      <c r="L16" s="112">
        <v>0</v>
      </c>
      <c r="M16" s="112">
        <v>0</v>
      </c>
      <c r="N16" s="112">
        <v>0</v>
      </c>
      <c r="O16" s="112">
        <f t="shared" si="0"/>
        <v>634346</v>
      </c>
      <c r="P16" s="113">
        <f>(O16/P$30)</f>
        <v>213.01074546675622</v>
      </c>
      <c r="Q16" s="114"/>
    </row>
    <row r="17" spans="1:120">
      <c r="A17" s="109"/>
      <c r="B17" s="110">
        <v>535</v>
      </c>
      <c r="C17" s="111" t="s">
        <v>62</v>
      </c>
      <c r="D17" s="112">
        <v>0</v>
      </c>
      <c r="E17" s="112">
        <v>0</v>
      </c>
      <c r="F17" s="112">
        <v>0</v>
      </c>
      <c r="G17" s="112">
        <v>0</v>
      </c>
      <c r="H17" s="112">
        <v>0</v>
      </c>
      <c r="I17" s="112">
        <v>1298966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f t="shared" si="0"/>
        <v>1298966</v>
      </c>
      <c r="P17" s="113">
        <f>(O17/P$30)</f>
        <v>436.18737407656147</v>
      </c>
      <c r="Q17" s="114"/>
    </row>
    <row r="18" spans="1:120">
      <c r="A18" s="109"/>
      <c r="B18" s="110">
        <v>536</v>
      </c>
      <c r="C18" s="111" t="s">
        <v>30</v>
      </c>
      <c r="D18" s="112">
        <v>0</v>
      </c>
      <c r="E18" s="112">
        <v>0</v>
      </c>
      <c r="F18" s="112">
        <v>0</v>
      </c>
      <c r="G18" s="112">
        <v>0</v>
      </c>
      <c r="H18" s="112">
        <v>0</v>
      </c>
      <c r="I18" s="112">
        <v>147125</v>
      </c>
      <c r="J18" s="112">
        <v>0</v>
      </c>
      <c r="K18" s="112">
        <v>0</v>
      </c>
      <c r="L18" s="112">
        <v>0</v>
      </c>
      <c r="M18" s="112">
        <v>0</v>
      </c>
      <c r="N18" s="112">
        <v>0</v>
      </c>
      <c r="O18" s="112">
        <f t="shared" si="0"/>
        <v>147125</v>
      </c>
      <c r="P18" s="113">
        <f>(O18/P$30)</f>
        <v>49.403962390866354</v>
      </c>
      <c r="Q18" s="114"/>
    </row>
    <row r="19" spans="1:120">
      <c r="A19" s="109"/>
      <c r="B19" s="110">
        <v>539</v>
      </c>
      <c r="C19" s="111" t="s">
        <v>31</v>
      </c>
      <c r="D19" s="112">
        <v>0</v>
      </c>
      <c r="E19" s="112">
        <v>0</v>
      </c>
      <c r="F19" s="112">
        <v>0</v>
      </c>
      <c r="G19" s="112">
        <v>0</v>
      </c>
      <c r="H19" s="112">
        <v>0</v>
      </c>
      <c r="I19" s="112">
        <v>104526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  <c r="O19" s="112">
        <f t="shared" si="0"/>
        <v>104526</v>
      </c>
      <c r="P19" s="113">
        <f>(O19/P$30)</f>
        <v>35.099395567494966</v>
      </c>
      <c r="Q19" s="114"/>
    </row>
    <row r="20" spans="1:120" ht="15.75">
      <c r="A20" s="115" t="s">
        <v>32</v>
      </c>
      <c r="B20" s="116"/>
      <c r="C20" s="117"/>
      <c r="D20" s="118">
        <f>SUM(D21:D21)</f>
        <v>936826</v>
      </c>
      <c r="E20" s="118">
        <f>SUM(E21:E21)</f>
        <v>0</v>
      </c>
      <c r="F20" s="118">
        <f>SUM(F21:F21)</f>
        <v>0</v>
      </c>
      <c r="G20" s="118">
        <f>SUM(G21:G21)</f>
        <v>0</v>
      </c>
      <c r="H20" s="118">
        <f>SUM(H21:H21)</f>
        <v>0</v>
      </c>
      <c r="I20" s="118">
        <f>SUM(I21:I21)</f>
        <v>0</v>
      </c>
      <c r="J20" s="118">
        <f>SUM(J21:J21)</f>
        <v>0</v>
      </c>
      <c r="K20" s="118">
        <f>SUM(K21:K21)</f>
        <v>0</v>
      </c>
      <c r="L20" s="118">
        <f>SUM(L21:L21)</f>
        <v>0</v>
      </c>
      <c r="M20" s="118">
        <f>SUM(M21:M21)</f>
        <v>0</v>
      </c>
      <c r="N20" s="118">
        <f>SUM(N21:N21)</f>
        <v>0</v>
      </c>
      <c r="O20" s="118">
        <f t="shared" si="0"/>
        <v>936826</v>
      </c>
      <c r="P20" s="120">
        <f>(O20/P$30)</f>
        <v>314.58226997985224</v>
      </c>
      <c r="Q20" s="121"/>
    </row>
    <row r="21" spans="1:120">
      <c r="A21" s="109"/>
      <c r="B21" s="110">
        <v>541</v>
      </c>
      <c r="C21" s="111" t="s">
        <v>33</v>
      </c>
      <c r="D21" s="112">
        <v>936826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>
        <v>0</v>
      </c>
      <c r="O21" s="112">
        <f t="shared" si="0"/>
        <v>936826</v>
      </c>
      <c r="P21" s="113">
        <f>(O21/P$30)</f>
        <v>314.58226997985224</v>
      </c>
      <c r="Q21" s="114"/>
    </row>
    <row r="22" spans="1:120" ht="15.75">
      <c r="A22" s="115" t="s">
        <v>34</v>
      </c>
      <c r="B22" s="116"/>
      <c r="C22" s="117"/>
      <c r="D22" s="118">
        <f>SUM(D23:D23)</f>
        <v>0</v>
      </c>
      <c r="E22" s="118">
        <f>SUM(E23:E23)</f>
        <v>670</v>
      </c>
      <c r="F22" s="118">
        <f>SUM(F23:F23)</f>
        <v>0</v>
      </c>
      <c r="G22" s="118">
        <f>SUM(G23:G23)</f>
        <v>0</v>
      </c>
      <c r="H22" s="118">
        <f>SUM(H23:H23)</f>
        <v>0</v>
      </c>
      <c r="I22" s="118">
        <f>SUM(I23:I23)</f>
        <v>0</v>
      </c>
      <c r="J22" s="118">
        <f>SUM(J23:J23)</f>
        <v>0</v>
      </c>
      <c r="K22" s="118">
        <f>SUM(K23:K23)</f>
        <v>0</v>
      </c>
      <c r="L22" s="118">
        <f>SUM(L23:L23)</f>
        <v>0</v>
      </c>
      <c r="M22" s="118">
        <f>SUM(M23:M23)</f>
        <v>0</v>
      </c>
      <c r="N22" s="118">
        <f>SUM(N23:N23)</f>
        <v>0</v>
      </c>
      <c r="O22" s="118">
        <f t="shared" ref="O22:O27" si="1">SUM(D22:N22)</f>
        <v>670</v>
      </c>
      <c r="P22" s="120">
        <f>(O22/P$30)</f>
        <v>0.22498321020819342</v>
      </c>
      <c r="Q22" s="121"/>
    </row>
    <row r="23" spans="1:120">
      <c r="A23" s="122"/>
      <c r="B23" s="123">
        <v>559</v>
      </c>
      <c r="C23" s="124" t="s">
        <v>51</v>
      </c>
      <c r="D23" s="112">
        <v>0</v>
      </c>
      <c r="E23" s="112">
        <v>670</v>
      </c>
      <c r="F23" s="112">
        <v>0</v>
      </c>
      <c r="G23" s="112">
        <v>0</v>
      </c>
      <c r="H23" s="112">
        <v>0</v>
      </c>
      <c r="I23" s="112">
        <v>0</v>
      </c>
      <c r="J23" s="112">
        <v>0</v>
      </c>
      <c r="K23" s="112">
        <v>0</v>
      </c>
      <c r="L23" s="112">
        <v>0</v>
      </c>
      <c r="M23" s="112">
        <v>0</v>
      </c>
      <c r="N23" s="112">
        <v>0</v>
      </c>
      <c r="O23" s="112">
        <f t="shared" si="1"/>
        <v>670</v>
      </c>
      <c r="P23" s="113">
        <f>(O23/P$30)</f>
        <v>0.22498321020819342</v>
      </c>
      <c r="Q23" s="114"/>
    </row>
    <row r="24" spans="1:120" ht="15.75">
      <c r="A24" s="115" t="s">
        <v>36</v>
      </c>
      <c r="B24" s="116"/>
      <c r="C24" s="117"/>
      <c r="D24" s="118">
        <f>SUM(D25:D25)</f>
        <v>151505</v>
      </c>
      <c r="E24" s="118">
        <f>SUM(E25:E25)</f>
        <v>0</v>
      </c>
      <c r="F24" s="118">
        <f>SUM(F25:F25)</f>
        <v>0</v>
      </c>
      <c r="G24" s="118">
        <f>SUM(G25:G25)</f>
        <v>0</v>
      </c>
      <c r="H24" s="118">
        <f>SUM(H25:H25)</f>
        <v>0</v>
      </c>
      <c r="I24" s="118">
        <f>SUM(I25:I25)</f>
        <v>0</v>
      </c>
      <c r="J24" s="118">
        <f>SUM(J25:J25)</f>
        <v>0</v>
      </c>
      <c r="K24" s="118">
        <f>SUM(K25:K25)</f>
        <v>0</v>
      </c>
      <c r="L24" s="118">
        <f>SUM(L25:L25)</f>
        <v>0</v>
      </c>
      <c r="M24" s="118">
        <f>SUM(M25:M25)</f>
        <v>0</v>
      </c>
      <c r="N24" s="118">
        <f>SUM(N25:N25)</f>
        <v>0</v>
      </c>
      <c r="O24" s="118">
        <f t="shared" si="1"/>
        <v>151505</v>
      </c>
      <c r="P24" s="120">
        <f>(O24/P$30)</f>
        <v>50.874748153122901</v>
      </c>
      <c r="Q24" s="114"/>
    </row>
    <row r="25" spans="1:120">
      <c r="A25" s="109"/>
      <c r="B25" s="110">
        <v>579</v>
      </c>
      <c r="C25" s="111" t="s">
        <v>94</v>
      </c>
      <c r="D25" s="112">
        <v>151505</v>
      </c>
      <c r="E25" s="112">
        <v>0</v>
      </c>
      <c r="F25" s="112">
        <v>0</v>
      </c>
      <c r="G25" s="112">
        <v>0</v>
      </c>
      <c r="H25" s="112">
        <v>0</v>
      </c>
      <c r="I25" s="112">
        <v>0</v>
      </c>
      <c r="J25" s="112">
        <v>0</v>
      </c>
      <c r="K25" s="112">
        <v>0</v>
      </c>
      <c r="L25" s="112">
        <v>0</v>
      </c>
      <c r="M25" s="112">
        <v>0</v>
      </c>
      <c r="N25" s="112">
        <v>0</v>
      </c>
      <c r="O25" s="112">
        <f t="shared" si="1"/>
        <v>151505</v>
      </c>
      <c r="P25" s="113">
        <f>(O25/P$30)</f>
        <v>50.874748153122901</v>
      </c>
      <c r="Q25" s="114"/>
    </row>
    <row r="26" spans="1:120" ht="15.75">
      <c r="A26" s="115" t="s">
        <v>40</v>
      </c>
      <c r="B26" s="116"/>
      <c r="C26" s="117"/>
      <c r="D26" s="118">
        <f>SUM(D27:D27)</f>
        <v>0</v>
      </c>
      <c r="E26" s="118">
        <f>SUM(E27:E27)</f>
        <v>876182</v>
      </c>
      <c r="F26" s="118">
        <f>SUM(F27:F27)</f>
        <v>0</v>
      </c>
      <c r="G26" s="118">
        <f>SUM(G27:G27)</f>
        <v>0</v>
      </c>
      <c r="H26" s="118">
        <f>SUM(H27:H27)</f>
        <v>0</v>
      </c>
      <c r="I26" s="118">
        <f>SUM(I27:I27)</f>
        <v>800162</v>
      </c>
      <c r="J26" s="118">
        <f>SUM(J27:J27)</f>
        <v>0</v>
      </c>
      <c r="K26" s="118">
        <f>SUM(K27:K27)</f>
        <v>0</v>
      </c>
      <c r="L26" s="118">
        <f>SUM(L27:L27)</f>
        <v>0</v>
      </c>
      <c r="M26" s="118">
        <f>SUM(M27:M27)</f>
        <v>0</v>
      </c>
      <c r="N26" s="118">
        <f>SUM(N27:N27)</f>
        <v>0</v>
      </c>
      <c r="O26" s="118">
        <f t="shared" si="1"/>
        <v>1676344</v>
      </c>
      <c r="P26" s="120">
        <f>(O26/P$30)</f>
        <v>562.90933512424442</v>
      </c>
      <c r="Q26" s="114"/>
    </row>
    <row r="27" spans="1:120" ht="15.75" thickBot="1">
      <c r="A27" s="109"/>
      <c r="B27" s="110">
        <v>581</v>
      </c>
      <c r="C27" s="111" t="s">
        <v>91</v>
      </c>
      <c r="D27" s="112">
        <v>0</v>
      </c>
      <c r="E27" s="112">
        <v>876182</v>
      </c>
      <c r="F27" s="112">
        <v>0</v>
      </c>
      <c r="G27" s="112">
        <v>0</v>
      </c>
      <c r="H27" s="112">
        <v>0</v>
      </c>
      <c r="I27" s="112">
        <v>800162</v>
      </c>
      <c r="J27" s="112">
        <v>0</v>
      </c>
      <c r="K27" s="112">
        <v>0</v>
      </c>
      <c r="L27" s="112">
        <v>0</v>
      </c>
      <c r="M27" s="112">
        <v>0</v>
      </c>
      <c r="N27" s="112">
        <v>0</v>
      </c>
      <c r="O27" s="112">
        <f t="shared" si="1"/>
        <v>1676344</v>
      </c>
      <c r="P27" s="113">
        <f>(O27/P$30)</f>
        <v>562.90933512424442</v>
      </c>
      <c r="Q27" s="114"/>
    </row>
    <row r="28" spans="1:120" ht="16.5" thickBot="1">
      <c r="A28" s="125" t="s">
        <v>10</v>
      </c>
      <c r="B28" s="126"/>
      <c r="C28" s="127"/>
      <c r="D28" s="128">
        <f>SUM(D5,D10,D13,D20,D22,D24,D26)</f>
        <v>4175476</v>
      </c>
      <c r="E28" s="128">
        <f t="shared" ref="E28:N28" si="2">SUM(E5,E10,E13,E20,E22,E24,E26)</f>
        <v>877681</v>
      </c>
      <c r="F28" s="128">
        <f t="shared" si="2"/>
        <v>0</v>
      </c>
      <c r="G28" s="128">
        <f t="shared" si="2"/>
        <v>0</v>
      </c>
      <c r="H28" s="128">
        <f t="shared" si="2"/>
        <v>0</v>
      </c>
      <c r="I28" s="128">
        <f t="shared" si="2"/>
        <v>4476281</v>
      </c>
      <c r="J28" s="128">
        <f t="shared" si="2"/>
        <v>0</v>
      </c>
      <c r="K28" s="128">
        <f t="shared" si="2"/>
        <v>575478</v>
      </c>
      <c r="L28" s="128">
        <f t="shared" si="2"/>
        <v>0</v>
      </c>
      <c r="M28" s="128">
        <f t="shared" si="2"/>
        <v>0</v>
      </c>
      <c r="N28" s="128">
        <f t="shared" si="2"/>
        <v>0</v>
      </c>
      <c r="O28" s="128">
        <f t="shared" ref="O28" si="3">SUM(D28:N28)</f>
        <v>10104916</v>
      </c>
      <c r="P28" s="129">
        <f>(O28/P$30)</f>
        <v>3393.1887172599058</v>
      </c>
      <c r="Q28" s="108"/>
      <c r="R28" s="130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98"/>
      <c r="BE28" s="98"/>
      <c r="BF28" s="98"/>
      <c r="BG28" s="98"/>
      <c r="BH28" s="98"/>
      <c r="BI28" s="98"/>
      <c r="BJ28" s="98"/>
      <c r="BK28" s="98"/>
      <c r="BL28" s="98"/>
      <c r="BM28" s="98"/>
      <c r="BN28" s="98"/>
      <c r="BO28" s="98"/>
      <c r="BP28" s="98"/>
      <c r="BQ28" s="98"/>
      <c r="BR28" s="98"/>
      <c r="BS28" s="98"/>
      <c r="BT28" s="98"/>
      <c r="BU28" s="98"/>
      <c r="BV28" s="98"/>
      <c r="BW28" s="98"/>
      <c r="BX28" s="98"/>
      <c r="BY28" s="98"/>
      <c r="BZ28" s="98"/>
      <c r="CA28" s="98"/>
      <c r="CB28" s="98"/>
      <c r="CC28" s="98"/>
      <c r="CD28" s="98"/>
      <c r="CE28" s="98"/>
      <c r="CF28" s="98"/>
      <c r="CG28" s="98"/>
      <c r="CH28" s="98"/>
      <c r="CI28" s="98"/>
      <c r="CJ28" s="98"/>
      <c r="CK28" s="98"/>
      <c r="CL28" s="98"/>
      <c r="CM28" s="98"/>
      <c r="CN28" s="98"/>
      <c r="CO28" s="98"/>
      <c r="CP28" s="98"/>
      <c r="CQ28" s="98"/>
      <c r="CR28" s="98"/>
      <c r="CS28" s="98"/>
      <c r="CT28" s="98"/>
      <c r="CU28" s="98"/>
      <c r="CV28" s="98"/>
      <c r="CW28" s="98"/>
      <c r="CX28" s="98"/>
      <c r="CY28" s="98"/>
      <c r="CZ28" s="98"/>
      <c r="DA28" s="98"/>
      <c r="DB28" s="98"/>
      <c r="DC28" s="98"/>
      <c r="DD28" s="98"/>
      <c r="DE28" s="98"/>
      <c r="DF28" s="98"/>
      <c r="DG28" s="98"/>
      <c r="DH28" s="98"/>
      <c r="DI28" s="98"/>
      <c r="DJ28" s="98"/>
      <c r="DK28" s="98"/>
      <c r="DL28" s="98"/>
      <c r="DM28" s="98"/>
      <c r="DN28" s="98"/>
      <c r="DO28" s="98"/>
      <c r="DP28" s="98"/>
    </row>
    <row r="29" spans="1:120">
      <c r="A29" s="131"/>
      <c r="B29" s="132"/>
      <c r="C29" s="132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4"/>
    </row>
    <row r="30" spans="1:120">
      <c r="A30" s="135"/>
      <c r="B30" s="136"/>
      <c r="C30" s="136"/>
      <c r="D30" s="137"/>
      <c r="E30" s="137"/>
      <c r="F30" s="137"/>
      <c r="G30" s="137"/>
      <c r="H30" s="137"/>
      <c r="I30" s="137"/>
      <c r="J30" s="137"/>
      <c r="K30" s="137"/>
      <c r="L30" s="137"/>
      <c r="M30" s="139" t="s">
        <v>97</v>
      </c>
      <c r="N30" s="139"/>
      <c r="O30" s="139"/>
      <c r="P30" s="138">
        <v>2978</v>
      </c>
    </row>
    <row r="31" spans="1:120">
      <c r="A31" s="140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2"/>
    </row>
    <row r="32" spans="1:120" ht="15.75" thickBot="1">
      <c r="A32" s="143" t="s">
        <v>46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5"/>
    </row>
  </sheetData>
  <mergeCells count="10">
    <mergeCell ref="M30:O30"/>
    <mergeCell ref="A31:P31"/>
    <mergeCell ref="A32:P3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42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59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SUM(D6:D9)</f>
        <v>498769</v>
      </c>
      <c r="E5" s="59">
        <f t="shared" si="0"/>
        <v>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227650</v>
      </c>
      <c r="K5" s="59">
        <f t="shared" si="0"/>
        <v>407499</v>
      </c>
      <c r="L5" s="59">
        <f t="shared" si="0"/>
        <v>0</v>
      </c>
      <c r="M5" s="59">
        <f t="shared" si="0"/>
        <v>0</v>
      </c>
      <c r="N5" s="60">
        <f t="shared" ref="N5:N30" si="1">SUM(D5:M5)</f>
        <v>1133918</v>
      </c>
      <c r="O5" s="61">
        <f t="shared" ref="O5:O30" si="2">(N5/O$32)</f>
        <v>365.54416505480333</v>
      </c>
      <c r="P5" s="62"/>
    </row>
    <row r="6" spans="1:133">
      <c r="A6" s="64"/>
      <c r="B6" s="65">
        <v>511</v>
      </c>
      <c r="C6" s="66" t="s">
        <v>19</v>
      </c>
      <c r="D6" s="67">
        <v>46277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46277</v>
      </c>
      <c r="O6" s="68">
        <f t="shared" si="2"/>
        <v>14.918439716312056</v>
      </c>
      <c r="P6" s="69"/>
    </row>
    <row r="7" spans="1:133">
      <c r="A7" s="64"/>
      <c r="B7" s="65">
        <v>512</v>
      </c>
      <c r="C7" s="66" t="s">
        <v>20</v>
      </c>
      <c r="D7" s="67">
        <v>113661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113661</v>
      </c>
      <c r="O7" s="68">
        <f t="shared" si="2"/>
        <v>36.641199226305609</v>
      </c>
      <c r="P7" s="69"/>
    </row>
    <row r="8" spans="1:133">
      <c r="A8" s="64"/>
      <c r="B8" s="65">
        <v>513</v>
      </c>
      <c r="C8" s="66" t="s">
        <v>21</v>
      </c>
      <c r="D8" s="67">
        <v>338831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227650</v>
      </c>
      <c r="K8" s="67">
        <v>0</v>
      </c>
      <c r="L8" s="67">
        <v>0</v>
      </c>
      <c r="M8" s="67">
        <v>0</v>
      </c>
      <c r="N8" s="67">
        <f t="shared" si="1"/>
        <v>566481</v>
      </c>
      <c r="O8" s="68">
        <f t="shared" si="2"/>
        <v>182.61798839458413</v>
      </c>
      <c r="P8" s="69"/>
    </row>
    <row r="9" spans="1:133">
      <c r="A9" s="64"/>
      <c r="B9" s="65">
        <v>518</v>
      </c>
      <c r="C9" s="66" t="s">
        <v>23</v>
      </c>
      <c r="D9" s="67">
        <v>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407499</v>
      </c>
      <c r="L9" s="67">
        <v>0</v>
      </c>
      <c r="M9" s="67">
        <v>0</v>
      </c>
      <c r="N9" s="67">
        <f t="shared" si="1"/>
        <v>407499</v>
      </c>
      <c r="O9" s="68">
        <f t="shared" si="2"/>
        <v>131.36653771760155</v>
      </c>
      <c r="P9" s="69"/>
    </row>
    <row r="10" spans="1:133" ht="15.75">
      <c r="A10" s="70" t="s">
        <v>24</v>
      </c>
      <c r="B10" s="71"/>
      <c r="C10" s="72"/>
      <c r="D10" s="73">
        <f t="shared" ref="D10:M10" si="3">SUM(D11:D12)</f>
        <v>2085876</v>
      </c>
      <c r="E10" s="73">
        <f t="shared" si="3"/>
        <v>0</v>
      </c>
      <c r="F10" s="73">
        <f t="shared" si="3"/>
        <v>0</v>
      </c>
      <c r="G10" s="73">
        <f t="shared" si="3"/>
        <v>0</v>
      </c>
      <c r="H10" s="73">
        <f t="shared" si="3"/>
        <v>0</v>
      </c>
      <c r="I10" s="73">
        <f t="shared" si="3"/>
        <v>0</v>
      </c>
      <c r="J10" s="73">
        <f t="shared" si="3"/>
        <v>0</v>
      </c>
      <c r="K10" s="73">
        <f t="shared" si="3"/>
        <v>0</v>
      </c>
      <c r="L10" s="73">
        <f t="shared" si="3"/>
        <v>0</v>
      </c>
      <c r="M10" s="73">
        <f t="shared" si="3"/>
        <v>0</v>
      </c>
      <c r="N10" s="74">
        <f t="shared" si="1"/>
        <v>2085876</v>
      </c>
      <c r="O10" s="75">
        <f t="shared" si="2"/>
        <v>672.42940038684719</v>
      </c>
      <c r="P10" s="76"/>
    </row>
    <row r="11" spans="1:133">
      <c r="A11" s="64"/>
      <c r="B11" s="65">
        <v>521</v>
      </c>
      <c r="C11" s="66" t="s">
        <v>25</v>
      </c>
      <c r="D11" s="67">
        <v>1426547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1"/>
        <v>1426547</v>
      </c>
      <c r="O11" s="68">
        <f t="shared" si="2"/>
        <v>459.87975499677628</v>
      </c>
      <c r="P11" s="69"/>
    </row>
    <row r="12" spans="1:133">
      <c r="A12" s="64"/>
      <c r="B12" s="65">
        <v>522</v>
      </c>
      <c r="C12" s="66" t="s">
        <v>26</v>
      </c>
      <c r="D12" s="67">
        <v>659329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1"/>
        <v>659329</v>
      </c>
      <c r="O12" s="68">
        <f t="shared" si="2"/>
        <v>212.54964539007094</v>
      </c>
      <c r="P12" s="69"/>
    </row>
    <row r="13" spans="1:133" ht="15.75">
      <c r="A13" s="70" t="s">
        <v>27</v>
      </c>
      <c r="B13" s="71"/>
      <c r="C13" s="72"/>
      <c r="D13" s="73">
        <f t="shared" ref="D13:M13" si="4">SUM(D14:D18)</f>
        <v>162635</v>
      </c>
      <c r="E13" s="73">
        <f t="shared" si="4"/>
        <v>18685</v>
      </c>
      <c r="F13" s="73">
        <f t="shared" si="4"/>
        <v>0</v>
      </c>
      <c r="G13" s="73">
        <f t="shared" si="4"/>
        <v>0</v>
      </c>
      <c r="H13" s="73">
        <f t="shared" si="4"/>
        <v>0</v>
      </c>
      <c r="I13" s="73">
        <f t="shared" si="4"/>
        <v>2878222</v>
      </c>
      <c r="J13" s="73">
        <f t="shared" si="4"/>
        <v>0</v>
      </c>
      <c r="K13" s="73">
        <f t="shared" si="4"/>
        <v>0</v>
      </c>
      <c r="L13" s="73">
        <f t="shared" si="4"/>
        <v>0</v>
      </c>
      <c r="M13" s="73">
        <f t="shared" si="4"/>
        <v>0</v>
      </c>
      <c r="N13" s="74">
        <f t="shared" si="1"/>
        <v>3059542</v>
      </c>
      <c r="O13" s="75">
        <f t="shared" si="2"/>
        <v>986.31270148291424</v>
      </c>
      <c r="P13" s="76"/>
    </row>
    <row r="14" spans="1:133">
      <c r="A14" s="64"/>
      <c r="B14" s="65">
        <v>532</v>
      </c>
      <c r="C14" s="66" t="s">
        <v>28</v>
      </c>
      <c r="D14" s="67">
        <v>0</v>
      </c>
      <c r="E14" s="67">
        <v>0</v>
      </c>
      <c r="F14" s="67">
        <v>0</v>
      </c>
      <c r="G14" s="67">
        <v>0</v>
      </c>
      <c r="H14" s="67">
        <v>0</v>
      </c>
      <c r="I14" s="67">
        <v>805209</v>
      </c>
      <c r="J14" s="67">
        <v>0</v>
      </c>
      <c r="K14" s="67">
        <v>0</v>
      </c>
      <c r="L14" s="67">
        <v>0</v>
      </c>
      <c r="M14" s="67">
        <v>0</v>
      </c>
      <c r="N14" s="67">
        <f t="shared" si="1"/>
        <v>805209</v>
      </c>
      <c r="O14" s="68">
        <f t="shared" si="2"/>
        <v>259.57736943907156</v>
      </c>
      <c r="P14" s="69"/>
    </row>
    <row r="15" spans="1:133">
      <c r="A15" s="64"/>
      <c r="B15" s="65">
        <v>533</v>
      </c>
      <c r="C15" s="66" t="s">
        <v>60</v>
      </c>
      <c r="D15" s="67">
        <v>0</v>
      </c>
      <c r="E15" s="67">
        <v>14535</v>
      </c>
      <c r="F15" s="67">
        <v>0</v>
      </c>
      <c r="G15" s="67">
        <v>0</v>
      </c>
      <c r="H15" s="67">
        <v>0</v>
      </c>
      <c r="I15" s="67">
        <v>732440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1"/>
        <v>746975</v>
      </c>
      <c r="O15" s="68">
        <f t="shared" si="2"/>
        <v>240.80431979368149</v>
      </c>
      <c r="P15" s="69"/>
    </row>
    <row r="16" spans="1:133">
      <c r="A16" s="64"/>
      <c r="B16" s="65">
        <v>534</v>
      </c>
      <c r="C16" s="66" t="s">
        <v>61</v>
      </c>
      <c r="D16" s="67">
        <v>0</v>
      </c>
      <c r="E16" s="67">
        <v>0</v>
      </c>
      <c r="F16" s="67">
        <v>0</v>
      </c>
      <c r="G16" s="67">
        <v>0</v>
      </c>
      <c r="H16" s="67">
        <v>0</v>
      </c>
      <c r="I16" s="67">
        <v>291674</v>
      </c>
      <c r="J16" s="67">
        <v>0</v>
      </c>
      <c r="K16" s="67">
        <v>0</v>
      </c>
      <c r="L16" s="67">
        <v>0</v>
      </c>
      <c r="M16" s="67">
        <v>0</v>
      </c>
      <c r="N16" s="67">
        <f t="shared" si="1"/>
        <v>291674</v>
      </c>
      <c r="O16" s="68">
        <f t="shared" si="2"/>
        <v>94.027724049000639</v>
      </c>
      <c r="P16" s="69"/>
    </row>
    <row r="17" spans="1:119">
      <c r="A17" s="64"/>
      <c r="B17" s="65">
        <v>535</v>
      </c>
      <c r="C17" s="66" t="s">
        <v>62</v>
      </c>
      <c r="D17" s="67">
        <v>0</v>
      </c>
      <c r="E17" s="67">
        <v>4150</v>
      </c>
      <c r="F17" s="67">
        <v>0</v>
      </c>
      <c r="G17" s="67">
        <v>0</v>
      </c>
      <c r="H17" s="67">
        <v>0</v>
      </c>
      <c r="I17" s="67">
        <v>1048899</v>
      </c>
      <c r="J17" s="67">
        <v>0</v>
      </c>
      <c r="K17" s="67">
        <v>0</v>
      </c>
      <c r="L17" s="67">
        <v>0</v>
      </c>
      <c r="M17" s="67">
        <v>0</v>
      </c>
      <c r="N17" s="67">
        <f t="shared" si="1"/>
        <v>1053049</v>
      </c>
      <c r="O17" s="68">
        <f t="shared" si="2"/>
        <v>339.47421018697617</v>
      </c>
      <c r="P17" s="69"/>
    </row>
    <row r="18" spans="1:119">
      <c r="A18" s="64"/>
      <c r="B18" s="65">
        <v>539</v>
      </c>
      <c r="C18" s="66" t="s">
        <v>31</v>
      </c>
      <c r="D18" s="67">
        <v>162635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1"/>
        <v>162635</v>
      </c>
      <c r="O18" s="68">
        <f t="shared" si="2"/>
        <v>52.429078014184398</v>
      </c>
      <c r="P18" s="69"/>
    </row>
    <row r="19" spans="1:119" ht="15.75">
      <c r="A19" s="70" t="s">
        <v>32</v>
      </c>
      <c r="B19" s="71"/>
      <c r="C19" s="72"/>
      <c r="D19" s="73">
        <f t="shared" ref="D19:M19" si="5">SUM(D20:D20)</f>
        <v>580864</v>
      </c>
      <c r="E19" s="73">
        <f t="shared" si="5"/>
        <v>0</v>
      </c>
      <c r="F19" s="73">
        <f t="shared" si="5"/>
        <v>0</v>
      </c>
      <c r="G19" s="73">
        <f t="shared" si="5"/>
        <v>0</v>
      </c>
      <c r="H19" s="73">
        <f t="shared" si="5"/>
        <v>0</v>
      </c>
      <c r="I19" s="73">
        <f t="shared" si="5"/>
        <v>0</v>
      </c>
      <c r="J19" s="73">
        <f t="shared" si="5"/>
        <v>0</v>
      </c>
      <c r="K19" s="73">
        <f t="shared" si="5"/>
        <v>0</v>
      </c>
      <c r="L19" s="73">
        <f t="shared" si="5"/>
        <v>0</v>
      </c>
      <c r="M19" s="73">
        <f t="shared" si="5"/>
        <v>0</v>
      </c>
      <c r="N19" s="73">
        <f t="shared" si="1"/>
        <v>580864</v>
      </c>
      <c r="O19" s="75">
        <f t="shared" si="2"/>
        <v>187.25467440361058</v>
      </c>
      <c r="P19" s="76"/>
    </row>
    <row r="20" spans="1:119">
      <c r="A20" s="64"/>
      <c r="B20" s="65">
        <v>541</v>
      </c>
      <c r="C20" s="66" t="s">
        <v>63</v>
      </c>
      <c r="D20" s="67">
        <v>580864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f t="shared" si="1"/>
        <v>580864</v>
      </c>
      <c r="O20" s="68">
        <f t="shared" si="2"/>
        <v>187.25467440361058</v>
      </c>
      <c r="P20" s="69"/>
    </row>
    <row r="21" spans="1:119" ht="15.75">
      <c r="A21" s="70" t="s">
        <v>34</v>
      </c>
      <c r="B21" s="71"/>
      <c r="C21" s="72"/>
      <c r="D21" s="73">
        <f t="shared" ref="D21:M21" si="6">SUM(D22:D22)</f>
        <v>0</v>
      </c>
      <c r="E21" s="73">
        <f t="shared" si="6"/>
        <v>141245</v>
      </c>
      <c r="F21" s="73">
        <f t="shared" si="6"/>
        <v>0</v>
      </c>
      <c r="G21" s="73">
        <f t="shared" si="6"/>
        <v>0</v>
      </c>
      <c r="H21" s="73">
        <f t="shared" si="6"/>
        <v>0</v>
      </c>
      <c r="I21" s="73">
        <f t="shared" si="6"/>
        <v>0</v>
      </c>
      <c r="J21" s="73">
        <f t="shared" si="6"/>
        <v>0</v>
      </c>
      <c r="K21" s="73">
        <f t="shared" si="6"/>
        <v>0</v>
      </c>
      <c r="L21" s="73">
        <f t="shared" si="6"/>
        <v>0</v>
      </c>
      <c r="M21" s="73">
        <f t="shared" si="6"/>
        <v>0</v>
      </c>
      <c r="N21" s="73">
        <f t="shared" si="1"/>
        <v>141245</v>
      </c>
      <c r="O21" s="75">
        <f t="shared" si="2"/>
        <v>45.53352675693101</v>
      </c>
      <c r="P21" s="76"/>
    </row>
    <row r="22" spans="1:119">
      <c r="A22" s="64"/>
      <c r="B22" s="65">
        <v>559</v>
      </c>
      <c r="C22" s="66" t="s">
        <v>51</v>
      </c>
      <c r="D22" s="67">
        <v>0</v>
      </c>
      <c r="E22" s="67">
        <v>141245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f t="shared" si="1"/>
        <v>141245</v>
      </c>
      <c r="O22" s="68">
        <f t="shared" si="2"/>
        <v>45.53352675693101</v>
      </c>
      <c r="P22" s="69"/>
    </row>
    <row r="23" spans="1:119" ht="15.75">
      <c r="A23" s="70" t="s">
        <v>54</v>
      </c>
      <c r="B23" s="71"/>
      <c r="C23" s="72"/>
      <c r="D23" s="73">
        <f t="shared" ref="D23:M23" si="7">SUM(D24:D24)</f>
        <v>0</v>
      </c>
      <c r="E23" s="73">
        <f t="shared" si="7"/>
        <v>44739</v>
      </c>
      <c r="F23" s="73">
        <f t="shared" si="7"/>
        <v>0</v>
      </c>
      <c r="G23" s="73">
        <f t="shared" si="7"/>
        <v>0</v>
      </c>
      <c r="H23" s="73">
        <f t="shared" si="7"/>
        <v>0</v>
      </c>
      <c r="I23" s="73">
        <f t="shared" si="7"/>
        <v>0</v>
      </c>
      <c r="J23" s="73">
        <f t="shared" si="7"/>
        <v>0</v>
      </c>
      <c r="K23" s="73">
        <f t="shared" si="7"/>
        <v>0</v>
      </c>
      <c r="L23" s="73">
        <f t="shared" si="7"/>
        <v>0</v>
      </c>
      <c r="M23" s="73">
        <f t="shared" si="7"/>
        <v>0</v>
      </c>
      <c r="N23" s="73">
        <f t="shared" si="1"/>
        <v>44739</v>
      </c>
      <c r="O23" s="75">
        <f t="shared" si="2"/>
        <v>14.422630560928432</v>
      </c>
      <c r="P23" s="76"/>
    </row>
    <row r="24" spans="1:119">
      <c r="A24" s="64"/>
      <c r="B24" s="65">
        <v>569</v>
      </c>
      <c r="C24" s="66" t="s">
        <v>55</v>
      </c>
      <c r="D24" s="67">
        <v>0</v>
      </c>
      <c r="E24" s="67">
        <v>44739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1"/>
        <v>44739</v>
      </c>
      <c r="O24" s="68">
        <f t="shared" si="2"/>
        <v>14.422630560928432</v>
      </c>
      <c r="P24" s="69"/>
    </row>
    <row r="25" spans="1:119" ht="15.75">
      <c r="A25" s="70" t="s">
        <v>36</v>
      </c>
      <c r="B25" s="71"/>
      <c r="C25" s="72"/>
      <c r="D25" s="73">
        <f t="shared" ref="D25:M25" si="8">SUM(D26:D26)</f>
        <v>171328</v>
      </c>
      <c r="E25" s="73">
        <f t="shared" si="8"/>
        <v>0</v>
      </c>
      <c r="F25" s="73">
        <f t="shared" si="8"/>
        <v>0</v>
      </c>
      <c r="G25" s="73">
        <f t="shared" si="8"/>
        <v>0</v>
      </c>
      <c r="H25" s="73">
        <f t="shared" si="8"/>
        <v>0</v>
      </c>
      <c r="I25" s="73">
        <f t="shared" si="8"/>
        <v>0</v>
      </c>
      <c r="J25" s="73">
        <f t="shared" si="8"/>
        <v>0</v>
      </c>
      <c r="K25" s="73">
        <f t="shared" si="8"/>
        <v>0</v>
      </c>
      <c r="L25" s="73">
        <f t="shared" si="8"/>
        <v>0</v>
      </c>
      <c r="M25" s="73">
        <f t="shared" si="8"/>
        <v>0</v>
      </c>
      <c r="N25" s="73">
        <f t="shared" si="1"/>
        <v>171328</v>
      </c>
      <c r="O25" s="75">
        <f t="shared" si="2"/>
        <v>55.231463571889101</v>
      </c>
      <c r="P25" s="69"/>
    </row>
    <row r="26" spans="1:119">
      <c r="A26" s="64"/>
      <c r="B26" s="65">
        <v>572</v>
      </c>
      <c r="C26" s="66" t="s">
        <v>64</v>
      </c>
      <c r="D26" s="67">
        <v>171328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1"/>
        <v>171328</v>
      </c>
      <c r="O26" s="68">
        <f t="shared" si="2"/>
        <v>55.231463571889101</v>
      </c>
      <c r="P26" s="69"/>
    </row>
    <row r="27" spans="1:119" ht="15.75">
      <c r="A27" s="70" t="s">
        <v>65</v>
      </c>
      <c r="B27" s="71"/>
      <c r="C27" s="72"/>
      <c r="D27" s="73">
        <f t="shared" ref="D27:M27" si="9">SUM(D28:D29)</f>
        <v>0</v>
      </c>
      <c r="E27" s="73">
        <f t="shared" si="9"/>
        <v>28000</v>
      </c>
      <c r="F27" s="73">
        <f t="shared" si="9"/>
        <v>0</v>
      </c>
      <c r="G27" s="73">
        <f t="shared" si="9"/>
        <v>0</v>
      </c>
      <c r="H27" s="73">
        <f t="shared" si="9"/>
        <v>0</v>
      </c>
      <c r="I27" s="73">
        <f t="shared" si="9"/>
        <v>1494352</v>
      </c>
      <c r="J27" s="73">
        <f t="shared" si="9"/>
        <v>0</v>
      </c>
      <c r="K27" s="73">
        <f t="shared" si="9"/>
        <v>0</v>
      </c>
      <c r="L27" s="73">
        <f t="shared" si="9"/>
        <v>0</v>
      </c>
      <c r="M27" s="73">
        <f t="shared" si="9"/>
        <v>0</v>
      </c>
      <c r="N27" s="73">
        <f t="shared" si="1"/>
        <v>1522352</v>
      </c>
      <c r="O27" s="75">
        <f t="shared" si="2"/>
        <v>490.76466795615733</v>
      </c>
      <c r="P27" s="69"/>
    </row>
    <row r="28" spans="1:119">
      <c r="A28" s="64"/>
      <c r="B28" s="65">
        <v>581</v>
      </c>
      <c r="C28" s="66" t="s">
        <v>66</v>
      </c>
      <c r="D28" s="67">
        <v>0</v>
      </c>
      <c r="E28" s="67">
        <v>28000</v>
      </c>
      <c r="F28" s="67">
        <v>0</v>
      </c>
      <c r="G28" s="67">
        <v>0</v>
      </c>
      <c r="H28" s="67">
        <v>0</v>
      </c>
      <c r="I28" s="67">
        <v>1321156</v>
      </c>
      <c r="J28" s="67">
        <v>0</v>
      </c>
      <c r="K28" s="67">
        <v>0</v>
      </c>
      <c r="L28" s="67">
        <v>0</v>
      </c>
      <c r="M28" s="67">
        <v>0</v>
      </c>
      <c r="N28" s="67">
        <f t="shared" si="1"/>
        <v>1349156</v>
      </c>
      <c r="O28" s="68">
        <f t="shared" si="2"/>
        <v>434.93101225016119</v>
      </c>
      <c r="P28" s="69"/>
    </row>
    <row r="29" spans="1:119" ht="15.75" thickBot="1">
      <c r="A29" s="64"/>
      <c r="B29" s="65">
        <v>591</v>
      </c>
      <c r="C29" s="66" t="s">
        <v>67</v>
      </c>
      <c r="D29" s="67">
        <v>0</v>
      </c>
      <c r="E29" s="67">
        <v>0</v>
      </c>
      <c r="F29" s="67">
        <v>0</v>
      </c>
      <c r="G29" s="67">
        <v>0</v>
      </c>
      <c r="H29" s="67">
        <v>0</v>
      </c>
      <c r="I29" s="67">
        <v>173196</v>
      </c>
      <c r="J29" s="67">
        <v>0</v>
      </c>
      <c r="K29" s="67">
        <v>0</v>
      </c>
      <c r="L29" s="67">
        <v>0</v>
      </c>
      <c r="M29" s="67">
        <v>0</v>
      </c>
      <c r="N29" s="67">
        <f t="shared" si="1"/>
        <v>173196</v>
      </c>
      <c r="O29" s="68">
        <f t="shared" si="2"/>
        <v>55.833655705996129</v>
      </c>
      <c r="P29" s="69"/>
    </row>
    <row r="30" spans="1:119" ht="16.5" thickBot="1">
      <c r="A30" s="77" t="s">
        <v>10</v>
      </c>
      <c r="B30" s="78"/>
      <c r="C30" s="79"/>
      <c r="D30" s="80">
        <f t="shared" ref="D30:M30" si="10">SUM(D5,D10,D13,D19,D21,D23,D25,D27)</f>
        <v>3499472</v>
      </c>
      <c r="E30" s="80">
        <f t="shared" si="10"/>
        <v>232669</v>
      </c>
      <c r="F30" s="80">
        <f t="shared" si="10"/>
        <v>0</v>
      </c>
      <c r="G30" s="80">
        <f t="shared" si="10"/>
        <v>0</v>
      </c>
      <c r="H30" s="80">
        <f t="shared" si="10"/>
        <v>0</v>
      </c>
      <c r="I30" s="80">
        <f t="shared" si="10"/>
        <v>4372574</v>
      </c>
      <c r="J30" s="80">
        <f t="shared" si="10"/>
        <v>227650</v>
      </c>
      <c r="K30" s="80">
        <f t="shared" si="10"/>
        <v>407499</v>
      </c>
      <c r="L30" s="80">
        <f t="shared" si="10"/>
        <v>0</v>
      </c>
      <c r="M30" s="80">
        <f t="shared" si="10"/>
        <v>0</v>
      </c>
      <c r="N30" s="80">
        <f t="shared" si="1"/>
        <v>8739864</v>
      </c>
      <c r="O30" s="81">
        <f t="shared" si="2"/>
        <v>2817.4932301740814</v>
      </c>
      <c r="P30" s="62"/>
      <c r="Q30" s="82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3"/>
      <c r="CF30" s="83"/>
      <c r="CG30" s="83"/>
      <c r="CH30" s="83"/>
      <c r="CI30" s="83"/>
      <c r="CJ30" s="83"/>
      <c r="CK30" s="83"/>
      <c r="CL30" s="83"/>
      <c r="CM30" s="83"/>
      <c r="CN30" s="83"/>
      <c r="CO30" s="83"/>
      <c r="CP30" s="83"/>
      <c r="CQ30" s="83"/>
      <c r="CR30" s="83"/>
      <c r="CS30" s="83"/>
      <c r="CT30" s="83"/>
      <c r="CU30" s="83"/>
      <c r="CV30" s="83"/>
      <c r="CW30" s="83"/>
      <c r="CX30" s="83"/>
      <c r="CY30" s="83"/>
      <c r="CZ30" s="83"/>
      <c r="DA30" s="83"/>
      <c r="DB30" s="83"/>
      <c r="DC30" s="83"/>
      <c r="DD30" s="83"/>
      <c r="DE30" s="83"/>
      <c r="DF30" s="83"/>
      <c r="DG30" s="83"/>
      <c r="DH30" s="83"/>
      <c r="DI30" s="83"/>
      <c r="DJ30" s="83"/>
      <c r="DK30" s="83"/>
      <c r="DL30" s="83"/>
      <c r="DM30" s="83"/>
      <c r="DN30" s="83"/>
      <c r="DO30" s="83"/>
    </row>
    <row r="31" spans="1:119">
      <c r="A31" s="84"/>
      <c r="B31" s="85"/>
      <c r="C31" s="85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7"/>
    </row>
    <row r="32" spans="1:119">
      <c r="A32" s="88"/>
      <c r="B32" s="89"/>
      <c r="C32" s="89"/>
      <c r="D32" s="90"/>
      <c r="E32" s="90"/>
      <c r="F32" s="90"/>
      <c r="G32" s="90"/>
      <c r="H32" s="90"/>
      <c r="I32" s="90"/>
      <c r="J32" s="90"/>
      <c r="K32" s="90"/>
      <c r="L32" s="177" t="s">
        <v>68</v>
      </c>
      <c r="M32" s="177"/>
      <c r="N32" s="177"/>
      <c r="O32" s="91">
        <v>3102</v>
      </c>
    </row>
    <row r="33" spans="1:15">
      <c r="A33" s="178"/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80"/>
    </row>
    <row r="34" spans="1:15" ht="15.75" customHeight="1" thickBot="1">
      <c r="A34" s="181" t="s">
        <v>46</v>
      </c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3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449182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258519</v>
      </c>
      <c r="K5" s="26">
        <f t="shared" si="0"/>
        <v>469351</v>
      </c>
      <c r="L5" s="26">
        <f t="shared" si="0"/>
        <v>0</v>
      </c>
      <c r="M5" s="26">
        <f t="shared" si="0"/>
        <v>0</v>
      </c>
      <c r="N5" s="27">
        <f t="shared" ref="N5:N29" si="1">SUM(D5:M5)</f>
        <v>1177052</v>
      </c>
      <c r="O5" s="32">
        <f t="shared" ref="O5:O29" si="2">(N5/O$31)</f>
        <v>377.86581059390051</v>
      </c>
      <c r="P5" s="6"/>
    </row>
    <row r="6" spans="1:133">
      <c r="A6" s="12"/>
      <c r="B6" s="44">
        <v>511</v>
      </c>
      <c r="C6" s="20" t="s">
        <v>19</v>
      </c>
      <c r="D6" s="46">
        <v>47450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47450</v>
      </c>
      <c r="O6" s="47">
        <f t="shared" si="2"/>
        <v>15.232744783306581</v>
      </c>
      <c r="P6" s="9"/>
    </row>
    <row r="7" spans="1:133">
      <c r="A7" s="12"/>
      <c r="B7" s="44">
        <v>512</v>
      </c>
      <c r="C7" s="20" t="s">
        <v>20</v>
      </c>
      <c r="D7" s="46">
        <v>119129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119129</v>
      </c>
      <c r="O7" s="47">
        <f t="shared" si="2"/>
        <v>38.243659711075445</v>
      </c>
      <c r="P7" s="9"/>
    </row>
    <row r="8" spans="1:133">
      <c r="A8" s="12"/>
      <c r="B8" s="44">
        <v>513</v>
      </c>
      <c r="C8" s="20" t="s">
        <v>21</v>
      </c>
      <c r="D8" s="46">
        <v>282603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258519</v>
      </c>
      <c r="K8" s="46">
        <v>0</v>
      </c>
      <c r="L8" s="46">
        <v>0</v>
      </c>
      <c r="M8" s="46">
        <v>0</v>
      </c>
      <c r="N8" s="46">
        <f t="shared" si="1"/>
        <v>541122</v>
      </c>
      <c r="O8" s="47">
        <f t="shared" si="2"/>
        <v>173.71492776886035</v>
      </c>
      <c r="P8" s="9"/>
    </row>
    <row r="9" spans="1:133">
      <c r="A9" s="12"/>
      <c r="B9" s="44">
        <v>518</v>
      </c>
      <c r="C9" s="20" t="s">
        <v>23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469351</v>
      </c>
      <c r="L9" s="46">
        <v>0</v>
      </c>
      <c r="M9" s="46">
        <v>0</v>
      </c>
      <c r="N9" s="46">
        <f t="shared" si="1"/>
        <v>469351</v>
      </c>
      <c r="O9" s="47">
        <f t="shared" si="2"/>
        <v>150.6744783306581</v>
      </c>
      <c r="P9" s="9"/>
    </row>
    <row r="10" spans="1:133" ht="15.75">
      <c r="A10" s="28" t="s">
        <v>24</v>
      </c>
      <c r="B10" s="29"/>
      <c r="C10" s="30"/>
      <c r="D10" s="31">
        <f t="shared" ref="D10:M10" si="3">SUM(D11:D12)</f>
        <v>1876785</v>
      </c>
      <c r="E10" s="31">
        <f t="shared" si="3"/>
        <v>815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1877600</v>
      </c>
      <c r="O10" s="43">
        <f t="shared" si="2"/>
        <v>602.76083467094702</v>
      </c>
      <c r="P10" s="10"/>
    </row>
    <row r="11" spans="1:133">
      <c r="A11" s="12"/>
      <c r="B11" s="44">
        <v>521</v>
      </c>
      <c r="C11" s="20" t="s">
        <v>25</v>
      </c>
      <c r="D11" s="46">
        <v>1184179</v>
      </c>
      <c r="E11" s="46">
        <v>815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1184994</v>
      </c>
      <c r="O11" s="47">
        <f t="shared" si="2"/>
        <v>380.41540930979136</v>
      </c>
      <c r="P11" s="9"/>
    </row>
    <row r="12" spans="1:133">
      <c r="A12" s="12"/>
      <c r="B12" s="44">
        <v>522</v>
      </c>
      <c r="C12" s="20" t="s">
        <v>26</v>
      </c>
      <c r="D12" s="46">
        <v>692606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692606</v>
      </c>
      <c r="O12" s="47">
        <f t="shared" si="2"/>
        <v>222.34542536115569</v>
      </c>
      <c r="P12" s="9"/>
    </row>
    <row r="13" spans="1:133" ht="15.75">
      <c r="A13" s="28" t="s">
        <v>27</v>
      </c>
      <c r="B13" s="29"/>
      <c r="C13" s="30"/>
      <c r="D13" s="31">
        <f t="shared" ref="D13:M13" si="4">SUM(D14:D17)</f>
        <v>150263</v>
      </c>
      <c r="E13" s="31">
        <f t="shared" si="4"/>
        <v>0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2982600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42">
        <f t="shared" si="1"/>
        <v>3132863</v>
      </c>
      <c r="O13" s="43">
        <f t="shared" si="2"/>
        <v>1005.7345104333868</v>
      </c>
      <c r="P13" s="10"/>
    </row>
    <row r="14" spans="1:133">
      <c r="A14" s="12"/>
      <c r="B14" s="44">
        <v>532</v>
      </c>
      <c r="C14" s="20" t="s">
        <v>28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708996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708996</v>
      </c>
      <c r="O14" s="47">
        <f t="shared" si="2"/>
        <v>227.60706260032103</v>
      </c>
      <c r="P14" s="9"/>
    </row>
    <row r="15" spans="1:133">
      <c r="A15" s="12"/>
      <c r="B15" s="44">
        <v>534</v>
      </c>
      <c r="C15" s="20" t="s">
        <v>29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283117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283117</v>
      </c>
      <c r="O15" s="47">
        <f t="shared" si="2"/>
        <v>90.888282504012835</v>
      </c>
      <c r="P15" s="9"/>
    </row>
    <row r="16" spans="1:133">
      <c r="A16" s="12"/>
      <c r="B16" s="44">
        <v>536</v>
      </c>
      <c r="C16" s="20" t="s">
        <v>30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1990487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1990487</v>
      </c>
      <c r="O16" s="47">
        <f t="shared" si="2"/>
        <v>639.00064205457466</v>
      </c>
      <c r="P16" s="9"/>
    </row>
    <row r="17" spans="1:119">
      <c r="A17" s="12"/>
      <c r="B17" s="44">
        <v>539</v>
      </c>
      <c r="C17" s="20" t="s">
        <v>31</v>
      </c>
      <c r="D17" s="46">
        <v>150263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150263</v>
      </c>
      <c r="O17" s="47">
        <f t="shared" si="2"/>
        <v>48.238523274478332</v>
      </c>
      <c r="P17" s="9"/>
    </row>
    <row r="18" spans="1:119" ht="15.75">
      <c r="A18" s="28" t="s">
        <v>32</v>
      </c>
      <c r="B18" s="29"/>
      <c r="C18" s="30"/>
      <c r="D18" s="31">
        <f t="shared" ref="D18:M18" si="5">SUM(D19:D19)</f>
        <v>559515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1"/>
        <v>559515</v>
      </c>
      <c r="O18" s="43">
        <f t="shared" si="2"/>
        <v>179.61958266452649</v>
      </c>
      <c r="P18" s="10"/>
    </row>
    <row r="19" spans="1:119">
      <c r="A19" s="12"/>
      <c r="B19" s="44">
        <v>541</v>
      </c>
      <c r="C19" s="20" t="s">
        <v>33</v>
      </c>
      <c r="D19" s="46">
        <v>559515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559515</v>
      </c>
      <c r="O19" s="47">
        <f t="shared" si="2"/>
        <v>179.61958266452649</v>
      </c>
      <c r="P19" s="9"/>
    </row>
    <row r="20" spans="1:119" ht="15.75">
      <c r="A20" s="28" t="s">
        <v>34</v>
      </c>
      <c r="B20" s="29"/>
      <c r="C20" s="30"/>
      <c r="D20" s="31">
        <f t="shared" ref="D20:M20" si="6">SUM(D21:D21)</f>
        <v>0</v>
      </c>
      <c r="E20" s="31">
        <f t="shared" si="6"/>
        <v>186126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1"/>
        <v>186126</v>
      </c>
      <c r="O20" s="43">
        <f t="shared" si="2"/>
        <v>59.75152487961477</v>
      </c>
      <c r="P20" s="10"/>
    </row>
    <row r="21" spans="1:119">
      <c r="A21" s="13"/>
      <c r="B21" s="45">
        <v>559</v>
      </c>
      <c r="C21" s="21" t="s">
        <v>51</v>
      </c>
      <c r="D21" s="46">
        <v>0</v>
      </c>
      <c r="E21" s="46">
        <v>186126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186126</v>
      </c>
      <c r="O21" s="47">
        <f t="shared" si="2"/>
        <v>59.75152487961477</v>
      </c>
      <c r="P21" s="9"/>
    </row>
    <row r="22" spans="1:119" ht="15.75">
      <c r="A22" s="28" t="s">
        <v>54</v>
      </c>
      <c r="B22" s="29"/>
      <c r="C22" s="30"/>
      <c r="D22" s="31">
        <f t="shared" ref="D22:M22" si="7">SUM(D23:D23)</f>
        <v>0</v>
      </c>
      <c r="E22" s="31">
        <f t="shared" si="7"/>
        <v>19551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1"/>
        <v>19551</v>
      </c>
      <c r="O22" s="43">
        <f t="shared" si="2"/>
        <v>6.2764044943820227</v>
      </c>
      <c r="P22" s="10"/>
    </row>
    <row r="23" spans="1:119">
      <c r="A23" s="12"/>
      <c r="B23" s="44">
        <v>569</v>
      </c>
      <c r="C23" s="20" t="s">
        <v>55</v>
      </c>
      <c r="D23" s="46">
        <v>0</v>
      </c>
      <c r="E23" s="46">
        <v>19551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19551</v>
      </c>
      <c r="O23" s="47">
        <f t="shared" si="2"/>
        <v>6.2764044943820227</v>
      </c>
      <c r="P23" s="9"/>
    </row>
    <row r="24" spans="1:119" ht="15.75">
      <c r="A24" s="28" t="s">
        <v>36</v>
      </c>
      <c r="B24" s="29"/>
      <c r="C24" s="30"/>
      <c r="D24" s="31">
        <f t="shared" ref="D24:M24" si="8">SUM(D25:D25)</f>
        <v>183415</v>
      </c>
      <c r="E24" s="31">
        <f t="shared" si="8"/>
        <v>0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1"/>
        <v>183415</v>
      </c>
      <c r="O24" s="43">
        <f t="shared" si="2"/>
        <v>58.881219903691814</v>
      </c>
      <c r="P24" s="9"/>
    </row>
    <row r="25" spans="1:119">
      <c r="A25" s="12"/>
      <c r="B25" s="44">
        <v>572</v>
      </c>
      <c r="C25" s="20" t="s">
        <v>44</v>
      </c>
      <c r="D25" s="46">
        <v>183415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183415</v>
      </c>
      <c r="O25" s="47">
        <f t="shared" si="2"/>
        <v>58.881219903691814</v>
      </c>
      <c r="P25" s="9"/>
    </row>
    <row r="26" spans="1:119" ht="15.75">
      <c r="A26" s="28" t="s">
        <v>40</v>
      </c>
      <c r="B26" s="29"/>
      <c r="C26" s="30"/>
      <c r="D26" s="31">
        <f t="shared" ref="D26:M26" si="9">SUM(D27:D28)</f>
        <v>57903</v>
      </c>
      <c r="E26" s="31">
        <f t="shared" si="9"/>
        <v>405635</v>
      </c>
      <c r="F26" s="31">
        <f t="shared" si="9"/>
        <v>0</v>
      </c>
      <c r="G26" s="31">
        <f t="shared" si="9"/>
        <v>0</v>
      </c>
      <c r="H26" s="31">
        <f t="shared" si="9"/>
        <v>0</v>
      </c>
      <c r="I26" s="31">
        <f t="shared" si="9"/>
        <v>1662934</v>
      </c>
      <c r="J26" s="31">
        <f t="shared" si="9"/>
        <v>0</v>
      </c>
      <c r="K26" s="31">
        <f t="shared" si="9"/>
        <v>0</v>
      </c>
      <c r="L26" s="31">
        <f t="shared" si="9"/>
        <v>0</v>
      </c>
      <c r="M26" s="31">
        <f t="shared" si="9"/>
        <v>0</v>
      </c>
      <c r="N26" s="31">
        <f t="shared" si="1"/>
        <v>2126472</v>
      </c>
      <c r="O26" s="43">
        <f t="shared" si="2"/>
        <v>682.65553772070621</v>
      </c>
      <c r="P26" s="9"/>
    </row>
    <row r="27" spans="1:119">
      <c r="A27" s="12"/>
      <c r="B27" s="44">
        <v>581</v>
      </c>
      <c r="C27" s="20" t="s">
        <v>38</v>
      </c>
      <c r="D27" s="46">
        <v>57903</v>
      </c>
      <c r="E27" s="46">
        <v>405635</v>
      </c>
      <c r="F27" s="46">
        <v>0</v>
      </c>
      <c r="G27" s="46">
        <v>0</v>
      </c>
      <c r="H27" s="46">
        <v>0</v>
      </c>
      <c r="I27" s="46">
        <v>1491139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1954677</v>
      </c>
      <c r="O27" s="47">
        <f t="shared" si="2"/>
        <v>627.50465489566614</v>
      </c>
      <c r="P27" s="9"/>
    </row>
    <row r="28" spans="1:119" ht="15.75" thickBot="1">
      <c r="A28" s="12"/>
      <c r="B28" s="44">
        <v>591</v>
      </c>
      <c r="C28" s="20" t="s">
        <v>39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171795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171795</v>
      </c>
      <c r="O28" s="47">
        <f t="shared" si="2"/>
        <v>55.150882825040128</v>
      </c>
      <c r="P28" s="9"/>
    </row>
    <row r="29" spans="1:119" ht="16.5" thickBot="1">
      <c r="A29" s="14" t="s">
        <v>10</v>
      </c>
      <c r="B29" s="23"/>
      <c r="C29" s="22"/>
      <c r="D29" s="15">
        <f t="shared" ref="D29:M29" si="10">SUM(D5,D10,D13,D18,D20,D22,D24,D26)</f>
        <v>3277063</v>
      </c>
      <c r="E29" s="15">
        <f t="shared" si="10"/>
        <v>612127</v>
      </c>
      <c r="F29" s="15">
        <f t="shared" si="10"/>
        <v>0</v>
      </c>
      <c r="G29" s="15">
        <f t="shared" si="10"/>
        <v>0</v>
      </c>
      <c r="H29" s="15">
        <f t="shared" si="10"/>
        <v>0</v>
      </c>
      <c r="I29" s="15">
        <f t="shared" si="10"/>
        <v>4645534</v>
      </c>
      <c r="J29" s="15">
        <f t="shared" si="10"/>
        <v>258519</v>
      </c>
      <c r="K29" s="15">
        <f t="shared" si="10"/>
        <v>469351</v>
      </c>
      <c r="L29" s="15">
        <f t="shared" si="10"/>
        <v>0</v>
      </c>
      <c r="M29" s="15">
        <f t="shared" si="10"/>
        <v>0</v>
      </c>
      <c r="N29" s="15">
        <f t="shared" si="1"/>
        <v>9262594</v>
      </c>
      <c r="O29" s="37">
        <f t="shared" si="2"/>
        <v>2973.5454253611556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163" t="s">
        <v>56</v>
      </c>
      <c r="M31" s="163"/>
      <c r="N31" s="163"/>
      <c r="O31" s="41">
        <v>3115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46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386239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227019</v>
      </c>
      <c r="K5" s="26">
        <f t="shared" si="0"/>
        <v>364170</v>
      </c>
      <c r="L5" s="26">
        <f t="shared" si="0"/>
        <v>0</v>
      </c>
      <c r="M5" s="26">
        <f t="shared" si="0"/>
        <v>0</v>
      </c>
      <c r="N5" s="27">
        <f t="shared" ref="N5:N27" si="1">SUM(D5:M5)</f>
        <v>977428</v>
      </c>
      <c r="O5" s="32">
        <f t="shared" ref="O5:O27" si="2">(N5/O$29)</f>
        <v>318.58800521512387</v>
      </c>
      <c r="P5" s="6"/>
    </row>
    <row r="6" spans="1:133">
      <c r="A6" s="12"/>
      <c r="B6" s="44">
        <v>511</v>
      </c>
      <c r="C6" s="20" t="s">
        <v>19</v>
      </c>
      <c r="D6" s="46">
        <v>46667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46667</v>
      </c>
      <c r="O6" s="47">
        <f t="shared" si="2"/>
        <v>15.210886571056063</v>
      </c>
      <c r="P6" s="9"/>
    </row>
    <row r="7" spans="1:133">
      <c r="A7" s="12"/>
      <c r="B7" s="44">
        <v>512</v>
      </c>
      <c r="C7" s="20" t="s">
        <v>20</v>
      </c>
      <c r="D7" s="46">
        <v>120826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120826</v>
      </c>
      <c r="O7" s="47">
        <f t="shared" si="2"/>
        <v>39.382659713168188</v>
      </c>
      <c r="P7" s="9"/>
    </row>
    <row r="8" spans="1:133">
      <c r="A8" s="12"/>
      <c r="B8" s="44">
        <v>513</v>
      </c>
      <c r="C8" s="20" t="s">
        <v>21</v>
      </c>
      <c r="D8" s="46">
        <v>218746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227019</v>
      </c>
      <c r="K8" s="46">
        <v>0</v>
      </c>
      <c r="L8" s="46">
        <v>0</v>
      </c>
      <c r="M8" s="46">
        <v>0</v>
      </c>
      <c r="N8" s="46">
        <f t="shared" si="1"/>
        <v>445765</v>
      </c>
      <c r="O8" s="47">
        <f t="shared" si="2"/>
        <v>145.29498044328554</v>
      </c>
      <c r="P8" s="9"/>
    </row>
    <row r="9" spans="1:133">
      <c r="A9" s="12"/>
      <c r="B9" s="44">
        <v>518</v>
      </c>
      <c r="C9" s="20" t="s">
        <v>23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364170</v>
      </c>
      <c r="L9" s="46">
        <v>0</v>
      </c>
      <c r="M9" s="46">
        <v>0</v>
      </c>
      <c r="N9" s="46">
        <f t="shared" si="1"/>
        <v>364170</v>
      </c>
      <c r="O9" s="47">
        <f t="shared" si="2"/>
        <v>118.69947848761409</v>
      </c>
      <c r="P9" s="9"/>
    </row>
    <row r="10" spans="1:133" ht="15.75">
      <c r="A10" s="28" t="s">
        <v>24</v>
      </c>
      <c r="B10" s="29"/>
      <c r="C10" s="30"/>
      <c r="D10" s="31">
        <f t="shared" ref="D10:M10" si="3">SUM(D11:D12)</f>
        <v>1632329</v>
      </c>
      <c r="E10" s="31">
        <f t="shared" si="3"/>
        <v>14099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1646428</v>
      </c>
      <c r="O10" s="43">
        <f t="shared" si="2"/>
        <v>536.64537157757502</v>
      </c>
      <c r="P10" s="10"/>
    </row>
    <row r="11" spans="1:133">
      <c r="A11" s="12"/>
      <c r="B11" s="44">
        <v>521</v>
      </c>
      <c r="C11" s="20" t="s">
        <v>25</v>
      </c>
      <c r="D11" s="46">
        <v>992944</v>
      </c>
      <c r="E11" s="46">
        <v>14099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1007043</v>
      </c>
      <c r="O11" s="47">
        <f t="shared" si="2"/>
        <v>328.24087353324643</v>
      </c>
      <c r="P11" s="9"/>
    </row>
    <row r="12" spans="1:133">
      <c r="A12" s="12"/>
      <c r="B12" s="44">
        <v>522</v>
      </c>
      <c r="C12" s="20" t="s">
        <v>26</v>
      </c>
      <c r="D12" s="46">
        <v>639385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639385</v>
      </c>
      <c r="O12" s="47">
        <f t="shared" si="2"/>
        <v>208.40449804432856</v>
      </c>
      <c r="P12" s="9"/>
    </row>
    <row r="13" spans="1:133" ht="15.75">
      <c r="A13" s="28" t="s">
        <v>27</v>
      </c>
      <c r="B13" s="29"/>
      <c r="C13" s="30"/>
      <c r="D13" s="31">
        <f t="shared" ref="D13:M13" si="4">SUM(D14:D17)</f>
        <v>166657</v>
      </c>
      <c r="E13" s="31">
        <f t="shared" si="4"/>
        <v>0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2517131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42">
        <f t="shared" si="1"/>
        <v>2683788</v>
      </c>
      <c r="O13" s="43">
        <f t="shared" si="2"/>
        <v>874.76792698826603</v>
      </c>
      <c r="P13" s="10"/>
    </row>
    <row r="14" spans="1:133">
      <c r="A14" s="12"/>
      <c r="B14" s="44">
        <v>532</v>
      </c>
      <c r="C14" s="20" t="s">
        <v>28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523340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523340</v>
      </c>
      <c r="O14" s="47">
        <f t="shared" si="2"/>
        <v>170.58018252933508</v>
      </c>
      <c r="P14" s="9"/>
    </row>
    <row r="15" spans="1:133">
      <c r="A15" s="12"/>
      <c r="B15" s="44">
        <v>534</v>
      </c>
      <c r="C15" s="20" t="s">
        <v>29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262963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262963</v>
      </c>
      <c r="O15" s="47">
        <f t="shared" si="2"/>
        <v>85.711538461538467</v>
      </c>
      <c r="P15" s="9"/>
    </row>
    <row r="16" spans="1:133">
      <c r="A16" s="12"/>
      <c r="B16" s="44">
        <v>536</v>
      </c>
      <c r="C16" s="20" t="s">
        <v>30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1730828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1730828</v>
      </c>
      <c r="O16" s="47">
        <f t="shared" si="2"/>
        <v>564.15514993481099</v>
      </c>
      <c r="P16" s="9"/>
    </row>
    <row r="17" spans="1:119">
      <c r="A17" s="12"/>
      <c r="B17" s="44">
        <v>539</v>
      </c>
      <c r="C17" s="20" t="s">
        <v>31</v>
      </c>
      <c r="D17" s="46">
        <v>166657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166657</v>
      </c>
      <c r="O17" s="47">
        <f t="shared" si="2"/>
        <v>54.321056062581484</v>
      </c>
      <c r="P17" s="9"/>
    </row>
    <row r="18" spans="1:119" ht="15.75">
      <c r="A18" s="28" t="s">
        <v>32</v>
      </c>
      <c r="B18" s="29"/>
      <c r="C18" s="30"/>
      <c r="D18" s="31">
        <f t="shared" ref="D18:M18" si="5">SUM(D19:D19)</f>
        <v>418584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1"/>
        <v>418584</v>
      </c>
      <c r="O18" s="43">
        <f t="shared" si="2"/>
        <v>136.43546284224252</v>
      </c>
      <c r="P18" s="10"/>
    </row>
    <row r="19" spans="1:119">
      <c r="A19" s="12"/>
      <c r="B19" s="44">
        <v>541</v>
      </c>
      <c r="C19" s="20" t="s">
        <v>33</v>
      </c>
      <c r="D19" s="46">
        <v>418584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418584</v>
      </c>
      <c r="O19" s="47">
        <f t="shared" si="2"/>
        <v>136.43546284224252</v>
      </c>
      <c r="P19" s="9"/>
    </row>
    <row r="20" spans="1:119" ht="15.75">
      <c r="A20" s="28" t="s">
        <v>34</v>
      </c>
      <c r="B20" s="29"/>
      <c r="C20" s="30"/>
      <c r="D20" s="31">
        <f t="shared" ref="D20:M20" si="6">SUM(D21:D21)</f>
        <v>0</v>
      </c>
      <c r="E20" s="31">
        <f t="shared" si="6"/>
        <v>54989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1"/>
        <v>54989</v>
      </c>
      <c r="O20" s="43">
        <f t="shared" si="2"/>
        <v>17.923402868318121</v>
      </c>
      <c r="P20" s="10"/>
    </row>
    <row r="21" spans="1:119">
      <c r="A21" s="13"/>
      <c r="B21" s="45">
        <v>559</v>
      </c>
      <c r="C21" s="21" t="s">
        <v>51</v>
      </c>
      <c r="D21" s="46">
        <v>0</v>
      </c>
      <c r="E21" s="46">
        <v>54989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54989</v>
      </c>
      <c r="O21" s="47">
        <f t="shared" si="2"/>
        <v>17.923402868318121</v>
      </c>
      <c r="P21" s="9"/>
    </row>
    <row r="22" spans="1:119" ht="15.75">
      <c r="A22" s="28" t="s">
        <v>36</v>
      </c>
      <c r="B22" s="29"/>
      <c r="C22" s="30"/>
      <c r="D22" s="31">
        <f t="shared" ref="D22:M22" si="7">SUM(D23:D23)</f>
        <v>179318</v>
      </c>
      <c r="E22" s="31">
        <f t="shared" si="7"/>
        <v>0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1"/>
        <v>179318</v>
      </c>
      <c r="O22" s="43">
        <f t="shared" si="2"/>
        <v>58.447848761408082</v>
      </c>
      <c r="P22" s="9"/>
    </row>
    <row r="23" spans="1:119">
      <c r="A23" s="12"/>
      <c r="B23" s="44">
        <v>572</v>
      </c>
      <c r="C23" s="20" t="s">
        <v>44</v>
      </c>
      <c r="D23" s="46">
        <v>179318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179318</v>
      </c>
      <c r="O23" s="47">
        <f t="shared" si="2"/>
        <v>58.447848761408082</v>
      </c>
      <c r="P23" s="9"/>
    </row>
    <row r="24" spans="1:119" ht="15.75">
      <c r="A24" s="28" t="s">
        <v>40</v>
      </c>
      <c r="B24" s="29"/>
      <c r="C24" s="30"/>
      <c r="D24" s="31">
        <f t="shared" ref="D24:M24" si="8">SUM(D25:D26)</f>
        <v>0</v>
      </c>
      <c r="E24" s="31">
        <f t="shared" si="8"/>
        <v>0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1035167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1"/>
        <v>1035167</v>
      </c>
      <c r="O24" s="43">
        <f t="shared" si="2"/>
        <v>337.40775749674054</v>
      </c>
      <c r="P24" s="9"/>
    </row>
    <row r="25" spans="1:119">
      <c r="A25" s="12"/>
      <c r="B25" s="44">
        <v>581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861259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861259</v>
      </c>
      <c r="O25" s="47">
        <f t="shared" si="2"/>
        <v>280.72327249022163</v>
      </c>
      <c r="P25" s="9"/>
    </row>
    <row r="26" spans="1:119" ht="15.75" thickBot="1">
      <c r="A26" s="12"/>
      <c r="B26" s="44">
        <v>591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173908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173908</v>
      </c>
      <c r="O26" s="47">
        <f t="shared" si="2"/>
        <v>56.684485006518905</v>
      </c>
      <c r="P26" s="9"/>
    </row>
    <row r="27" spans="1:119" ht="16.5" thickBot="1">
      <c r="A27" s="14" t="s">
        <v>10</v>
      </c>
      <c r="B27" s="23"/>
      <c r="C27" s="22"/>
      <c r="D27" s="15">
        <f>SUM(D5,D10,D13,D18,D20,D22,D24)</f>
        <v>2783127</v>
      </c>
      <c r="E27" s="15">
        <f t="shared" ref="E27:M27" si="9">SUM(E5,E10,E13,E18,E20,E22,E24)</f>
        <v>69088</v>
      </c>
      <c r="F27" s="15">
        <f t="shared" si="9"/>
        <v>0</v>
      </c>
      <c r="G27" s="15">
        <f t="shared" si="9"/>
        <v>0</v>
      </c>
      <c r="H27" s="15">
        <f t="shared" si="9"/>
        <v>0</v>
      </c>
      <c r="I27" s="15">
        <f t="shared" si="9"/>
        <v>3552298</v>
      </c>
      <c r="J27" s="15">
        <f t="shared" si="9"/>
        <v>227019</v>
      </c>
      <c r="K27" s="15">
        <f t="shared" si="9"/>
        <v>364170</v>
      </c>
      <c r="L27" s="15">
        <f t="shared" si="9"/>
        <v>0</v>
      </c>
      <c r="M27" s="15">
        <f t="shared" si="9"/>
        <v>0</v>
      </c>
      <c r="N27" s="15">
        <f t="shared" si="1"/>
        <v>6995702</v>
      </c>
      <c r="O27" s="37">
        <f t="shared" si="2"/>
        <v>2280.2157757496739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163" t="s">
        <v>52</v>
      </c>
      <c r="M29" s="163"/>
      <c r="N29" s="163"/>
      <c r="O29" s="41">
        <v>3068</v>
      </c>
    </row>
    <row r="30" spans="1:119">
      <c r="A30" s="16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  <row r="31" spans="1:119" ht="15.75" customHeight="1" thickBot="1">
      <c r="A31" s="165" t="s">
        <v>46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5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372898</v>
      </c>
      <c r="E5" s="26">
        <f t="shared" si="0"/>
        <v>54438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280288</v>
      </c>
      <c r="K5" s="26">
        <f t="shared" si="0"/>
        <v>351811</v>
      </c>
      <c r="L5" s="26">
        <f t="shared" si="0"/>
        <v>0</v>
      </c>
      <c r="M5" s="26">
        <f t="shared" si="0"/>
        <v>0</v>
      </c>
      <c r="N5" s="27">
        <f t="shared" ref="N5:N26" si="1">SUM(D5:M5)</f>
        <v>1059435</v>
      </c>
      <c r="O5" s="32">
        <f t="shared" ref="O5:O26" si="2">(N5/O$28)</f>
        <v>344.19590643274853</v>
      </c>
      <c r="P5" s="6"/>
    </row>
    <row r="6" spans="1:133">
      <c r="A6" s="12"/>
      <c r="B6" s="44">
        <v>511</v>
      </c>
      <c r="C6" s="20" t="s">
        <v>19</v>
      </c>
      <c r="D6" s="46">
        <v>45572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45572</v>
      </c>
      <c r="O6" s="47">
        <f t="shared" si="2"/>
        <v>14.805717998700455</v>
      </c>
      <c r="P6" s="9"/>
    </row>
    <row r="7" spans="1:133">
      <c r="A7" s="12"/>
      <c r="B7" s="44">
        <v>512</v>
      </c>
      <c r="C7" s="20" t="s">
        <v>20</v>
      </c>
      <c r="D7" s="46">
        <v>120967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120967</v>
      </c>
      <c r="O7" s="47">
        <f t="shared" si="2"/>
        <v>39.300519818063677</v>
      </c>
      <c r="P7" s="9"/>
    </row>
    <row r="8" spans="1:133">
      <c r="A8" s="12"/>
      <c r="B8" s="44">
        <v>513</v>
      </c>
      <c r="C8" s="20" t="s">
        <v>21</v>
      </c>
      <c r="D8" s="46">
        <v>206359</v>
      </c>
      <c r="E8" s="46">
        <v>48325</v>
      </c>
      <c r="F8" s="46">
        <v>0</v>
      </c>
      <c r="G8" s="46">
        <v>0</v>
      </c>
      <c r="H8" s="46">
        <v>0</v>
      </c>
      <c r="I8" s="46">
        <v>0</v>
      </c>
      <c r="J8" s="46">
        <v>280288</v>
      </c>
      <c r="K8" s="46">
        <v>0</v>
      </c>
      <c r="L8" s="46">
        <v>0</v>
      </c>
      <c r="M8" s="46">
        <v>0</v>
      </c>
      <c r="N8" s="46">
        <f t="shared" si="1"/>
        <v>534972</v>
      </c>
      <c r="O8" s="47">
        <f t="shared" si="2"/>
        <v>173.80506822612085</v>
      </c>
      <c r="P8" s="9"/>
    </row>
    <row r="9" spans="1:133">
      <c r="A9" s="12"/>
      <c r="B9" s="44">
        <v>518</v>
      </c>
      <c r="C9" s="20" t="s">
        <v>23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351811</v>
      </c>
      <c r="L9" s="46">
        <v>0</v>
      </c>
      <c r="M9" s="46">
        <v>0</v>
      </c>
      <c r="N9" s="46">
        <f t="shared" si="1"/>
        <v>351811</v>
      </c>
      <c r="O9" s="47">
        <f t="shared" si="2"/>
        <v>114.29857050032489</v>
      </c>
      <c r="P9" s="9"/>
    </row>
    <row r="10" spans="1:133">
      <c r="A10" s="12"/>
      <c r="B10" s="44">
        <v>519</v>
      </c>
      <c r="C10" s="20" t="s">
        <v>48</v>
      </c>
      <c r="D10" s="46">
        <v>0</v>
      </c>
      <c r="E10" s="46">
        <v>6113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6113</v>
      </c>
      <c r="O10" s="47">
        <f t="shared" si="2"/>
        <v>1.9860298895386614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SUM(D12:D13)</f>
        <v>2190312</v>
      </c>
      <c r="E11" s="31">
        <f t="shared" si="3"/>
        <v>7827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2198139</v>
      </c>
      <c r="O11" s="43">
        <f t="shared" si="2"/>
        <v>714.14522417154001</v>
      </c>
      <c r="P11" s="10"/>
    </row>
    <row r="12" spans="1:133">
      <c r="A12" s="12"/>
      <c r="B12" s="44">
        <v>521</v>
      </c>
      <c r="C12" s="20" t="s">
        <v>25</v>
      </c>
      <c r="D12" s="46">
        <v>965925</v>
      </c>
      <c r="E12" s="46">
        <v>7827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973752</v>
      </c>
      <c r="O12" s="47">
        <f t="shared" si="2"/>
        <v>316.35867446393763</v>
      </c>
      <c r="P12" s="9"/>
    </row>
    <row r="13" spans="1:133">
      <c r="A13" s="12"/>
      <c r="B13" s="44">
        <v>522</v>
      </c>
      <c r="C13" s="20" t="s">
        <v>26</v>
      </c>
      <c r="D13" s="46">
        <v>1224387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1224387</v>
      </c>
      <c r="O13" s="47">
        <f t="shared" si="2"/>
        <v>397.78654970760232</v>
      </c>
      <c r="P13" s="9"/>
    </row>
    <row r="14" spans="1:133" ht="15.75">
      <c r="A14" s="28" t="s">
        <v>27</v>
      </c>
      <c r="B14" s="29"/>
      <c r="C14" s="30"/>
      <c r="D14" s="31">
        <f t="shared" ref="D14:M14" si="4">SUM(D15:D18)</f>
        <v>215954</v>
      </c>
      <c r="E14" s="31">
        <f t="shared" si="4"/>
        <v>4000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2546957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2766911</v>
      </c>
      <c r="O14" s="43">
        <f t="shared" si="2"/>
        <v>898.93144899285255</v>
      </c>
      <c r="P14" s="10"/>
    </row>
    <row r="15" spans="1:133">
      <c r="A15" s="12"/>
      <c r="B15" s="44">
        <v>532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568642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568642</v>
      </c>
      <c r="O15" s="47">
        <f t="shared" si="2"/>
        <v>184.74398960363874</v>
      </c>
      <c r="P15" s="9"/>
    </row>
    <row r="16" spans="1:133">
      <c r="A16" s="12"/>
      <c r="B16" s="44">
        <v>534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266050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266050</v>
      </c>
      <c r="O16" s="47">
        <f t="shared" si="2"/>
        <v>86.435997400909685</v>
      </c>
      <c r="P16" s="9"/>
    </row>
    <row r="17" spans="1:119">
      <c r="A17" s="12"/>
      <c r="B17" s="44">
        <v>536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1712265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1712265</v>
      </c>
      <c r="O17" s="47">
        <f t="shared" si="2"/>
        <v>556.29142300194928</v>
      </c>
      <c r="P17" s="9"/>
    </row>
    <row r="18" spans="1:119">
      <c r="A18" s="12"/>
      <c r="B18" s="44">
        <v>539</v>
      </c>
      <c r="C18" s="20" t="s">
        <v>31</v>
      </c>
      <c r="D18" s="46">
        <v>215954</v>
      </c>
      <c r="E18" s="46">
        <v>4000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219954</v>
      </c>
      <c r="O18" s="47">
        <f t="shared" si="2"/>
        <v>71.460038986354775</v>
      </c>
      <c r="P18" s="9"/>
    </row>
    <row r="19" spans="1:119" ht="15.75">
      <c r="A19" s="28" t="s">
        <v>32</v>
      </c>
      <c r="B19" s="29"/>
      <c r="C19" s="30"/>
      <c r="D19" s="31">
        <f t="shared" ref="D19:M19" si="5">SUM(D20:D20)</f>
        <v>510665</v>
      </c>
      <c r="E19" s="31">
        <f t="shared" si="5"/>
        <v>111093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621758</v>
      </c>
      <c r="O19" s="43">
        <f t="shared" si="2"/>
        <v>202.00064977257961</v>
      </c>
      <c r="P19" s="10"/>
    </row>
    <row r="20" spans="1:119">
      <c r="A20" s="12"/>
      <c r="B20" s="44">
        <v>541</v>
      </c>
      <c r="C20" s="20" t="s">
        <v>33</v>
      </c>
      <c r="D20" s="46">
        <v>510665</v>
      </c>
      <c r="E20" s="46">
        <v>111093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621758</v>
      </c>
      <c r="O20" s="47">
        <f t="shared" si="2"/>
        <v>202.00064977257961</v>
      </c>
      <c r="P20" s="9"/>
    </row>
    <row r="21" spans="1:119" ht="15.75">
      <c r="A21" s="28" t="s">
        <v>36</v>
      </c>
      <c r="B21" s="29"/>
      <c r="C21" s="30"/>
      <c r="D21" s="31">
        <f t="shared" ref="D21:M21" si="6">SUM(D22:D22)</f>
        <v>172257</v>
      </c>
      <c r="E21" s="31">
        <f t="shared" si="6"/>
        <v>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1"/>
        <v>172257</v>
      </c>
      <c r="O21" s="43">
        <f t="shared" si="2"/>
        <v>55.963937621832358</v>
      </c>
      <c r="P21" s="9"/>
    </row>
    <row r="22" spans="1:119">
      <c r="A22" s="12"/>
      <c r="B22" s="44">
        <v>572</v>
      </c>
      <c r="C22" s="20" t="s">
        <v>44</v>
      </c>
      <c r="D22" s="46">
        <v>172257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172257</v>
      </c>
      <c r="O22" s="47">
        <f t="shared" si="2"/>
        <v>55.963937621832358</v>
      </c>
      <c r="P22" s="9"/>
    </row>
    <row r="23" spans="1:119" ht="15.75">
      <c r="A23" s="28" t="s">
        <v>40</v>
      </c>
      <c r="B23" s="29"/>
      <c r="C23" s="30"/>
      <c r="D23" s="31">
        <f t="shared" ref="D23:M23" si="7">SUM(D24:D25)</f>
        <v>35800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921240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957040</v>
      </c>
      <c r="O23" s="43">
        <f t="shared" si="2"/>
        <v>310.9291747888239</v>
      </c>
      <c r="P23" s="9"/>
    </row>
    <row r="24" spans="1:119">
      <c r="A24" s="12"/>
      <c r="B24" s="44">
        <v>581</v>
      </c>
      <c r="C24" s="20" t="s">
        <v>38</v>
      </c>
      <c r="D24" s="46">
        <v>35800</v>
      </c>
      <c r="E24" s="46">
        <v>0</v>
      </c>
      <c r="F24" s="46">
        <v>0</v>
      </c>
      <c r="G24" s="46">
        <v>0</v>
      </c>
      <c r="H24" s="46">
        <v>0</v>
      </c>
      <c r="I24" s="46">
        <v>743754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779554</v>
      </c>
      <c r="O24" s="47">
        <f t="shared" si="2"/>
        <v>253.26640675763483</v>
      </c>
      <c r="P24" s="9"/>
    </row>
    <row r="25" spans="1:119" ht="15.75" thickBot="1">
      <c r="A25" s="12"/>
      <c r="B25" s="44">
        <v>591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177486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177486</v>
      </c>
      <c r="O25" s="47">
        <f t="shared" si="2"/>
        <v>57.662768031189081</v>
      </c>
      <c r="P25" s="9"/>
    </row>
    <row r="26" spans="1:119" ht="16.5" thickBot="1">
      <c r="A26" s="14" t="s">
        <v>10</v>
      </c>
      <c r="B26" s="23"/>
      <c r="C26" s="22"/>
      <c r="D26" s="15">
        <f>SUM(D5,D11,D14,D19,D21,D23)</f>
        <v>3497886</v>
      </c>
      <c r="E26" s="15">
        <f t="shared" ref="E26:M26" si="8">SUM(E5,E11,E14,E19,E21,E23)</f>
        <v>177358</v>
      </c>
      <c r="F26" s="15">
        <f t="shared" si="8"/>
        <v>0</v>
      </c>
      <c r="G26" s="15">
        <f t="shared" si="8"/>
        <v>0</v>
      </c>
      <c r="H26" s="15">
        <f t="shared" si="8"/>
        <v>0</v>
      </c>
      <c r="I26" s="15">
        <f t="shared" si="8"/>
        <v>3468197</v>
      </c>
      <c r="J26" s="15">
        <f t="shared" si="8"/>
        <v>280288</v>
      </c>
      <c r="K26" s="15">
        <f t="shared" si="8"/>
        <v>351811</v>
      </c>
      <c r="L26" s="15">
        <f t="shared" si="8"/>
        <v>0</v>
      </c>
      <c r="M26" s="15">
        <f t="shared" si="8"/>
        <v>0</v>
      </c>
      <c r="N26" s="15">
        <f t="shared" si="1"/>
        <v>7775540</v>
      </c>
      <c r="O26" s="37">
        <f t="shared" si="2"/>
        <v>2526.166341780377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38"/>
      <c r="B28" s="39"/>
      <c r="C28" s="39"/>
      <c r="D28" s="40"/>
      <c r="E28" s="40"/>
      <c r="F28" s="40"/>
      <c r="G28" s="40"/>
      <c r="H28" s="40"/>
      <c r="I28" s="40"/>
      <c r="J28" s="40"/>
      <c r="K28" s="40"/>
      <c r="L28" s="163" t="s">
        <v>49</v>
      </c>
      <c r="M28" s="163"/>
      <c r="N28" s="163"/>
      <c r="O28" s="41">
        <v>3078</v>
      </c>
    </row>
    <row r="29" spans="1:119">
      <c r="A29" s="164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  <row r="30" spans="1:119" ht="15.75" customHeight="1" thickBot="1">
      <c r="A30" s="165" t="s">
        <v>46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5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406869</v>
      </c>
      <c r="E5" s="26">
        <f t="shared" si="0"/>
        <v>195637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202064</v>
      </c>
      <c r="K5" s="26">
        <f t="shared" si="0"/>
        <v>436923</v>
      </c>
      <c r="L5" s="26">
        <f t="shared" si="0"/>
        <v>0</v>
      </c>
      <c r="M5" s="26">
        <f t="shared" si="0"/>
        <v>0</v>
      </c>
      <c r="N5" s="27">
        <f t="shared" ref="N5:N28" si="1">SUM(D5:M5)</f>
        <v>1241493</v>
      </c>
      <c r="O5" s="32">
        <f t="shared" ref="O5:O28" si="2">(N5/O$30)</f>
        <v>436.684136475554</v>
      </c>
      <c r="P5" s="6"/>
    </row>
    <row r="6" spans="1:133">
      <c r="A6" s="12"/>
      <c r="B6" s="44">
        <v>511</v>
      </c>
      <c r="C6" s="20" t="s">
        <v>19</v>
      </c>
      <c r="D6" s="46">
        <v>45572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45572</v>
      </c>
      <c r="O6" s="47">
        <f t="shared" si="2"/>
        <v>16.029546253957086</v>
      </c>
      <c r="P6" s="9"/>
    </row>
    <row r="7" spans="1:133">
      <c r="A7" s="12"/>
      <c r="B7" s="44">
        <v>512</v>
      </c>
      <c r="C7" s="20" t="s">
        <v>20</v>
      </c>
      <c r="D7" s="46">
        <v>122708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122708</v>
      </c>
      <c r="O7" s="47">
        <f t="shared" si="2"/>
        <v>43.161449173408371</v>
      </c>
      <c r="P7" s="9"/>
    </row>
    <row r="8" spans="1:133">
      <c r="A8" s="12"/>
      <c r="B8" s="44">
        <v>513</v>
      </c>
      <c r="C8" s="20" t="s">
        <v>21</v>
      </c>
      <c r="D8" s="46">
        <v>238589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202064</v>
      </c>
      <c r="K8" s="46">
        <v>0</v>
      </c>
      <c r="L8" s="46">
        <v>0</v>
      </c>
      <c r="M8" s="46">
        <v>0</v>
      </c>
      <c r="N8" s="46">
        <f t="shared" si="1"/>
        <v>440653</v>
      </c>
      <c r="O8" s="47">
        <f t="shared" si="2"/>
        <v>154.99577910657757</v>
      </c>
      <c r="P8" s="9"/>
    </row>
    <row r="9" spans="1:133">
      <c r="A9" s="12"/>
      <c r="B9" s="44">
        <v>517</v>
      </c>
      <c r="C9" s="20" t="s">
        <v>22</v>
      </c>
      <c r="D9" s="46">
        <v>0</v>
      </c>
      <c r="E9" s="46">
        <v>195637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195637</v>
      </c>
      <c r="O9" s="47">
        <f t="shared" si="2"/>
        <v>68.813577207175513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436923</v>
      </c>
      <c r="L10" s="46">
        <v>0</v>
      </c>
      <c r="M10" s="46">
        <v>0</v>
      </c>
      <c r="N10" s="46">
        <f t="shared" si="1"/>
        <v>436923</v>
      </c>
      <c r="O10" s="47">
        <f t="shared" si="2"/>
        <v>153.68378473443545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SUM(D12:D13)</f>
        <v>1565427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1565427</v>
      </c>
      <c r="O11" s="43">
        <f t="shared" si="2"/>
        <v>550.62504396763984</v>
      </c>
      <c r="P11" s="10"/>
    </row>
    <row r="12" spans="1:133">
      <c r="A12" s="12"/>
      <c r="B12" s="44">
        <v>521</v>
      </c>
      <c r="C12" s="20" t="s">
        <v>25</v>
      </c>
      <c r="D12" s="46">
        <v>960341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960341</v>
      </c>
      <c r="O12" s="47">
        <f t="shared" si="2"/>
        <v>337.79141751670772</v>
      </c>
      <c r="P12" s="9"/>
    </row>
    <row r="13" spans="1:133">
      <c r="A13" s="12"/>
      <c r="B13" s="44">
        <v>522</v>
      </c>
      <c r="C13" s="20" t="s">
        <v>26</v>
      </c>
      <c r="D13" s="46">
        <v>605086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605086</v>
      </c>
      <c r="O13" s="47">
        <f t="shared" si="2"/>
        <v>212.83362645093212</v>
      </c>
      <c r="P13" s="9"/>
    </row>
    <row r="14" spans="1:133" ht="15.75">
      <c r="A14" s="28" t="s">
        <v>27</v>
      </c>
      <c r="B14" s="29"/>
      <c r="C14" s="30"/>
      <c r="D14" s="31">
        <f t="shared" ref="D14:M14" si="4">SUM(D15:D18)</f>
        <v>217796</v>
      </c>
      <c r="E14" s="31">
        <f t="shared" si="4"/>
        <v>78770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2646583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2943149</v>
      </c>
      <c r="O14" s="43">
        <f t="shared" si="2"/>
        <v>1035.2265212803377</v>
      </c>
      <c r="P14" s="10"/>
    </row>
    <row r="15" spans="1:133">
      <c r="A15" s="12"/>
      <c r="B15" s="44">
        <v>532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657973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657973</v>
      </c>
      <c r="O15" s="47">
        <f t="shared" si="2"/>
        <v>231.43615898698559</v>
      </c>
      <c r="P15" s="9"/>
    </row>
    <row r="16" spans="1:133">
      <c r="A16" s="12"/>
      <c r="B16" s="44">
        <v>534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259343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259343</v>
      </c>
      <c r="O16" s="47">
        <f t="shared" si="2"/>
        <v>91.221596904678151</v>
      </c>
      <c r="P16" s="9"/>
    </row>
    <row r="17" spans="1:119">
      <c r="A17" s="12"/>
      <c r="B17" s="44">
        <v>536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1729267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1729267</v>
      </c>
      <c r="O17" s="47">
        <f t="shared" si="2"/>
        <v>608.25430882870205</v>
      </c>
      <c r="P17" s="9"/>
    </row>
    <row r="18" spans="1:119">
      <c r="A18" s="12"/>
      <c r="B18" s="44">
        <v>539</v>
      </c>
      <c r="C18" s="20" t="s">
        <v>31</v>
      </c>
      <c r="D18" s="46">
        <v>217796</v>
      </c>
      <c r="E18" s="46">
        <v>78770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296566</v>
      </c>
      <c r="O18" s="47">
        <f t="shared" si="2"/>
        <v>104.31445655997186</v>
      </c>
      <c r="P18" s="9"/>
    </row>
    <row r="19" spans="1:119" ht="15.75">
      <c r="A19" s="28" t="s">
        <v>32</v>
      </c>
      <c r="B19" s="29"/>
      <c r="C19" s="30"/>
      <c r="D19" s="31">
        <f t="shared" ref="D19:M19" si="5">SUM(D20:D20)</f>
        <v>419499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419499</v>
      </c>
      <c r="O19" s="43">
        <f t="shared" si="2"/>
        <v>147.55504748505101</v>
      </c>
      <c r="P19" s="10"/>
    </row>
    <row r="20" spans="1:119">
      <c r="A20" s="12"/>
      <c r="B20" s="44">
        <v>541</v>
      </c>
      <c r="C20" s="20" t="s">
        <v>33</v>
      </c>
      <c r="D20" s="46">
        <v>419499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419499</v>
      </c>
      <c r="O20" s="47">
        <f t="shared" si="2"/>
        <v>147.55504748505101</v>
      </c>
      <c r="P20" s="9"/>
    </row>
    <row r="21" spans="1:119" ht="15.75">
      <c r="A21" s="28" t="s">
        <v>34</v>
      </c>
      <c r="B21" s="29"/>
      <c r="C21" s="30"/>
      <c r="D21" s="31">
        <f t="shared" ref="D21:M21" si="6">SUM(D22:D22)</f>
        <v>0</v>
      </c>
      <c r="E21" s="31">
        <f t="shared" si="6"/>
        <v>175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1"/>
        <v>175</v>
      </c>
      <c r="O21" s="43">
        <f t="shared" si="2"/>
        <v>6.1554695743932464E-2</v>
      </c>
      <c r="P21" s="10"/>
    </row>
    <row r="22" spans="1:119">
      <c r="A22" s="13"/>
      <c r="B22" s="45">
        <v>554</v>
      </c>
      <c r="C22" s="21" t="s">
        <v>35</v>
      </c>
      <c r="D22" s="46">
        <v>0</v>
      </c>
      <c r="E22" s="46">
        <v>175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175</v>
      </c>
      <c r="O22" s="47">
        <f t="shared" si="2"/>
        <v>6.1554695743932464E-2</v>
      </c>
      <c r="P22" s="9"/>
    </row>
    <row r="23" spans="1:119" ht="15.75">
      <c r="A23" s="28" t="s">
        <v>36</v>
      </c>
      <c r="B23" s="29"/>
      <c r="C23" s="30"/>
      <c r="D23" s="31">
        <f t="shared" ref="D23:M23" si="7">SUM(D24:D24)</f>
        <v>174388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174388</v>
      </c>
      <c r="O23" s="43">
        <f t="shared" si="2"/>
        <v>61.339430179387968</v>
      </c>
      <c r="P23" s="9"/>
    </row>
    <row r="24" spans="1:119">
      <c r="A24" s="12"/>
      <c r="B24" s="44">
        <v>572</v>
      </c>
      <c r="C24" s="20" t="s">
        <v>44</v>
      </c>
      <c r="D24" s="46">
        <v>174388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174388</v>
      </c>
      <c r="O24" s="47">
        <f t="shared" si="2"/>
        <v>61.339430179387968</v>
      </c>
      <c r="P24" s="9"/>
    </row>
    <row r="25" spans="1:119" ht="15.75">
      <c r="A25" s="28" t="s">
        <v>40</v>
      </c>
      <c r="B25" s="29"/>
      <c r="C25" s="30"/>
      <c r="D25" s="31">
        <f t="shared" ref="D25:M25" si="8">SUM(D26:D27)</f>
        <v>32225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980420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1"/>
        <v>1012645</v>
      </c>
      <c r="O25" s="43">
        <f t="shared" si="2"/>
        <v>356.18888498065422</v>
      </c>
      <c r="P25" s="9"/>
    </row>
    <row r="26" spans="1:119">
      <c r="A26" s="12"/>
      <c r="B26" s="44">
        <v>581</v>
      </c>
      <c r="C26" s="20" t="s">
        <v>38</v>
      </c>
      <c r="D26" s="46">
        <v>32225</v>
      </c>
      <c r="E26" s="46">
        <v>0</v>
      </c>
      <c r="F26" s="46">
        <v>0</v>
      </c>
      <c r="G26" s="46">
        <v>0</v>
      </c>
      <c r="H26" s="46">
        <v>0</v>
      </c>
      <c r="I26" s="46">
        <v>800375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832600</v>
      </c>
      <c r="O26" s="47">
        <f t="shared" si="2"/>
        <v>292.85965529370384</v>
      </c>
      <c r="P26" s="9"/>
    </row>
    <row r="27" spans="1:119" ht="15.75" thickBot="1">
      <c r="A27" s="12"/>
      <c r="B27" s="44">
        <v>591</v>
      </c>
      <c r="C27" s="20" t="s">
        <v>39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180045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180045</v>
      </c>
      <c r="O27" s="47">
        <f t="shared" si="2"/>
        <v>63.329229686950406</v>
      </c>
      <c r="P27" s="9"/>
    </row>
    <row r="28" spans="1:119" ht="16.5" thickBot="1">
      <c r="A28" s="14" t="s">
        <v>10</v>
      </c>
      <c r="B28" s="23"/>
      <c r="C28" s="22"/>
      <c r="D28" s="15">
        <f>SUM(D5,D11,D14,D19,D21,D23,D25)</f>
        <v>2816204</v>
      </c>
      <c r="E28" s="15">
        <f t="shared" ref="E28:M28" si="9">SUM(E5,E11,E14,E19,E21,E23,E25)</f>
        <v>274582</v>
      </c>
      <c r="F28" s="15">
        <f t="shared" si="9"/>
        <v>0</v>
      </c>
      <c r="G28" s="15">
        <f t="shared" si="9"/>
        <v>0</v>
      </c>
      <c r="H28" s="15">
        <f t="shared" si="9"/>
        <v>0</v>
      </c>
      <c r="I28" s="15">
        <f t="shared" si="9"/>
        <v>3627003</v>
      </c>
      <c r="J28" s="15">
        <f t="shared" si="9"/>
        <v>202064</v>
      </c>
      <c r="K28" s="15">
        <f t="shared" si="9"/>
        <v>436923</v>
      </c>
      <c r="L28" s="15">
        <f t="shared" si="9"/>
        <v>0</v>
      </c>
      <c r="M28" s="15">
        <f t="shared" si="9"/>
        <v>0</v>
      </c>
      <c r="N28" s="15">
        <f t="shared" si="1"/>
        <v>7356776</v>
      </c>
      <c r="O28" s="37">
        <f t="shared" si="2"/>
        <v>2587.6806190643688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163" t="s">
        <v>45</v>
      </c>
      <c r="M30" s="163"/>
      <c r="N30" s="163"/>
      <c r="O30" s="41">
        <v>2843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thickBot="1">
      <c r="A32" s="165" t="s">
        <v>46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A32:O32"/>
    <mergeCell ref="L30:N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475607</v>
      </c>
      <c r="E5" s="26">
        <f t="shared" si="0"/>
        <v>28065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194902</v>
      </c>
      <c r="K5" s="26">
        <f t="shared" si="0"/>
        <v>210350</v>
      </c>
      <c r="L5" s="26">
        <f t="shared" si="0"/>
        <v>0</v>
      </c>
      <c r="M5" s="26">
        <f t="shared" si="0"/>
        <v>0</v>
      </c>
      <c r="N5" s="27">
        <f t="shared" ref="N5:N28" si="1">SUM(D5:M5)</f>
        <v>908924</v>
      </c>
      <c r="O5" s="32">
        <f t="shared" ref="O5:O28" si="2">(N5/O$30)</f>
        <v>277.28004881025015</v>
      </c>
      <c r="P5" s="6"/>
    </row>
    <row r="6" spans="1:133">
      <c r="A6" s="12"/>
      <c r="B6" s="44">
        <v>511</v>
      </c>
      <c r="C6" s="20" t="s">
        <v>19</v>
      </c>
      <c r="D6" s="46">
        <v>45272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45272</v>
      </c>
      <c r="O6" s="47">
        <f t="shared" si="2"/>
        <v>13.810860280658938</v>
      </c>
      <c r="P6" s="9"/>
    </row>
    <row r="7" spans="1:133">
      <c r="A7" s="12"/>
      <c r="B7" s="44">
        <v>512</v>
      </c>
      <c r="C7" s="20" t="s">
        <v>20</v>
      </c>
      <c r="D7" s="46">
        <v>118806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118806</v>
      </c>
      <c r="O7" s="47">
        <f t="shared" si="2"/>
        <v>36.243441122635751</v>
      </c>
      <c r="P7" s="9"/>
    </row>
    <row r="8" spans="1:133">
      <c r="A8" s="12"/>
      <c r="B8" s="44">
        <v>513</v>
      </c>
      <c r="C8" s="20" t="s">
        <v>21</v>
      </c>
      <c r="D8" s="46">
        <v>311529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194902</v>
      </c>
      <c r="K8" s="46">
        <v>0</v>
      </c>
      <c r="L8" s="46">
        <v>0</v>
      </c>
      <c r="M8" s="46">
        <v>0</v>
      </c>
      <c r="N8" s="46">
        <f t="shared" si="1"/>
        <v>506431</v>
      </c>
      <c r="O8" s="47">
        <f t="shared" si="2"/>
        <v>154.49389871873095</v>
      </c>
      <c r="P8" s="9"/>
    </row>
    <row r="9" spans="1:133">
      <c r="A9" s="12"/>
      <c r="B9" s="44">
        <v>517</v>
      </c>
      <c r="C9" s="20" t="s">
        <v>22</v>
      </c>
      <c r="D9" s="46">
        <v>0</v>
      </c>
      <c r="E9" s="46">
        <v>28065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28065</v>
      </c>
      <c r="O9" s="47">
        <f t="shared" si="2"/>
        <v>8.5616229408175712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210350</v>
      </c>
      <c r="L10" s="46">
        <v>0</v>
      </c>
      <c r="M10" s="46">
        <v>0</v>
      </c>
      <c r="N10" s="46">
        <f t="shared" si="1"/>
        <v>210350</v>
      </c>
      <c r="O10" s="47">
        <f t="shared" si="2"/>
        <v>64.17022574740696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SUM(D12:D13)</f>
        <v>1488708</v>
      </c>
      <c r="E11" s="31">
        <f t="shared" si="3"/>
        <v>792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1489500</v>
      </c>
      <c r="O11" s="43">
        <f t="shared" si="2"/>
        <v>454.39292251372791</v>
      </c>
      <c r="P11" s="10"/>
    </row>
    <row r="12" spans="1:133">
      <c r="A12" s="12"/>
      <c r="B12" s="44">
        <v>521</v>
      </c>
      <c r="C12" s="20" t="s">
        <v>25</v>
      </c>
      <c r="D12" s="46">
        <v>961209</v>
      </c>
      <c r="E12" s="46">
        <v>792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962001</v>
      </c>
      <c r="O12" s="47">
        <f t="shared" si="2"/>
        <v>293.47193410616228</v>
      </c>
      <c r="P12" s="9"/>
    </row>
    <row r="13" spans="1:133">
      <c r="A13" s="12"/>
      <c r="B13" s="44">
        <v>522</v>
      </c>
      <c r="C13" s="20" t="s">
        <v>26</v>
      </c>
      <c r="D13" s="46">
        <v>527499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527499</v>
      </c>
      <c r="O13" s="47">
        <f t="shared" si="2"/>
        <v>160.9209884075656</v>
      </c>
      <c r="P13" s="9"/>
    </row>
    <row r="14" spans="1:133" ht="15.75">
      <c r="A14" s="28" t="s">
        <v>27</v>
      </c>
      <c r="B14" s="29"/>
      <c r="C14" s="30"/>
      <c r="D14" s="31">
        <f t="shared" ref="D14:M14" si="4">SUM(D15:D18)</f>
        <v>273477</v>
      </c>
      <c r="E14" s="31">
        <f t="shared" si="4"/>
        <v>393853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2481274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3148604</v>
      </c>
      <c r="O14" s="43">
        <f t="shared" si="2"/>
        <v>960.52593044539356</v>
      </c>
      <c r="P14" s="10"/>
    </row>
    <row r="15" spans="1:133">
      <c r="A15" s="12"/>
      <c r="B15" s="44">
        <v>532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689211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689211</v>
      </c>
      <c r="O15" s="47">
        <f t="shared" si="2"/>
        <v>210.25350823672972</v>
      </c>
      <c r="P15" s="9"/>
    </row>
    <row r="16" spans="1:133">
      <c r="A16" s="12"/>
      <c r="B16" s="44">
        <v>534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245423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245423</v>
      </c>
      <c r="O16" s="47">
        <f t="shared" si="2"/>
        <v>74.869737644905427</v>
      </c>
      <c r="P16" s="9"/>
    </row>
    <row r="17" spans="1:119">
      <c r="A17" s="12"/>
      <c r="B17" s="44">
        <v>536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1546640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1546640</v>
      </c>
      <c r="O17" s="47">
        <f t="shared" si="2"/>
        <v>471.82428309945089</v>
      </c>
      <c r="P17" s="9"/>
    </row>
    <row r="18" spans="1:119">
      <c r="A18" s="12"/>
      <c r="B18" s="44">
        <v>539</v>
      </c>
      <c r="C18" s="20" t="s">
        <v>31</v>
      </c>
      <c r="D18" s="46">
        <v>273477</v>
      </c>
      <c r="E18" s="46">
        <v>393853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667330</v>
      </c>
      <c r="O18" s="47">
        <f t="shared" si="2"/>
        <v>203.57840146430752</v>
      </c>
      <c r="P18" s="9"/>
    </row>
    <row r="19" spans="1:119" ht="15.75">
      <c r="A19" s="28" t="s">
        <v>32</v>
      </c>
      <c r="B19" s="29"/>
      <c r="C19" s="30"/>
      <c r="D19" s="31">
        <f t="shared" ref="D19:M19" si="5">SUM(D20:D20)</f>
        <v>403025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403025</v>
      </c>
      <c r="O19" s="43">
        <f t="shared" si="2"/>
        <v>122.94844417327639</v>
      </c>
      <c r="P19" s="10"/>
    </row>
    <row r="20" spans="1:119">
      <c r="A20" s="12"/>
      <c r="B20" s="44">
        <v>541</v>
      </c>
      <c r="C20" s="20" t="s">
        <v>33</v>
      </c>
      <c r="D20" s="46">
        <v>403025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403025</v>
      </c>
      <c r="O20" s="47">
        <f t="shared" si="2"/>
        <v>122.94844417327639</v>
      </c>
      <c r="P20" s="9"/>
    </row>
    <row r="21" spans="1:119" ht="15.75">
      <c r="A21" s="28" t="s">
        <v>34</v>
      </c>
      <c r="B21" s="29"/>
      <c r="C21" s="30"/>
      <c r="D21" s="31">
        <f t="shared" ref="D21:M21" si="6">SUM(D22:D22)</f>
        <v>0</v>
      </c>
      <c r="E21" s="31">
        <f t="shared" si="6"/>
        <v>7781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1"/>
        <v>7781</v>
      </c>
      <c r="O21" s="43">
        <f t="shared" si="2"/>
        <v>2.3737034777303232</v>
      </c>
      <c r="P21" s="10"/>
    </row>
    <row r="22" spans="1:119">
      <c r="A22" s="13"/>
      <c r="B22" s="45">
        <v>554</v>
      </c>
      <c r="C22" s="21" t="s">
        <v>35</v>
      </c>
      <c r="D22" s="46">
        <v>0</v>
      </c>
      <c r="E22" s="46">
        <v>7781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7781</v>
      </c>
      <c r="O22" s="47">
        <f t="shared" si="2"/>
        <v>2.3737034777303232</v>
      </c>
      <c r="P22" s="9"/>
    </row>
    <row r="23" spans="1:119" ht="15.75">
      <c r="A23" s="28" t="s">
        <v>36</v>
      </c>
      <c r="B23" s="29"/>
      <c r="C23" s="30"/>
      <c r="D23" s="31">
        <f t="shared" ref="D23:M23" si="7">SUM(D24:D24)</f>
        <v>171737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171737</v>
      </c>
      <c r="O23" s="43">
        <f t="shared" si="2"/>
        <v>52.39078706528371</v>
      </c>
      <c r="P23" s="9"/>
    </row>
    <row r="24" spans="1:119">
      <c r="A24" s="12"/>
      <c r="B24" s="44">
        <v>571</v>
      </c>
      <c r="C24" s="20" t="s">
        <v>37</v>
      </c>
      <c r="D24" s="46">
        <v>171737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171737</v>
      </c>
      <c r="O24" s="47">
        <f t="shared" si="2"/>
        <v>52.39078706528371</v>
      </c>
      <c r="P24" s="9"/>
    </row>
    <row r="25" spans="1:119" ht="15.75">
      <c r="A25" s="28" t="s">
        <v>40</v>
      </c>
      <c r="B25" s="29"/>
      <c r="C25" s="30"/>
      <c r="D25" s="31">
        <f t="shared" ref="D25:M25" si="8">SUM(D26:D27)</f>
        <v>144849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965759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1"/>
        <v>1110608</v>
      </c>
      <c r="O25" s="43">
        <f t="shared" si="2"/>
        <v>338.80658938377059</v>
      </c>
      <c r="P25" s="9"/>
    </row>
    <row r="26" spans="1:119">
      <c r="A26" s="12"/>
      <c r="B26" s="44">
        <v>581</v>
      </c>
      <c r="C26" s="20" t="s">
        <v>38</v>
      </c>
      <c r="D26" s="46">
        <v>144849</v>
      </c>
      <c r="E26" s="46">
        <v>0</v>
      </c>
      <c r="F26" s="46">
        <v>0</v>
      </c>
      <c r="G26" s="46">
        <v>0</v>
      </c>
      <c r="H26" s="46">
        <v>0</v>
      </c>
      <c r="I26" s="46">
        <v>782844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927693</v>
      </c>
      <c r="O26" s="47">
        <f t="shared" si="2"/>
        <v>283.00579621720561</v>
      </c>
      <c r="P26" s="9"/>
    </row>
    <row r="27" spans="1:119" ht="15.75" thickBot="1">
      <c r="A27" s="12"/>
      <c r="B27" s="44">
        <v>591</v>
      </c>
      <c r="C27" s="20" t="s">
        <v>39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182915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182915</v>
      </c>
      <c r="O27" s="47">
        <f t="shared" si="2"/>
        <v>55.800793166564979</v>
      </c>
      <c r="P27" s="9"/>
    </row>
    <row r="28" spans="1:119" ht="16.5" thickBot="1">
      <c r="A28" s="14" t="s">
        <v>10</v>
      </c>
      <c r="B28" s="23"/>
      <c r="C28" s="22"/>
      <c r="D28" s="15">
        <f>SUM(D5,D11,D14,D19,D21,D23,D25)</f>
        <v>2957403</v>
      </c>
      <c r="E28" s="15">
        <f t="shared" ref="E28:M28" si="9">SUM(E5,E11,E14,E19,E21,E23,E25)</f>
        <v>430491</v>
      </c>
      <c r="F28" s="15">
        <f t="shared" si="9"/>
        <v>0</v>
      </c>
      <c r="G28" s="15">
        <f t="shared" si="9"/>
        <v>0</v>
      </c>
      <c r="H28" s="15">
        <f t="shared" si="9"/>
        <v>0</v>
      </c>
      <c r="I28" s="15">
        <f t="shared" si="9"/>
        <v>3447033</v>
      </c>
      <c r="J28" s="15">
        <f t="shared" si="9"/>
        <v>194902</v>
      </c>
      <c r="K28" s="15">
        <f t="shared" si="9"/>
        <v>210350</v>
      </c>
      <c r="L28" s="15">
        <f t="shared" si="9"/>
        <v>0</v>
      </c>
      <c r="M28" s="15">
        <f t="shared" si="9"/>
        <v>0</v>
      </c>
      <c r="N28" s="15">
        <f t="shared" si="1"/>
        <v>7240179</v>
      </c>
      <c r="O28" s="37">
        <f t="shared" si="2"/>
        <v>2208.7184258694324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163" t="s">
        <v>41</v>
      </c>
      <c r="M30" s="163"/>
      <c r="N30" s="163"/>
      <c r="O30" s="41">
        <v>3278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thickBot="1">
      <c r="A32" s="165" t="s">
        <v>46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A32:O32"/>
    <mergeCell ref="A31:O31"/>
    <mergeCell ref="L30:N3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564670</v>
      </c>
      <c r="E5" s="26">
        <f t="shared" si="0"/>
        <v>32755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245578</v>
      </c>
      <c r="K5" s="26">
        <f t="shared" si="0"/>
        <v>234491</v>
      </c>
      <c r="L5" s="26">
        <f t="shared" si="0"/>
        <v>0</v>
      </c>
      <c r="M5" s="26">
        <f t="shared" si="0"/>
        <v>0</v>
      </c>
      <c r="N5" s="27">
        <f t="shared" ref="N5:N28" si="1">SUM(D5:M5)</f>
        <v>1077494</v>
      </c>
      <c r="O5" s="32">
        <f t="shared" ref="O5:O28" si="2">(N5/O$30)</f>
        <v>349.26871961102108</v>
      </c>
      <c r="P5" s="6"/>
    </row>
    <row r="6" spans="1:133">
      <c r="A6" s="12"/>
      <c r="B6" s="44">
        <v>511</v>
      </c>
      <c r="C6" s="20" t="s">
        <v>19</v>
      </c>
      <c r="D6" s="46">
        <v>43566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43566</v>
      </c>
      <c r="O6" s="47">
        <f t="shared" si="2"/>
        <v>14.121880064829822</v>
      </c>
      <c r="P6" s="9"/>
    </row>
    <row r="7" spans="1:133">
      <c r="A7" s="12"/>
      <c r="B7" s="44">
        <v>512</v>
      </c>
      <c r="C7" s="20" t="s">
        <v>20</v>
      </c>
      <c r="D7" s="46">
        <v>119589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119589</v>
      </c>
      <c r="O7" s="47">
        <f t="shared" si="2"/>
        <v>38.764667747163692</v>
      </c>
      <c r="P7" s="9"/>
    </row>
    <row r="8" spans="1:133">
      <c r="A8" s="12"/>
      <c r="B8" s="44">
        <v>513</v>
      </c>
      <c r="C8" s="20" t="s">
        <v>21</v>
      </c>
      <c r="D8" s="46">
        <v>346592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245578</v>
      </c>
      <c r="K8" s="46">
        <v>0</v>
      </c>
      <c r="L8" s="46">
        <v>0</v>
      </c>
      <c r="M8" s="46">
        <v>0</v>
      </c>
      <c r="N8" s="46">
        <f t="shared" si="1"/>
        <v>592170</v>
      </c>
      <c r="O8" s="47">
        <f t="shared" si="2"/>
        <v>191.9513776337115</v>
      </c>
      <c r="P8" s="9"/>
    </row>
    <row r="9" spans="1:133">
      <c r="A9" s="12"/>
      <c r="B9" s="44">
        <v>517</v>
      </c>
      <c r="C9" s="20" t="s">
        <v>22</v>
      </c>
      <c r="D9" s="46">
        <v>54923</v>
      </c>
      <c r="E9" s="46">
        <v>32755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87678</v>
      </c>
      <c r="O9" s="47">
        <f t="shared" si="2"/>
        <v>28.420745542949756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234491</v>
      </c>
      <c r="L10" s="46">
        <v>0</v>
      </c>
      <c r="M10" s="46">
        <v>0</v>
      </c>
      <c r="N10" s="46">
        <f t="shared" si="1"/>
        <v>234491</v>
      </c>
      <c r="O10" s="47">
        <f t="shared" si="2"/>
        <v>76.010048622366284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SUM(D12:D13)</f>
        <v>1260032</v>
      </c>
      <c r="E11" s="31">
        <f t="shared" si="3"/>
        <v>1415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1261447</v>
      </c>
      <c r="O11" s="43">
        <f t="shared" si="2"/>
        <v>408.89692058346839</v>
      </c>
      <c r="P11" s="10"/>
    </row>
    <row r="12" spans="1:133">
      <c r="A12" s="12"/>
      <c r="B12" s="44">
        <v>521</v>
      </c>
      <c r="C12" s="20" t="s">
        <v>25</v>
      </c>
      <c r="D12" s="46">
        <v>794294</v>
      </c>
      <c r="E12" s="46">
        <v>1415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795709</v>
      </c>
      <c r="O12" s="47">
        <f t="shared" si="2"/>
        <v>257.9283630470016</v>
      </c>
      <c r="P12" s="9"/>
    </row>
    <row r="13" spans="1:133">
      <c r="A13" s="12"/>
      <c r="B13" s="44">
        <v>522</v>
      </c>
      <c r="C13" s="20" t="s">
        <v>26</v>
      </c>
      <c r="D13" s="46">
        <v>465738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465738</v>
      </c>
      <c r="O13" s="47">
        <f t="shared" si="2"/>
        <v>150.96855753646676</v>
      </c>
      <c r="P13" s="9"/>
    </row>
    <row r="14" spans="1:133" ht="15.75">
      <c r="A14" s="28" t="s">
        <v>27</v>
      </c>
      <c r="B14" s="29"/>
      <c r="C14" s="30"/>
      <c r="D14" s="31">
        <f t="shared" ref="D14:M14" si="4">SUM(D15:D18)</f>
        <v>226442</v>
      </c>
      <c r="E14" s="31">
        <f t="shared" si="4"/>
        <v>1795188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2745149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4766779</v>
      </c>
      <c r="O14" s="43">
        <f t="shared" si="2"/>
        <v>1545.1471636952999</v>
      </c>
      <c r="P14" s="10"/>
    </row>
    <row r="15" spans="1:133">
      <c r="A15" s="12"/>
      <c r="B15" s="44">
        <v>532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852665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852665</v>
      </c>
      <c r="O15" s="47">
        <f t="shared" si="2"/>
        <v>276.39059967585086</v>
      </c>
      <c r="P15" s="9"/>
    </row>
    <row r="16" spans="1:133">
      <c r="A16" s="12"/>
      <c r="B16" s="44">
        <v>534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263789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263789</v>
      </c>
      <c r="O16" s="47">
        <f t="shared" si="2"/>
        <v>85.506969205834679</v>
      </c>
      <c r="P16" s="9"/>
    </row>
    <row r="17" spans="1:119">
      <c r="A17" s="12"/>
      <c r="B17" s="44">
        <v>536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1628695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1628695</v>
      </c>
      <c r="O17" s="47">
        <f t="shared" si="2"/>
        <v>527.94003241491089</v>
      </c>
      <c r="P17" s="9"/>
    </row>
    <row r="18" spans="1:119">
      <c r="A18" s="12"/>
      <c r="B18" s="44">
        <v>539</v>
      </c>
      <c r="C18" s="20" t="s">
        <v>31</v>
      </c>
      <c r="D18" s="46">
        <v>226442</v>
      </c>
      <c r="E18" s="46">
        <v>1795188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2021630</v>
      </c>
      <c r="O18" s="47">
        <f t="shared" si="2"/>
        <v>655.30956239870341</v>
      </c>
      <c r="P18" s="9"/>
    </row>
    <row r="19" spans="1:119" ht="15.75">
      <c r="A19" s="28" t="s">
        <v>32</v>
      </c>
      <c r="B19" s="29"/>
      <c r="C19" s="30"/>
      <c r="D19" s="31">
        <f t="shared" ref="D19:M19" si="5">SUM(D20:D20)</f>
        <v>374172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374172</v>
      </c>
      <c r="O19" s="43">
        <f t="shared" si="2"/>
        <v>121.28752025931929</v>
      </c>
      <c r="P19" s="10"/>
    </row>
    <row r="20" spans="1:119">
      <c r="A20" s="12"/>
      <c r="B20" s="44">
        <v>541</v>
      </c>
      <c r="C20" s="20" t="s">
        <v>33</v>
      </c>
      <c r="D20" s="46">
        <v>374172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374172</v>
      </c>
      <c r="O20" s="47">
        <f t="shared" si="2"/>
        <v>121.28752025931929</v>
      </c>
      <c r="P20" s="9"/>
    </row>
    <row r="21" spans="1:119" ht="15.75">
      <c r="A21" s="28" t="s">
        <v>34</v>
      </c>
      <c r="B21" s="29"/>
      <c r="C21" s="30"/>
      <c r="D21" s="31">
        <f t="shared" ref="D21:M21" si="6">SUM(D22:D22)</f>
        <v>0</v>
      </c>
      <c r="E21" s="31">
        <f t="shared" si="6"/>
        <v>149041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1"/>
        <v>149041</v>
      </c>
      <c r="O21" s="43">
        <f t="shared" si="2"/>
        <v>48.311507293354943</v>
      </c>
      <c r="P21" s="10"/>
    </row>
    <row r="22" spans="1:119">
      <c r="A22" s="13"/>
      <c r="B22" s="45">
        <v>554</v>
      </c>
      <c r="C22" s="21" t="s">
        <v>35</v>
      </c>
      <c r="D22" s="46">
        <v>0</v>
      </c>
      <c r="E22" s="46">
        <v>149041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149041</v>
      </c>
      <c r="O22" s="47">
        <f t="shared" si="2"/>
        <v>48.311507293354943</v>
      </c>
      <c r="P22" s="9"/>
    </row>
    <row r="23" spans="1:119" ht="15.75">
      <c r="A23" s="28" t="s">
        <v>36</v>
      </c>
      <c r="B23" s="29"/>
      <c r="C23" s="30"/>
      <c r="D23" s="31">
        <f t="shared" ref="D23:M23" si="7">SUM(D24:D24)</f>
        <v>191859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191859</v>
      </c>
      <c r="O23" s="43">
        <f t="shared" si="2"/>
        <v>62.190923824959484</v>
      </c>
      <c r="P23" s="9"/>
    </row>
    <row r="24" spans="1:119">
      <c r="A24" s="12"/>
      <c r="B24" s="44">
        <v>572</v>
      </c>
      <c r="C24" s="20" t="s">
        <v>44</v>
      </c>
      <c r="D24" s="46">
        <v>191859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191859</v>
      </c>
      <c r="O24" s="47">
        <f t="shared" si="2"/>
        <v>62.190923824959484</v>
      </c>
      <c r="P24" s="9"/>
    </row>
    <row r="25" spans="1:119" ht="15.75">
      <c r="A25" s="28" t="s">
        <v>40</v>
      </c>
      <c r="B25" s="29"/>
      <c r="C25" s="30"/>
      <c r="D25" s="31">
        <f t="shared" ref="D25:M25" si="8">SUM(D26:D27)</f>
        <v>405013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1295639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1"/>
        <v>1700652</v>
      </c>
      <c r="O25" s="43">
        <f t="shared" si="2"/>
        <v>551.26482982171797</v>
      </c>
      <c r="P25" s="9"/>
    </row>
    <row r="26" spans="1:119">
      <c r="A26" s="12"/>
      <c r="B26" s="44">
        <v>581</v>
      </c>
      <c r="C26" s="20" t="s">
        <v>38</v>
      </c>
      <c r="D26" s="46">
        <v>405013</v>
      </c>
      <c r="E26" s="46">
        <v>0</v>
      </c>
      <c r="F26" s="46">
        <v>0</v>
      </c>
      <c r="G26" s="46">
        <v>0</v>
      </c>
      <c r="H26" s="46">
        <v>0</v>
      </c>
      <c r="I26" s="46">
        <v>1087765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1492778</v>
      </c>
      <c r="O26" s="47">
        <f t="shared" si="2"/>
        <v>483.88265802269046</v>
      </c>
      <c r="P26" s="9"/>
    </row>
    <row r="27" spans="1:119" ht="15.75" thickBot="1">
      <c r="A27" s="12"/>
      <c r="B27" s="44">
        <v>591</v>
      </c>
      <c r="C27" s="20" t="s">
        <v>39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207874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207874</v>
      </c>
      <c r="O27" s="47">
        <f t="shared" si="2"/>
        <v>67.382171799027546</v>
      </c>
      <c r="P27" s="9"/>
    </row>
    <row r="28" spans="1:119" ht="16.5" thickBot="1">
      <c r="A28" s="14" t="s">
        <v>10</v>
      </c>
      <c r="B28" s="23"/>
      <c r="C28" s="22"/>
      <c r="D28" s="15">
        <f>SUM(D5,D11,D14,D19,D21,D23,D25)</f>
        <v>3022188</v>
      </c>
      <c r="E28" s="15">
        <f t="shared" ref="E28:M28" si="9">SUM(E5,E11,E14,E19,E21,E23,E25)</f>
        <v>1978399</v>
      </c>
      <c r="F28" s="15">
        <f t="shared" si="9"/>
        <v>0</v>
      </c>
      <c r="G28" s="15">
        <f t="shared" si="9"/>
        <v>0</v>
      </c>
      <c r="H28" s="15">
        <f t="shared" si="9"/>
        <v>0</v>
      </c>
      <c r="I28" s="15">
        <f t="shared" si="9"/>
        <v>4040788</v>
      </c>
      <c r="J28" s="15">
        <f t="shared" si="9"/>
        <v>245578</v>
      </c>
      <c r="K28" s="15">
        <f t="shared" si="9"/>
        <v>234491</v>
      </c>
      <c r="L28" s="15">
        <f t="shared" si="9"/>
        <v>0</v>
      </c>
      <c r="M28" s="15">
        <f t="shared" si="9"/>
        <v>0</v>
      </c>
      <c r="N28" s="15">
        <f t="shared" si="1"/>
        <v>9521444</v>
      </c>
      <c r="O28" s="37">
        <f t="shared" si="2"/>
        <v>3086.3675850891409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163" t="s">
        <v>58</v>
      </c>
      <c r="M30" s="163"/>
      <c r="N30" s="163"/>
      <c r="O30" s="41">
        <v>3085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customHeight="1" thickBot="1">
      <c r="A32" s="165" t="s">
        <v>46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648577</v>
      </c>
      <c r="E5" s="26">
        <f t="shared" si="0"/>
        <v>37692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244327</v>
      </c>
      <c r="K5" s="26">
        <f t="shared" si="0"/>
        <v>202532</v>
      </c>
      <c r="L5" s="26">
        <f t="shared" si="0"/>
        <v>0</v>
      </c>
      <c r="M5" s="26">
        <f t="shared" si="0"/>
        <v>0</v>
      </c>
      <c r="N5" s="27">
        <f t="shared" ref="N5:N28" si="1">SUM(D5:M5)</f>
        <v>1133128</v>
      </c>
      <c r="O5" s="32">
        <f t="shared" ref="O5:O28" si="2">(N5/O$30)</f>
        <v>367.42153047989626</v>
      </c>
      <c r="P5" s="6"/>
    </row>
    <row r="6" spans="1:133">
      <c r="A6" s="12"/>
      <c r="B6" s="44">
        <v>511</v>
      </c>
      <c r="C6" s="20" t="s">
        <v>19</v>
      </c>
      <c r="D6" s="46">
        <v>43508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43508</v>
      </c>
      <c r="O6" s="47">
        <f t="shared" si="2"/>
        <v>14.107652399481193</v>
      </c>
      <c r="P6" s="9"/>
    </row>
    <row r="7" spans="1:133">
      <c r="A7" s="12"/>
      <c r="B7" s="44">
        <v>512</v>
      </c>
      <c r="C7" s="20" t="s">
        <v>20</v>
      </c>
      <c r="D7" s="46">
        <v>114934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114934</v>
      </c>
      <c r="O7" s="47">
        <f t="shared" si="2"/>
        <v>37.267833981841761</v>
      </c>
      <c r="P7" s="9"/>
    </row>
    <row r="8" spans="1:133">
      <c r="A8" s="12"/>
      <c r="B8" s="44">
        <v>513</v>
      </c>
      <c r="C8" s="20" t="s">
        <v>21</v>
      </c>
      <c r="D8" s="46">
        <v>433874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244327</v>
      </c>
      <c r="K8" s="46">
        <v>0</v>
      </c>
      <c r="L8" s="46">
        <v>0</v>
      </c>
      <c r="M8" s="46">
        <v>0</v>
      </c>
      <c r="N8" s="46">
        <f t="shared" si="1"/>
        <v>678201</v>
      </c>
      <c r="O8" s="47">
        <f t="shared" si="2"/>
        <v>219.90953307392996</v>
      </c>
      <c r="P8" s="9"/>
    </row>
    <row r="9" spans="1:133">
      <c r="A9" s="12"/>
      <c r="B9" s="44">
        <v>517</v>
      </c>
      <c r="C9" s="20" t="s">
        <v>22</v>
      </c>
      <c r="D9" s="46">
        <v>56261</v>
      </c>
      <c r="E9" s="46">
        <v>37692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93953</v>
      </c>
      <c r="O9" s="47">
        <f t="shared" si="2"/>
        <v>30.464656290531778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202532</v>
      </c>
      <c r="L10" s="46">
        <v>0</v>
      </c>
      <c r="M10" s="46">
        <v>0</v>
      </c>
      <c r="N10" s="46">
        <f t="shared" si="1"/>
        <v>202532</v>
      </c>
      <c r="O10" s="47">
        <f t="shared" si="2"/>
        <v>65.671854734111548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SUM(D12:D13)</f>
        <v>1508714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1508714</v>
      </c>
      <c r="O11" s="43">
        <f t="shared" si="2"/>
        <v>489.20687418936444</v>
      </c>
      <c r="P11" s="10"/>
    </row>
    <row r="12" spans="1:133">
      <c r="A12" s="12"/>
      <c r="B12" s="44">
        <v>521</v>
      </c>
      <c r="C12" s="20" t="s">
        <v>25</v>
      </c>
      <c r="D12" s="46">
        <v>951514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951514</v>
      </c>
      <c r="O12" s="47">
        <f t="shared" si="2"/>
        <v>308.53242542153049</v>
      </c>
      <c r="P12" s="9"/>
    </row>
    <row r="13" spans="1:133">
      <c r="A13" s="12"/>
      <c r="B13" s="44">
        <v>522</v>
      </c>
      <c r="C13" s="20" t="s">
        <v>26</v>
      </c>
      <c r="D13" s="46">
        <v>557200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557200</v>
      </c>
      <c r="O13" s="47">
        <f t="shared" si="2"/>
        <v>180.67444876783398</v>
      </c>
      <c r="P13" s="9"/>
    </row>
    <row r="14" spans="1:133" ht="15.75">
      <c r="A14" s="28" t="s">
        <v>27</v>
      </c>
      <c r="B14" s="29"/>
      <c r="C14" s="30"/>
      <c r="D14" s="31">
        <f t="shared" ref="D14:M14" si="4">SUM(D15:D18)</f>
        <v>156968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2831913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2988881</v>
      </c>
      <c r="O14" s="43">
        <f t="shared" si="2"/>
        <v>969.15726329442282</v>
      </c>
      <c r="P14" s="10"/>
    </row>
    <row r="15" spans="1:133">
      <c r="A15" s="12"/>
      <c r="B15" s="44">
        <v>532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799000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799000</v>
      </c>
      <c r="O15" s="47">
        <f t="shared" si="2"/>
        <v>259.07911802853437</v>
      </c>
      <c r="P15" s="9"/>
    </row>
    <row r="16" spans="1:133">
      <c r="A16" s="12"/>
      <c r="B16" s="44">
        <v>534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253955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253955</v>
      </c>
      <c r="O16" s="47">
        <f t="shared" si="2"/>
        <v>82.345979247730227</v>
      </c>
      <c r="P16" s="9"/>
    </row>
    <row r="17" spans="1:119">
      <c r="A17" s="12"/>
      <c r="B17" s="44">
        <v>536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1778958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1778958</v>
      </c>
      <c r="O17" s="47">
        <f t="shared" si="2"/>
        <v>576.83463035019452</v>
      </c>
      <c r="P17" s="9"/>
    </row>
    <row r="18" spans="1:119">
      <c r="A18" s="12"/>
      <c r="B18" s="44">
        <v>539</v>
      </c>
      <c r="C18" s="20" t="s">
        <v>31</v>
      </c>
      <c r="D18" s="46">
        <v>156968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156968</v>
      </c>
      <c r="O18" s="47">
        <f t="shared" si="2"/>
        <v>50.89753566796368</v>
      </c>
      <c r="P18" s="9"/>
    </row>
    <row r="19" spans="1:119" ht="15.75">
      <c r="A19" s="28" t="s">
        <v>32</v>
      </c>
      <c r="B19" s="29"/>
      <c r="C19" s="30"/>
      <c r="D19" s="31">
        <f t="shared" ref="D19:M19" si="5">SUM(D20:D20)</f>
        <v>437868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437868</v>
      </c>
      <c r="O19" s="43">
        <f t="shared" si="2"/>
        <v>141.98054474708172</v>
      </c>
      <c r="P19" s="10"/>
    </row>
    <row r="20" spans="1:119">
      <c r="A20" s="12"/>
      <c r="B20" s="44">
        <v>541</v>
      </c>
      <c r="C20" s="20" t="s">
        <v>33</v>
      </c>
      <c r="D20" s="46">
        <v>437868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437868</v>
      </c>
      <c r="O20" s="47">
        <f t="shared" si="2"/>
        <v>141.98054474708172</v>
      </c>
      <c r="P20" s="9"/>
    </row>
    <row r="21" spans="1:119" ht="15.75">
      <c r="A21" s="28" t="s">
        <v>34</v>
      </c>
      <c r="B21" s="29"/>
      <c r="C21" s="30"/>
      <c r="D21" s="31">
        <f t="shared" ref="D21:M21" si="6">SUM(D22:D22)</f>
        <v>0</v>
      </c>
      <c r="E21" s="31">
        <f t="shared" si="6"/>
        <v>163510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1"/>
        <v>163510</v>
      </c>
      <c r="O21" s="43">
        <f t="shared" si="2"/>
        <v>53.018806744487676</v>
      </c>
      <c r="P21" s="10"/>
    </row>
    <row r="22" spans="1:119">
      <c r="A22" s="13"/>
      <c r="B22" s="45">
        <v>554</v>
      </c>
      <c r="C22" s="21" t="s">
        <v>35</v>
      </c>
      <c r="D22" s="46">
        <v>0</v>
      </c>
      <c r="E22" s="46">
        <v>163510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163510</v>
      </c>
      <c r="O22" s="47">
        <f t="shared" si="2"/>
        <v>53.018806744487676</v>
      </c>
      <c r="P22" s="9"/>
    </row>
    <row r="23" spans="1:119" ht="15.75">
      <c r="A23" s="28" t="s">
        <v>36</v>
      </c>
      <c r="B23" s="29"/>
      <c r="C23" s="30"/>
      <c r="D23" s="31">
        <f t="shared" ref="D23:M23" si="7">SUM(D24:D24)</f>
        <v>111778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111778</v>
      </c>
      <c r="O23" s="43">
        <f t="shared" si="2"/>
        <v>36.244487678339816</v>
      </c>
      <c r="P23" s="9"/>
    </row>
    <row r="24" spans="1:119">
      <c r="A24" s="12"/>
      <c r="B24" s="44">
        <v>572</v>
      </c>
      <c r="C24" s="20" t="s">
        <v>44</v>
      </c>
      <c r="D24" s="46">
        <v>111778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111778</v>
      </c>
      <c r="O24" s="47">
        <f t="shared" si="2"/>
        <v>36.244487678339816</v>
      </c>
      <c r="P24" s="9"/>
    </row>
    <row r="25" spans="1:119" ht="15.75">
      <c r="A25" s="28" t="s">
        <v>40</v>
      </c>
      <c r="B25" s="29"/>
      <c r="C25" s="30"/>
      <c r="D25" s="31">
        <f t="shared" ref="D25:M25" si="8">SUM(D26:D27)</f>
        <v>32615</v>
      </c>
      <c r="E25" s="31">
        <f t="shared" si="8"/>
        <v>512465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856870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1"/>
        <v>1401950</v>
      </c>
      <c r="O25" s="43">
        <f t="shared" si="2"/>
        <v>454.58819714656289</v>
      </c>
      <c r="P25" s="9"/>
    </row>
    <row r="26" spans="1:119">
      <c r="A26" s="12"/>
      <c r="B26" s="44">
        <v>581</v>
      </c>
      <c r="C26" s="20" t="s">
        <v>38</v>
      </c>
      <c r="D26" s="46">
        <v>32615</v>
      </c>
      <c r="E26" s="46">
        <v>512465</v>
      </c>
      <c r="F26" s="46">
        <v>0</v>
      </c>
      <c r="G26" s="46">
        <v>0</v>
      </c>
      <c r="H26" s="46">
        <v>0</v>
      </c>
      <c r="I26" s="46">
        <v>648034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1193114</v>
      </c>
      <c r="O26" s="47">
        <f t="shared" si="2"/>
        <v>386.87224383916993</v>
      </c>
      <c r="P26" s="9"/>
    </row>
    <row r="27" spans="1:119" ht="15.75" thickBot="1">
      <c r="A27" s="12"/>
      <c r="B27" s="44">
        <v>591</v>
      </c>
      <c r="C27" s="20" t="s">
        <v>39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208836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208836</v>
      </c>
      <c r="O27" s="47">
        <f t="shared" si="2"/>
        <v>67.715953307392994</v>
      </c>
      <c r="P27" s="9"/>
    </row>
    <row r="28" spans="1:119" ht="16.5" thickBot="1">
      <c r="A28" s="14" t="s">
        <v>10</v>
      </c>
      <c r="B28" s="23"/>
      <c r="C28" s="22"/>
      <c r="D28" s="15">
        <f>SUM(D5,D11,D14,D19,D21,D23,D25)</f>
        <v>2896520</v>
      </c>
      <c r="E28" s="15">
        <f t="shared" ref="E28:M28" si="9">SUM(E5,E11,E14,E19,E21,E23,E25)</f>
        <v>713667</v>
      </c>
      <c r="F28" s="15">
        <f t="shared" si="9"/>
        <v>0</v>
      </c>
      <c r="G28" s="15">
        <f t="shared" si="9"/>
        <v>0</v>
      </c>
      <c r="H28" s="15">
        <f t="shared" si="9"/>
        <v>0</v>
      </c>
      <c r="I28" s="15">
        <f t="shared" si="9"/>
        <v>3688783</v>
      </c>
      <c r="J28" s="15">
        <f t="shared" si="9"/>
        <v>244327</v>
      </c>
      <c r="K28" s="15">
        <f t="shared" si="9"/>
        <v>202532</v>
      </c>
      <c r="L28" s="15">
        <f t="shared" si="9"/>
        <v>0</v>
      </c>
      <c r="M28" s="15">
        <f t="shared" si="9"/>
        <v>0</v>
      </c>
      <c r="N28" s="15">
        <f t="shared" si="1"/>
        <v>7745829</v>
      </c>
      <c r="O28" s="37">
        <f t="shared" si="2"/>
        <v>2511.6177042801555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163" t="s">
        <v>72</v>
      </c>
      <c r="M30" s="163"/>
      <c r="N30" s="163"/>
      <c r="O30" s="41">
        <v>3084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customHeight="1" thickBot="1">
      <c r="A32" s="165" t="s">
        <v>46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88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89</v>
      </c>
      <c r="N4" s="34" t="s">
        <v>5</v>
      </c>
      <c r="O4" s="34" t="s">
        <v>90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SUM(D6:D9)</f>
        <v>458441</v>
      </c>
      <c r="E5" s="26">
        <f t="shared" si="0"/>
        <v>5000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456273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919714</v>
      </c>
      <c r="P5" s="32">
        <f t="shared" ref="P5:P29" si="1">(O5/P$31)</f>
        <v>306.36708860759495</v>
      </c>
      <c r="Q5" s="6"/>
    </row>
    <row r="6" spans="1:134">
      <c r="A6" s="12"/>
      <c r="B6" s="44">
        <v>511</v>
      </c>
      <c r="C6" s="20" t="s">
        <v>19</v>
      </c>
      <c r="D6" s="46">
        <v>50918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50918</v>
      </c>
      <c r="P6" s="47">
        <f t="shared" si="1"/>
        <v>16.961359093937375</v>
      </c>
      <c r="Q6" s="9"/>
    </row>
    <row r="7" spans="1:134">
      <c r="A7" s="12"/>
      <c r="B7" s="44">
        <v>512</v>
      </c>
      <c r="C7" s="20" t="s">
        <v>20</v>
      </c>
      <c r="D7" s="46">
        <v>219201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9" si="2">SUM(D7:N7)</f>
        <v>219201</v>
      </c>
      <c r="P7" s="47">
        <f t="shared" si="1"/>
        <v>73.018321119253827</v>
      </c>
      <c r="Q7" s="9"/>
    </row>
    <row r="8" spans="1:134">
      <c r="A8" s="12"/>
      <c r="B8" s="44">
        <v>513</v>
      </c>
      <c r="C8" s="20" t="s">
        <v>21</v>
      </c>
      <c r="D8" s="46">
        <v>188322</v>
      </c>
      <c r="E8" s="46">
        <v>5000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193322</v>
      </c>
      <c r="P8" s="47">
        <f t="shared" si="1"/>
        <v>64.397734843437703</v>
      </c>
      <c r="Q8" s="9"/>
    </row>
    <row r="9" spans="1:134">
      <c r="A9" s="12"/>
      <c r="B9" s="44">
        <v>518</v>
      </c>
      <c r="C9" s="20" t="s">
        <v>23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456273</v>
      </c>
      <c r="L9" s="46">
        <v>0</v>
      </c>
      <c r="M9" s="46">
        <v>0</v>
      </c>
      <c r="N9" s="46">
        <v>0</v>
      </c>
      <c r="O9" s="46">
        <f t="shared" si="2"/>
        <v>456273</v>
      </c>
      <c r="P9" s="47">
        <f t="shared" si="1"/>
        <v>151.98967355096602</v>
      </c>
      <c r="Q9" s="9"/>
    </row>
    <row r="10" spans="1:134" ht="15.75">
      <c r="A10" s="28" t="s">
        <v>24</v>
      </c>
      <c r="B10" s="29"/>
      <c r="C10" s="30"/>
      <c r="D10" s="31">
        <f t="shared" ref="D10:N10" si="3">SUM(D11:D12)</f>
        <v>2574579</v>
      </c>
      <c r="E10" s="31">
        <f t="shared" si="3"/>
        <v>1993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31">
        <f t="shared" si="3"/>
        <v>0</v>
      </c>
      <c r="O10" s="42">
        <f>SUM(D10:N10)</f>
        <v>2576572</v>
      </c>
      <c r="P10" s="43">
        <f t="shared" si="1"/>
        <v>858.28514323784145</v>
      </c>
      <c r="Q10" s="10"/>
    </row>
    <row r="11" spans="1:134">
      <c r="A11" s="12"/>
      <c r="B11" s="44">
        <v>521</v>
      </c>
      <c r="C11" s="20" t="s">
        <v>25</v>
      </c>
      <c r="D11" s="46">
        <v>1522031</v>
      </c>
      <c r="E11" s="46">
        <v>1993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>SUM(D11:N11)</f>
        <v>1524024</v>
      </c>
      <c r="P11" s="47">
        <f t="shared" si="1"/>
        <v>507.66955363091273</v>
      </c>
      <c r="Q11" s="9"/>
    </row>
    <row r="12" spans="1:134">
      <c r="A12" s="12"/>
      <c r="B12" s="44">
        <v>522</v>
      </c>
      <c r="C12" s="20" t="s">
        <v>26</v>
      </c>
      <c r="D12" s="46">
        <v>1052548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ref="O12" si="4">SUM(D12:N12)</f>
        <v>1052548</v>
      </c>
      <c r="P12" s="47">
        <f t="shared" si="1"/>
        <v>350.61558960692872</v>
      </c>
      <c r="Q12" s="9"/>
    </row>
    <row r="13" spans="1:134" ht="15.75">
      <c r="A13" s="28" t="s">
        <v>27</v>
      </c>
      <c r="B13" s="29"/>
      <c r="C13" s="30"/>
      <c r="D13" s="31">
        <f t="shared" ref="D13:N13" si="5">SUM(D14:D19)</f>
        <v>0</v>
      </c>
      <c r="E13" s="31">
        <f t="shared" si="5"/>
        <v>0</v>
      </c>
      <c r="F13" s="31">
        <f t="shared" si="5"/>
        <v>0</v>
      </c>
      <c r="G13" s="31">
        <f t="shared" si="5"/>
        <v>0</v>
      </c>
      <c r="H13" s="31">
        <f t="shared" si="5"/>
        <v>0</v>
      </c>
      <c r="I13" s="31">
        <f t="shared" si="5"/>
        <v>4909892</v>
      </c>
      <c r="J13" s="31">
        <f t="shared" si="5"/>
        <v>0</v>
      </c>
      <c r="K13" s="31">
        <f t="shared" si="5"/>
        <v>0</v>
      </c>
      <c r="L13" s="31">
        <f t="shared" si="5"/>
        <v>0</v>
      </c>
      <c r="M13" s="31">
        <f t="shared" si="5"/>
        <v>0</v>
      </c>
      <c r="N13" s="31">
        <f t="shared" si="5"/>
        <v>0</v>
      </c>
      <c r="O13" s="42">
        <f>SUM(D13:N13)</f>
        <v>4909892</v>
      </c>
      <c r="P13" s="43">
        <f t="shared" si="1"/>
        <v>1635.5403064623583</v>
      </c>
      <c r="Q13" s="10"/>
    </row>
    <row r="14" spans="1:134">
      <c r="A14" s="12"/>
      <c r="B14" s="44">
        <v>532</v>
      </c>
      <c r="C14" s="20" t="s">
        <v>28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1067219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1067219</v>
      </c>
      <c r="P14" s="47">
        <f t="shared" si="1"/>
        <v>355.50266489007328</v>
      </c>
      <c r="Q14" s="9"/>
    </row>
    <row r="15" spans="1:134">
      <c r="A15" s="12"/>
      <c r="B15" s="44">
        <v>533</v>
      </c>
      <c r="C15" s="20" t="s">
        <v>60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509829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5" si="6">SUM(D15:N15)</f>
        <v>509829</v>
      </c>
      <c r="P15" s="47">
        <f t="shared" si="1"/>
        <v>169.82978014656896</v>
      </c>
      <c r="Q15" s="9"/>
    </row>
    <row r="16" spans="1:134">
      <c r="A16" s="12"/>
      <c r="B16" s="44">
        <v>534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636297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6"/>
        <v>636297</v>
      </c>
      <c r="P16" s="47">
        <f t="shared" si="1"/>
        <v>211.95769487008661</v>
      </c>
      <c r="Q16" s="9"/>
    </row>
    <row r="17" spans="1:120">
      <c r="A17" s="12"/>
      <c r="B17" s="44">
        <v>535</v>
      </c>
      <c r="C17" s="20" t="s">
        <v>62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1210450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6"/>
        <v>1210450</v>
      </c>
      <c r="P17" s="47">
        <f t="shared" si="1"/>
        <v>403.21452365089942</v>
      </c>
      <c r="Q17" s="9"/>
    </row>
    <row r="18" spans="1:120">
      <c r="A18" s="12"/>
      <c r="B18" s="44">
        <v>536</v>
      </c>
      <c r="C18" s="20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1402955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1402955</v>
      </c>
      <c r="P18" s="47">
        <f t="shared" si="1"/>
        <v>467.34010659560295</v>
      </c>
      <c r="Q18" s="9"/>
    </row>
    <row r="19" spans="1:120">
      <c r="A19" s="12"/>
      <c r="B19" s="44">
        <v>539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83142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83142</v>
      </c>
      <c r="P19" s="47">
        <f t="shared" si="1"/>
        <v>27.695536309127249</v>
      </c>
      <c r="Q19" s="9"/>
    </row>
    <row r="20" spans="1:120" ht="15.75">
      <c r="A20" s="28" t="s">
        <v>32</v>
      </c>
      <c r="B20" s="29"/>
      <c r="C20" s="30"/>
      <c r="D20" s="31">
        <f t="shared" ref="D20:N20" si="7">SUM(D21:D21)</f>
        <v>1046123</v>
      </c>
      <c r="E20" s="31">
        <f t="shared" si="7"/>
        <v>0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7"/>
        <v>0</v>
      </c>
      <c r="O20" s="31">
        <f t="shared" si="6"/>
        <v>1046123</v>
      </c>
      <c r="P20" s="43">
        <f t="shared" si="1"/>
        <v>348.47534976682209</v>
      </c>
      <c r="Q20" s="10"/>
    </row>
    <row r="21" spans="1:120">
      <c r="A21" s="12"/>
      <c r="B21" s="44">
        <v>541</v>
      </c>
      <c r="C21" s="20" t="s">
        <v>33</v>
      </c>
      <c r="D21" s="46">
        <v>1046123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1046123</v>
      </c>
      <c r="P21" s="47">
        <f t="shared" si="1"/>
        <v>348.47534976682209</v>
      </c>
      <c r="Q21" s="9"/>
    </row>
    <row r="22" spans="1:120" ht="15.75">
      <c r="A22" s="28" t="s">
        <v>34</v>
      </c>
      <c r="B22" s="29"/>
      <c r="C22" s="30"/>
      <c r="D22" s="31">
        <f t="shared" ref="D22:N22" si="8">SUM(D23:D23)</f>
        <v>0</v>
      </c>
      <c r="E22" s="31">
        <f t="shared" si="8"/>
        <v>14854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8"/>
        <v>0</v>
      </c>
      <c r="O22" s="31">
        <f t="shared" si="6"/>
        <v>14854</v>
      </c>
      <c r="P22" s="43">
        <f t="shared" si="1"/>
        <v>4.9480346435709528</v>
      </c>
      <c r="Q22" s="10"/>
    </row>
    <row r="23" spans="1:120">
      <c r="A23" s="13"/>
      <c r="B23" s="45">
        <v>559</v>
      </c>
      <c r="C23" s="21" t="s">
        <v>51</v>
      </c>
      <c r="D23" s="46">
        <v>0</v>
      </c>
      <c r="E23" s="46">
        <v>14854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14854</v>
      </c>
      <c r="P23" s="47">
        <f t="shared" si="1"/>
        <v>4.9480346435709528</v>
      </c>
      <c r="Q23" s="9"/>
    </row>
    <row r="24" spans="1:120" ht="15.75">
      <c r="A24" s="28" t="s">
        <v>36</v>
      </c>
      <c r="B24" s="29"/>
      <c r="C24" s="30"/>
      <c r="D24" s="31">
        <f t="shared" ref="D24:N24" si="9">SUM(D25:D25)</f>
        <v>147253</v>
      </c>
      <c r="E24" s="31">
        <f t="shared" si="9"/>
        <v>0</v>
      </c>
      <c r="F24" s="31">
        <f t="shared" si="9"/>
        <v>0</v>
      </c>
      <c r="G24" s="31">
        <f t="shared" si="9"/>
        <v>0</v>
      </c>
      <c r="H24" s="31">
        <f t="shared" si="9"/>
        <v>0</v>
      </c>
      <c r="I24" s="31">
        <f t="shared" si="9"/>
        <v>0</v>
      </c>
      <c r="J24" s="31">
        <f t="shared" si="9"/>
        <v>0</v>
      </c>
      <c r="K24" s="31">
        <f t="shared" si="9"/>
        <v>0</v>
      </c>
      <c r="L24" s="31">
        <f t="shared" si="9"/>
        <v>0</v>
      </c>
      <c r="M24" s="31">
        <f t="shared" si="9"/>
        <v>0</v>
      </c>
      <c r="N24" s="31">
        <f t="shared" si="9"/>
        <v>0</v>
      </c>
      <c r="O24" s="31">
        <f>SUM(D24:N24)</f>
        <v>147253</v>
      </c>
      <c r="P24" s="43">
        <f t="shared" si="1"/>
        <v>49.051632245169884</v>
      </c>
      <c r="Q24" s="9"/>
    </row>
    <row r="25" spans="1:120">
      <c r="A25" s="12"/>
      <c r="B25" s="44">
        <v>579</v>
      </c>
      <c r="C25" s="20" t="s">
        <v>94</v>
      </c>
      <c r="D25" s="46">
        <v>147253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147253</v>
      </c>
      <c r="P25" s="47">
        <f t="shared" si="1"/>
        <v>49.051632245169884</v>
      </c>
      <c r="Q25" s="9"/>
    </row>
    <row r="26" spans="1:120" ht="15.75">
      <c r="A26" s="28" t="s">
        <v>40</v>
      </c>
      <c r="B26" s="29"/>
      <c r="C26" s="30"/>
      <c r="D26" s="31">
        <f t="shared" ref="D26:N26" si="10">SUM(D27:D28)</f>
        <v>0</v>
      </c>
      <c r="E26" s="31">
        <f t="shared" si="10"/>
        <v>143889</v>
      </c>
      <c r="F26" s="31">
        <f t="shared" si="10"/>
        <v>0</v>
      </c>
      <c r="G26" s="31">
        <f t="shared" si="10"/>
        <v>0</v>
      </c>
      <c r="H26" s="31">
        <f t="shared" si="10"/>
        <v>0</v>
      </c>
      <c r="I26" s="31">
        <f t="shared" si="10"/>
        <v>0</v>
      </c>
      <c r="J26" s="31">
        <f t="shared" si="10"/>
        <v>0</v>
      </c>
      <c r="K26" s="31">
        <f t="shared" si="10"/>
        <v>51911</v>
      </c>
      <c r="L26" s="31">
        <f t="shared" si="10"/>
        <v>0</v>
      </c>
      <c r="M26" s="31">
        <f t="shared" si="10"/>
        <v>0</v>
      </c>
      <c r="N26" s="31">
        <f t="shared" si="10"/>
        <v>0</v>
      </c>
      <c r="O26" s="31">
        <f>SUM(D26:N26)</f>
        <v>195800</v>
      </c>
      <c r="P26" s="43">
        <f t="shared" si="1"/>
        <v>65.223184543637572</v>
      </c>
      <c r="Q26" s="9"/>
    </row>
    <row r="27" spans="1:120">
      <c r="A27" s="12"/>
      <c r="B27" s="44">
        <v>581</v>
      </c>
      <c r="C27" s="20" t="s">
        <v>91</v>
      </c>
      <c r="D27" s="46">
        <v>0</v>
      </c>
      <c r="E27" s="46">
        <v>143889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>SUM(D27:N27)</f>
        <v>143889</v>
      </c>
      <c r="P27" s="47">
        <f t="shared" si="1"/>
        <v>47.931045969353761</v>
      </c>
      <c r="Q27" s="9"/>
    </row>
    <row r="28" spans="1:120" ht="15.75" thickBot="1">
      <c r="A28" s="12"/>
      <c r="B28" s="44">
        <v>591</v>
      </c>
      <c r="C28" s="20" t="s">
        <v>39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51911</v>
      </c>
      <c r="L28" s="46">
        <v>0</v>
      </c>
      <c r="M28" s="46">
        <v>0</v>
      </c>
      <c r="N28" s="46">
        <v>0</v>
      </c>
      <c r="O28" s="46">
        <f t="shared" ref="O28" si="11">SUM(D28:N28)</f>
        <v>51911</v>
      </c>
      <c r="P28" s="47">
        <f t="shared" si="1"/>
        <v>17.292138574283811</v>
      </c>
      <c r="Q28" s="9"/>
    </row>
    <row r="29" spans="1:120" ht="16.5" thickBot="1">
      <c r="A29" s="14" t="s">
        <v>10</v>
      </c>
      <c r="B29" s="23"/>
      <c r="C29" s="22"/>
      <c r="D29" s="15">
        <f>SUM(D5,D10,D13,D20,D22,D24,D26)</f>
        <v>4226396</v>
      </c>
      <c r="E29" s="15">
        <f t="shared" ref="E29:N29" si="12">SUM(E5,E10,E13,E20,E22,E24,E26)</f>
        <v>165736</v>
      </c>
      <c r="F29" s="15">
        <f t="shared" si="12"/>
        <v>0</v>
      </c>
      <c r="G29" s="15">
        <f t="shared" si="12"/>
        <v>0</v>
      </c>
      <c r="H29" s="15">
        <f t="shared" si="12"/>
        <v>0</v>
      </c>
      <c r="I29" s="15">
        <f t="shared" si="12"/>
        <v>4909892</v>
      </c>
      <c r="J29" s="15">
        <f t="shared" si="12"/>
        <v>0</v>
      </c>
      <c r="K29" s="15">
        <f t="shared" si="12"/>
        <v>508184</v>
      </c>
      <c r="L29" s="15">
        <f t="shared" si="12"/>
        <v>0</v>
      </c>
      <c r="M29" s="15">
        <f t="shared" si="12"/>
        <v>0</v>
      </c>
      <c r="N29" s="15">
        <f t="shared" si="12"/>
        <v>0</v>
      </c>
      <c r="O29" s="15">
        <f>SUM(D29:N29)</f>
        <v>9810208</v>
      </c>
      <c r="P29" s="37">
        <f t="shared" si="1"/>
        <v>3267.8907395069955</v>
      </c>
      <c r="Q29" s="6"/>
      <c r="R29" s="2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</row>
    <row r="30" spans="1:120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9"/>
    </row>
    <row r="31" spans="1:120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163" t="s">
        <v>95</v>
      </c>
      <c r="N31" s="163"/>
      <c r="O31" s="163"/>
      <c r="P31" s="41">
        <v>3002</v>
      </c>
    </row>
    <row r="32" spans="1:120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2"/>
    </row>
    <row r="33" spans="1:16" ht="15.75" customHeight="1" thickBot="1">
      <c r="A33" s="165" t="s">
        <v>46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5"/>
    </row>
  </sheetData>
  <mergeCells count="10">
    <mergeCell ref="M31:O31"/>
    <mergeCell ref="A32:P32"/>
    <mergeCell ref="A33:P3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87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88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89</v>
      </c>
      <c r="N4" s="34" t="s">
        <v>5</v>
      </c>
      <c r="O4" s="34" t="s">
        <v>90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SUM(D6:D9)</f>
        <v>485437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-13563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 t="shared" ref="O5:O23" si="1">SUM(D5:N5)</f>
        <v>471874</v>
      </c>
      <c r="P5" s="32">
        <f t="shared" ref="P5:P23" si="2">(O5/P$25)</f>
        <v>158.50655021834061</v>
      </c>
      <c r="Q5" s="6"/>
    </row>
    <row r="6" spans="1:134">
      <c r="A6" s="12"/>
      <c r="B6" s="44">
        <v>511</v>
      </c>
      <c r="C6" s="20" t="s">
        <v>19</v>
      </c>
      <c r="D6" s="46">
        <v>50093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50093</v>
      </c>
      <c r="P6" s="47">
        <f t="shared" si="2"/>
        <v>16.826671145448437</v>
      </c>
      <c r="Q6" s="9"/>
    </row>
    <row r="7" spans="1:134">
      <c r="A7" s="12"/>
      <c r="B7" s="44">
        <v>512</v>
      </c>
      <c r="C7" s="20" t="s">
        <v>20</v>
      </c>
      <c r="D7" s="46">
        <v>126305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126305</v>
      </c>
      <c r="P7" s="47">
        <f t="shared" si="2"/>
        <v>42.426939872354723</v>
      </c>
      <c r="Q7" s="9"/>
    </row>
    <row r="8" spans="1:134">
      <c r="A8" s="12"/>
      <c r="B8" s="44">
        <v>513</v>
      </c>
      <c r="C8" s="20" t="s">
        <v>21</v>
      </c>
      <c r="D8" s="46">
        <v>212157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212157</v>
      </c>
      <c r="P8" s="47">
        <f t="shared" si="2"/>
        <v>71.265367819952971</v>
      </c>
      <c r="Q8" s="9"/>
    </row>
    <row r="9" spans="1:134">
      <c r="A9" s="12"/>
      <c r="B9" s="44">
        <v>519</v>
      </c>
      <c r="C9" s="20" t="s">
        <v>48</v>
      </c>
      <c r="D9" s="46">
        <v>96882</v>
      </c>
      <c r="E9" s="46">
        <v>0</v>
      </c>
      <c r="F9" s="46">
        <v>0</v>
      </c>
      <c r="G9" s="46">
        <v>0</v>
      </c>
      <c r="H9" s="46">
        <v>0</v>
      </c>
      <c r="I9" s="46">
        <v>-13563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83319</v>
      </c>
      <c r="P9" s="47">
        <f t="shared" si="2"/>
        <v>27.98757138058448</v>
      </c>
      <c r="Q9" s="9"/>
    </row>
    <row r="10" spans="1:134" ht="15.75">
      <c r="A10" s="28" t="s">
        <v>24</v>
      </c>
      <c r="B10" s="29"/>
      <c r="C10" s="30"/>
      <c r="D10" s="31">
        <f t="shared" ref="D10:N10" si="3">SUM(D11:D12)</f>
        <v>2941542</v>
      </c>
      <c r="E10" s="31">
        <f t="shared" si="3"/>
        <v>0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31">
        <f t="shared" si="3"/>
        <v>0</v>
      </c>
      <c r="O10" s="42">
        <f t="shared" si="1"/>
        <v>2941542</v>
      </c>
      <c r="P10" s="43">
        <f t="shared" si="2"/>
        <v>988.08935169633855</v>
      </c>
      <c r="Q10" s="10"/>
    </row>
    <row r="11" spans="1:134">
      <c r="A11" s="12"/>
      <c r="B11" s="44">
        <v>521</v>
      </c>
      <c r="C11" s="20" t="s">
        <v>25</v>
      </c>
      <c r="D11" s="46">
        <v>1579478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1579478</v>
      </c>
      <c r="P11" s="47">
        <f t="shared" si="2"/>
        <v>530.56029559959688</v>
      </c>
      <c r="Q11" s="9"/>
    </row>
    <row r="12" spans="1:134">
      <c r="A12" s="12"/>
      <c r="B12" s="44">
        <v>522</v>
      </c>
      <c r="C12" s="20" t="s">
        <v>26</v>
      </c>
      <c r="D12" s="46">
        <v>1362064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1362064</v>
      </c>
      <c r="P12" s="47">
        <f t="shared" si="2"/>
        <v>457.52905609674167</v>
      </c>
      <c r="Q12" s="9"/>
    </row>
    <row r="13" spans="1:134" ht="15.75">
      <c r="A13" s="28" t="s">
        <v>27</v>
      </c>
      <c r="B13" s="29"/>
      <c r="C13" s="30"/>
      <c r="D13" s="31">
        <f t="shared" ref="D13:N13" si="4">SUM(D14:D18)</f>
        <v>1649082</v>
      </c>
      <c r="E13" s="31">
        <f t="shared" si="4"/>
        <v>0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3895587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31">
        <f t="shared" si="4"/>
        <v>0</v>
      </c>
      <c r="O13" s="42">
        <f t="shared" si="1"/>
        <v>5544669</v>
      </c>
      <c r="P13" s="43">
        <f t="shared" si="2"/>
        <v>1862.5021834061135</v>
      </c>
      <c r="Q13" s="10"/>
    </row>
    <row r="14" spans="1:134">
      <c r="A14" s="12"/>
      <c r="B14" s="44">
        <v>532</v>
      </c>
      <c r="C14" s="20" t="s">
        <v>28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801776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801776</v>
      </c>
      <c r="P14" s="47">
        <f t="shared" si="2"/>
        <v>269.32348001343632</v>
      </c>
      <c r="Q14" s="9"/>
    </row>
    <row r="15" spans="1:134">
      <c r="A15" s="12"/>
      <c r="B15" s="44">
        <v>533</v>
      </c>
      <c r="C15" s="20" t="s">
        <v>60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801291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801291</v>
      </c>
      <c r="P15" s="47">
        <f t="shared" si="2"/>
        <v>269.16056432650316</v>
      </c>
      <c r="Q15" s="9"/>
    </row>
    <row r="16" spans="1:134">
      <c r="A16" s="12"/>
      <c r="B16" s="44">
        <v>534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615821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615821</v>
      </c>
      <c r="P16" s="47">
        <f t="shared" si="2"/>
        <v>206.85959019146793</v>
      </c>
      <c r="Q16" s="9"/>
    </row>
    <row r="17" spans="1:120">
      <c r="A17" s="12"/>
      <c r="B17" s="44">
        <v>535</v>
      </c>
      <c r="C17" s="20" t="s">
        <v>62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1608890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1608890</v>
      </c>
      <c r="P17" s="47">
        <f t="shared" si="2"/>
        <v>540.44004030903591</v>
      </c>
      <c r="Q17" s="9"/>
    </row>
    <row r="18" spans="1:120">
      <c r="A18" s="12"/>
      <c r="B18" s="44">
        <v>539</v>
      </c>
      <c r="C18" s="20" t="s">
        <v>31</v>
      </c>
      <c r="D18" s="46">
        <v>1649082</v>
      </c>
      <c r="E18" s="46">
        <v>0</v>
      </c>
      <c r="F18" s="46">
        <v>0</v>
      </c>
      <c r="G18" s="46">
        <v>0</v>
      </c>
      <c r="H18" s="46">
        <v>0</v>
      </c>
      <c r="I18" s="46">
        <v>67809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1716891</v>
      </c>
      <c r="P18" s="47">
        <f t="shared" si="2"/>
        <v>576.71850856567016</v>
      </c>
      <c r="Q18" s="9"/>
    </row>
    <row r="19" spans="1:120" ht="15.75">
      <c r="A19" s="28" t="s">
        <v>34</v>
      </c>
      <c r="B19" s="29"/>
      <c r="C19" s="30"/>
      <c r="D19" s="31">
        <f t="shared" ref="D19:N19" si="5">SUM(D20:D20)</f>
        <v>178240</v>
      </c>
      <c r="E19" s="31">
        <f t="shared" si="5"/>
        <v>25386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5"/>
        <v>0</v>
      </c>
      <c r="O19" s="31">
        <f t="shared" si="1"/>
        <v>203626</v>
      </c>
      <c r="P19" s="43">
        <f t="shared" si="2"/>
        <v>68.399731273093721</v>
      </c>
      <c r="Q19" s="10"/>
    </row>
    <row r="20" spans="1:120">
      <c r="A20" s="13"/>
      <c r="B20" s="45">
        <v>559</v>
      </c>
      <c r="C20" s="21" t="s">
        <v>51</v>
      </c>
      <c r="D20" s="46">
        <v>178240</v>
      </c>
      <c r="E20" s="46">
        <v>25386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203626</v>
      </c>
      <c r="P20" s="47">
        <f t="shared" si="2"/>
        <v>68.399731273093721</v>
      </c>
      <c r="Q20" s="9"/>
    </row>
    <row r="21" spans="1:120" ht="15.75">
      <c r="A21" s="28" t="s">
        <v>40</v>
      </c>
      <c r="B21" s="29"/>
      <c r="C21" s="30"/>
      <c r="D21" s="31">
        <f t="shared" ref="D21:N21" si="6">SUM(D22:D22)</f>
        <v>0</v>
      </c>
      <c r="E21" s="31">
        <f t="shared" si="6"/>
        <v>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989701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6"/>
        <v>0</v>
      </c>
      <c r="O21" s="31">
        <f t="shared" si="1"/>
        <v>989701</v>
      </c>
      <c r="P21" s="43">
        <f t="shared" si="2"/>
        <v>332.44910984212294</v>
      </c>
      <c r="Q21" s="9"/>
    </row>
    <row r="22" spans="1:120" ht="15.75" thickBot="1">
      <c r="A22" s="12"/>
      <c r="B22" s="44">
        <v>581</v>
      </c>
      <c r="C22" s="20" t="s">
        <v>91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989701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989701</v>
      </c>
      <c r="P22" s="47">
        <f t="shared" si="2"/>
        <v>332.44910984212294</v>
      </c>
      <c r="Q22" s="9"/>
    </row>
    <row r="23" spans="1:120" ht="16.5" thickBot="1">
      <c r="A23" s="14" t="s">
        <v>10</v>
      </c>
      <c r="B23" s="23"/>
      <c r="C23" s="22"/>
      <c r="D23" s="15">
        <f>SUM(D5,D10,D13,D19,D21)</f>
        <v>5254301</v>
      </c>
      <c r="E23" s="15">
        <f t="shared" ref="E23:N23" si="7">SUM(E5,E10,E13,E19,E21)</f>
        <v>25386</v>
      </c>
      <c r="F23" s="15">
        <f t="shared" si="7"/>
        <v>0</v>
      </c>
      <c r="G23" s="15">
        <f t="shared" si="7"/>
        <v>0</v>
      </c>
      <c r="H23" s="15">
        <f t="shared" si="7"/>
        <v>0</v>
      </c>
      <c r="I23" s="15">
        <f t="shared" si="7"/>
        <v>4871725</v>
      </c>
      <c r="J23" s="15">
        <f t="shared" si="7"/>
        <v>0</v>
      </c>
      <c r="K23" s="15">
        <f t="shared" si="7"/>
        <v>0</v>
      </c>
      <c r="L23" s="15">
        <f t="shared" si="7"/>
        <v>0</v>
      </c>
      <c r="M23" s="15">
        <f t="shared" si="7"/>
        <v>0</v>
      </c>
      <c r="N23" s="15">
        <f t="shared" si="7"/>
        <v>0</v>
      </c>
      <c r="O23" s="15">
        <f t="shared" si="1"/>
        <v>10151412</v>
      </c>
      <c r="P23" s="37">
        <f t="shared" si="2"/>
        <v>3409.9469264360096</v>
      </c>
      <c r="Q23" s="6"/>
      <c r="R23" s="2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</row>
    <row r="24" spans="1:120">
      <c r="A24" s="16"/>
      <c r="B24" s="18"/>
      <c r="C24" s="18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9"/>
    </row>
    <row r="25" spans="1:120">
      <c r="A25" s="38"/>
      <c r="B25" s="39"/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163" t="s">
        <v>92</v>
      </c>
      <c r="N25" s="163"/>
      <c r="O25" s="163"/>
      <c r="P25" s="41">
        <v>2977</v>
      </c>
    </row>
    <row r="26" spans="1:120">
      <c r="A26" s="164"/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2"/>
    </row>
    <row r="27" spans="1:120" ht="15.75" customHeight="1" thickBot="1">
      <c r="A27" s="165" t="s">
        <v>46</v>
      </c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5"/>
    </row>
  </sheetData>
  <mergeCells count="10">
    <mergeCell ref="M25:O25"/>
    <mergeCell ref="A26:P26"/>
    <mergeCell ref="A27:P2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415164</v>
      </c>
      <c r="E5" s="26">
        <f t="shared" si="0"/>
        <v>237083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5" si="1">SUM(D5:M5)</f>
        <v>652247</v>
      </c>
      <c r="O5" s="32">
        <f t="shared" ref="O5:O25" si="2">(N5/O$27)</f>
        <v>224.99034149706796</v>
      </c>
      <c r="P5" s="6"/>
    </row>
    <row r="6" spans="1:133">
      <c r="A6" s="12"/>
      <c r="B6" s="44">
        <v>511</v>
      </c>
      <c r="C6" s="20" t="s">
        <v>19</v>
      </c>
      <c r="D6" s="46">
        <v>50093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50093</v>
      </c>
      <c r="O6" s="47">
        <f t="shared" si="2"/>
        <v>17.279406691962745</v>
      </c>
      <c r="P6" s="9"/>
    </row>
    <row r="7" spans="1:133">
      <c r="A7" s="12"/>
      <c r="B7" s="44">
        <v>512</v>
      </c>
      <c r="C7" s="20" t="s">
        <v>20</v>
      </c>
      <c r="D7" s="46">
        <v>187589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187589</v>
      </c>
      <c r="O7" s="47">
        <f t="shared" si="2"/>
        <v>64.708175232838911</v>
      </c>
      <c r="P7" s="9"/>
    </row>
    <row r="8" spans="1:133">
      <c r="A8" s="12"/>
      <c r="B8" s="44">
        <v>513</v>
      </c>
      <c r="C8" s="20" t="s">
        <v>21</v>
      </c>
      <c r="D8" s="46">
        <v>168068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168068</v>
      </c>
      <c r="O8" s="47">
        <f t="shared" si="2"/>
        <v>57.974473956536734</v>
      </c>
      <c r="P8" s="9"/>
    </row>
    <row r="9" spans="1:133">
      <c r="A9" s="12"/>
      <c r="B9" s="44">
        <v>519</v>
      </c>
      <c r="C9" s="20" t="s">
        <v>81</v>
      </c>
      <c r="D9" s="46">
        <v>9414</v>
      </c>
      <c r="E9" s="46">
        <v>237083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246497</v>
      </c>
      <c r="O9" s="47">
        <f t="shared" si="2"/>
        <v>85.028285615729558</v>
      </c>
      <c r="P9" s="9"/>
    </row>
    <row r="10" spans="1:133" ht="15.75">
      <c r="A10" s="28" t="s">
        <v>24</v>
      </c>
      <c r="B10" s="29"/>
      <c r="C10" s="30"/>
      <c r="D10" s="31">
        <f t="shared" ref="D10:M10" si="3">SUM(D11:D12)</f>
        <v>2034849</v>
      </c>
      <c r="E10" s="31">
        <f t="shared" si="3"/>
        <v>0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2034849</v>
      </c>
      <c r="O10" s="43">
        <f t="shared" si="2"/>
        <v>701.9141083132115</v>
      </c>
      <c r="P10" s="10"/>
    </row>
    <row r="11" spans="1:133">
      <c r="A11" s="12"/>
      <c r="B11" s="44">
        <v>521</v>
      </c>
      <c r="C11" s="20" t="s">
        <v>25</v>
      </c>
      <c r="D11" s="46">
        <v>1253249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1253249</v>
      </c>
      <c r="O11" s="47">
        <f t="shared" si="2"/>
        <v>432.30389789582614</v>
      </c>
      <c r="P11" s="9"/>
    </row>
    <row r="12" spans="1:133">
      <c r="A12" s="12"/>
      <c r="B12" s="44">
        <v>522</v>
      </c>
      <c r="C12" s="20" t="s">
        <v>26</v>
      </c>
      <c r="D12" s="46">
        <v>781600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781600</v>
      </c>
      <c r="O12" s="47">
        <f t="shared" si="2"/>
        <v>269.6102104173853</v>
      </c>
      <c r="P12" s="9"/>
    </row>
    <row r="13" spans="1:133" ht="15.75">
      <c r="A13" s="28" t="s">
        <v>27</v>
      </c>
      <c r="B13" s="29"/>
      <c r="C13" s="30"/>
      <c r="D13" s="31">
        <f t="shared" ref="D13:M13" si="4">SUM(D14:D17)</f>
        <v>0</v>
      </c>
      <c r="E13" s="31">
        <f t="shared" si="4"/>
        <v>0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4191558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42">
        <f t="shared" si="1"/>
        <v>4191558</v>
      </c>
      <c r="O13" s="43">
        <f t="shared" si="2"/>
        <v>1445.8634011728182</v>
      </c>
      <c r="P13" s="10"/>
    </row>
    <row r="14" spans="1:133">
      <c r="A14" s="12"/>
      <c r="B14" s="44">
        <v>532</v>
      </c>
      <c r="C14" s="20" t="s">
        <v>28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1138323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1138323</v>
      </c>
      <c r="O14" s="47">
        <f t="shared" si="2"/>
        <v>392.66057261124524</v>
      </c>
      <c r="P14" s="9"/>
    </row>
    <row r="15" spans="1:133">
      <c r="A15" s="12"/>
      <c r="B15" s="44">
        <v>533</v>
      </c>
      <c r="C15" s="20" t="s">
        <v>60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706272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706272</v>
      </c>
      <c r="O15" s="47">
        <f t="shared" si="2"/>
        <v>243.62607795791652</v>
      </c>
      <c r="P15" s="9"/>
    </row>
    <row r="16" spans="1:133">
      <c r="A16" s="12"/>
      <c r="B16" s="44">
        <v>535</v>
      </c>
      <c r="C16" s="20" t="s">
        <v>62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1868072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1868072</v>
      </c>
      <c r="O16" s="47">
        <f t="shared" si="2"/>
        <v>644.3849603311487</v>
      </c>
      <c r="P16" s="9"/>
    </row>
    <row r="17" spans="1:119">
      <c r="A17" s="12"/>
      <c r="B17" s="44">
        <v>539</v>
      </c>
      <c r="C17" s="20" t="s">
        <v>31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478891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478891</v>
      </c>
      <c r="O17" s="47">
        <f t="shared" si="2"/>
        <v>165.19179027250777</v>
      </c>
      <c r="P17" s="9"/>
    </row>
    <row r="18" spans="1:119" ht="15.75">
      <c r="A18" s="28" t="s">
        <v>32</v>
      </c>
      <c r="B18" s="29"/>
      <c r="C18" s="30"/>
      <c r="D18" s="31">
        <f t="shared" ref="D18:M18" si="5">SUM(D19:D19)</f>
        <v>1173182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1"/>
        <v>1173182</v>
      </c>
      <c r="O18" s="43">
        <f t="shared" si="2"/>
        <v>404.68506381510866</v>
      </c>
      <c r="P18" s="10"/>
    </row>
    <row r="19" spans="1:119">
      <c r="A19" s="12"/>
      <c r="B19" s="44">
        <v>541</v>
      </c>
      <c r="C19" s="20" t="s">
        <v>63</v>
      </c>
      <c r="D19" s="46">
        <v>1173182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1173182</v>
      </c>
      <c r="O19" s="47">
        <f t="shared" si="2"/>
        <v>404.68506381510866</v>
      </c>
      <c r="P19" s="9"/>
    </row>
    <row r="20" spans="1:119" ht="15.75">
      <c r="A20" s="28" t="s">
        <v>34</v>
      </c>
      <c r="B20" s="29"/>
      <c r="C20" s="30"/>
      <c r="D20" s="31">
        <f t="shared" ref="D20:M20" si="6">SUM(D21:D22)</f>
        <v>158044</v>
      </c>
      <c r="E20" s="31">
        <f t="shared" si="6"/>
        <v>0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81541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1"/>
        <v>239585</v>
      </c>
      <c r="O20" s="43">
        <f t="shared" si="2"/>
        <v>82.644015177647461</v>
      </c>
      <c r="P20" s="10"/>
    </row>
    <row r="21" spans="1:119">
      <c r="A21" s="13"/>
      <c r="B21" s="45">
        <v>552</v>
      </c>
      <c r="C21" s="21" t="s">
        <v>85</v>
      </c>
      <c r="D21" s="46">
        <v>158044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158044</v>
      </c>
      <c r="O21" s="47">
        <f t="shared" si="2"/>
        <v>54.516729906864434</v>
      </c>
      <c r="P21" s="9"/>
    </row>
    <row r="22" spans="1:119">
      <c r="A22" s="13"/>
      <c r="B22" s="45">
        <v>559</v>
      </c>
      <c r="C22" s="21" t="s">
        <v>51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81541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81541</v>
      </c>
      <c r="O22" s="47">
        <f t="shared" si="2"/>
        <v>28.12728527078303</v>
      </c>
      <c r="P22" s="9"/>
    </row>
    <row r="23" spans="1:119" ht="15.75">
      <c r="A23" s="28" t="s">
        <v>65</v>
      </c>
      <c r="B23" s="29"/>
      <c r="C23" s="30"/>
      <c r="D23" s="31">
        <f t="shared" ref="D23:M23" si="7">SUM(D24:D24)</f>
        <v>0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1048898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1048898</v>
      </c>
      <c r="O23" s="43">
        <f t="shared" si="2"/>
        <v>361.81372887202485</v>
      </c>
      <c r="P23" s="9"/>
    </row>
    <row r="24" spans="1:119" ht="15.75" thickBot="1">
      <c r="A24" s="12"/>
      <c r="B24" s="44">
        <v>581</v>
      </c>
      <c r="C24" s="20" t="s">
        <v>66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1048898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1048898</v>
      </c>
      <c r="O24" s="47">
        <f t="shared" si="2"/>
        <v>361.81372887202485</v>
      </c>
      <c r="P24" s="9"/>
    </row>
    <row r="25" spans="1:119" ht="16.5" thickBot="1">
      <c r="A25" s="14" t="s">
        <v>10</v>
      </c>
      <c r="B25" s="23"/>
      <c r="C25" s="22"/>
      <c r="D25" s="15">
        <f>SUM(D5,D10,D13,D18,D20,D23)</f>
        <v>3781239</v>
      </c>
      <c r="E25" s="15">
        <f t="shared" ref="E25:M25" si="8">SUM(E5,E10,E13,E18,E20,E23)</f>
        <v>237083</v>
      </c>
      <c r="F25" s="15">
        <f t="shared" si="8"/>
        <v>0</v>
      </c>
      <c r="G25" s="15">
        <f t="shared" si="8"/>
        <v>0</v>
      </c>
      <c r="H25" s="15">
        <f t="shared" si="8"/>
        <v>0</v>
      </c>
      <c r="I25" s="15">
        <f t="shared" si="8"/>
        <v>5321997</v>
      </c>
      <c r="J25" s="15">
        <f t="shared" si="8"/>
        <v>0</v>
      </c>
      <c r="K25" s="15">
        <f t="shared" si="8"/>
        <v>0</v>
      </c>
      <c r="L25" s="15">
        <f t="shared" si="8"/>
        <v>0</v>
      </c>
      <c r="M25" s="15">
        <f t="shared" si="8"/>
        <v>0</v>
      </c>
      <c r="N25" s="15">
        <f t="shared" si="1"/>
        <v>9340319</v>
      </c>
      <c r="O25" s="37">
        <f t="shared" si="2"/>
        <v>3221.9106588478785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38"/>
      <c r="B27" s="39"/>
      <c r="C27" s="39"/>
      <c r="D27" s="40"/>
      <c r="E27" s="40"/>
      <c r="F27" s="40"/>
      <c r="G27" s="40"/>
      <c r="H27" s="40"/>
      <c r="I27" s="40"/>
      <c r="J27" s="40"/>
      <c r="K27" s="40"/>
      <c r="L27" s="163" t="s">
        <v>86</v>
      </c>
      <c r="M27" s="163"/>
      <c r="N27" s="163"/>
      <c r="O27" s="41">
        <v>2899</v>
      </c>
    </row>
    <row r="28" spans="1:119">
      <c r="A28" s="164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2"/>
    </row>
    <row r="29" spans="1:119" ht="15.75" customHeight="1" thickBot="1">
      <c r="A29" s="165" t="s">
        <v>46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5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347845</v>
      </c>
      <c r="E5" s="26">
        <f t="shared" si="0"/>
        <v>336204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6" si="1">SUM(D5:M5)</f>
        <v>684049</v>
      </c>
      <c r="O5" s="32">
        <f t="shared" ref="O5:O26" si="2">(N5/O$28)</f>
        <v>228.16844563042028</v>
      </c>
      <c r="P5" s="6"/>
    </row>
    <row r="6" spans="1:133">
      <c r="A6" s="12"/>
      <c r="B6" s="44">
        <v>511</v>
      </c>
      <c r="C6" s="20" t="s">
        <v>19</v>
      </c>
      <c r="D6" s="46">
        <v>50143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50143</v>
      </c>
      <c r="O6" s="47">
        <f t="shared" si="2"/>
        <v>16.725483655770514</v>
      </c>
      <c r="P6" s="9"/>
    </row>
    <row r="7" spans="1:133">
      <c r="A7" s="12"/>
      <c r="B7" s="44">
        <v>512</v>
      </c>
      <c r="C7" s="20" t="s">
        <v>20</v>
      </c>
      <c r="D7" s="46">
        <v>165487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165487</v>
      </c>
      <c r="O7" s="47">
        <f t="shared" si="2"/>
        <v>55.199132755170112</v>
      </c>
      <c r="P7" s="9"/>
    </row>
    <row r="8" spans="1:133">
      <c r="A8" s="12"/>
      <c r="B8" s="44">
        <v>513</v>
      </c>
      <c r="C8" s="20" t="s">
        <v>21</v>
      </c>
      <c r="D8" s="46">
        <v>132215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132215</v>
      </c>
      <c r="O8" s="47">
        <f t="shared" si="2"/>
        <v>44.101067378252168</v>
      </c>
      <c r="P8" s="9"/>
    </row>
    <row r="9" spans="1:133">
      <c r="A9" s="12"/>
      <c r="B9" s="44">
        <v>519</v>
      </c>
      <c r="C9" s="20" t="s">
        <v>81</v>
      </c>
      <c r="D9" s="46">
        <v>0</v>
      </c>
      <c r="E9" s="46">
        <v>336204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336204</v>
      </c>
      <c r="O9" s="47">
        <f t="shared" si="2"/>
        <v>112.14276184122748</v>
      </c>
      <c r="P9" s="9"/>
    </row>
    <row r="10" spans="1:133" ht="15.75">
      <c r="A10" s="28" t="s">
        <v>24</v>
      </c>
      <c r="B10" s="29"/>
      <c r="C10" s="30"/>
      <c r="D10" s="31">
        <f t="shared" ref="D10:M10" si="3">SUM(D11:D12)</f>
        <v>2028384</v>
      </c>
      <c r="E10" s="31">
        <f t="shared" si="3"/>
        <v>0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2028384</v>
      </c>
      <c r="O10" s="43">
        <f t="shared" si="2"/>
        <v>676.57905270180117</v>
      </c>
      <c r="P10" s="10"/>
    </row>
    <row r="11" spans="1:133">
      <c r="A11" s="12"/>
      <c r="B11" s="44">
        <v>521</v>
      </c>
      <c r="C11" s="20" t="s">
        <v>25</v>
      </c>
      <c r="D11" s="46">
        <v>1246764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1246764</v>
      </c>
      <c r="O11" s="47">
        <f t="shared" si="2"/>
        <v>415.86524349566378</v>
      </c>
      <c r="P11" s="9"/>
    </row>
    <row r="12" spans="1:133">
      <c r="A12" s="12"/>
      <c r="B12" s="44">
        <v>522</v>
      </c>
      <c r="C12" s="20" t="s">
        <v>26</v>
      </c>
      <c r="D12" s="46">
        <v>781620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781620</v>
      </c>
      <c r="O12" s="47">
        <f t="shared" si="2"/>
        <v>260.7138092061374</v>
      </c>
      <c r="P12" s="9"/>
    </row>
    <row r="13" spans="1:133" ht="15.75">
      <c r="A13" s="28" t="s">
        <v>27</v>
      </c>
      <c r="B13" s="29"/>
      <c r="C13" s="30"/>
      <c r="D13" s="31">
        <f t="shared" ref="D13:M13" si="4">SUM(D14:D18)</f>
        <v>0</v>
      </c>
      <c r="E13" s="31">
        <f t="shared" si="4"/>
        <v>0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3225213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42">
        <f t="shared" si="1"/>
        <v>3225213</v>
      </c>
      <c r="O13" s="43">
        <f t="shared" si="2"/>
        <v>1075.7881921280855</v>
      </c>
      <c r="P13" s="10"/>
    </row>
    <row r="14" spans="1:133">
      <c r="A14" s="12"/>
      <c r="B14" s="44">
        <v>532</v>
      </c>
      <c r="C14" s="20" t="s">
        <v>28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749885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749885</v>
      </c>
      <c r="O14" s="47">
        <f t="shared" si="2"/>
        <v>250.12841894596397</v>
      </c>
      <c r="P14" s="9"/>
    </row>
    <row r="15" spans="1:133">
      <c r="A15" s="12"/>
      <c r="B15" s="44">
        <v>533</v>
      </c>
      <c r="C15" s="20" t="s">
        <v>60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742596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742596</v>
      </c>
      <c r="O15" s="47">
        <f t="shared" si="2"/>
        <v>247.6971314209473</v>
      </c>
      <c r="P15" s="9"/>
    </row>
    <row r="16" spans="1:133">
      <c r="A16" s="12"/>
      <c r="B16" s="44">
        <v>535</v>
      </c>
      <c r="C16" s="20" t="s">
        <v>62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1225777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1225777</v>
      </c>
      <c r="O16" s="47">
        <f t="shared" si="2"/>
        <v>408.86490993996</v>
      </c>
      <c r="P16" s="9"/>
    </row>
    <row r="17" spans="1:119">
      <c r="A17" s="12"/>
      <c r="B17" s="44">
        <v>537</v>
      </c>
      <c r="C17" s="20" t="s">
        <v>82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67618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67618</v>
      </c>
      <c r="O17" s="47">
        <f t="shared" si="2"/>
        <v>22.554369579719815</v>
      </c>
      <c r="P17" s="9"/>
    </row>
    <row r="18" spans="1:119">
      <c r="A18" s="12"/>
      <c r="B18" s="44">
        <v>539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439337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439337</v>
      </c>
      <c r="O18" s="47">
        <f t="shared" si="2"/>
        <v>146.54336224149432</v>
      </c>
      <c r="P18" s="9"/>
    </row>
    <row r="19" spans="1:119" ht="15.75">
      <c r="A19" s="28" t="s">
        <v>32</v>
      </c>
      <c r="B19" s="29"/>
      <c r="C19" s="30"/>
      <c r="D19" s="31">
        <f t="shared" ref="D19:M19" si="5">SUM(D20:D20)</f>
        <v>1003959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1003959</v>
      </c>
      <c r="O19" s="43">
        <f t="shared" si="2"/>
        <v>334.87625083388929</v>
      </c>
      <c r="P19" s="10"/>
    </row>
    <row r="20" spans="1:119">
      <c r="A20" s="12"/>
      <c r="B20" s="44">
        <v>541</v>
      </c>
      <c r="C20" s="20" t="s">
        <v>63</v>
      </c>
      <c r="D20" s="46">
        <v>1003959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1003959</v>
      </c>
      <c r="O20" s="47">
        <f t="shared" si="2"/>
        <v>334.87625083388929</v>
      </c>
      <c r="P20" s="9"/>
    </row>
    <row r="21" spans="1:119" ht="15.75">
      <c r="A21" s="28" t="s">
        <v>34</v>
      </c>
      <c r="B21" s="29"/>
      <c r="C21" s="30"/>
      <c r="D21" s="31">
        <f t="shared" ref="D21:M21" si="6">SUM(D22:D22)</f>
        <v>188609</v>
      </c>
      <c r="E21" s="31">
        <f t="shared" si="6"/>
        <v>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1"/>
        <v>188609</v>
      </c>
      <c r="O21" s="43">
        <f t="shared" si="2"/>
        <v>62.911607738492329</v>
      </c>
      <c r="P21" s="10"/>
    </row>
    <row r="22" spans="1:119">
      <c r="A22" s="13"/>
      <c r="B22" s="45">
        <v>559</v>
      </c>
      <c r="C22" s="21" t="s">
        <v>51</v>
      </c>
      <c r="D22" s="46">
        <v>188609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188609</v>
      </c>
      <c r="O22" s="47">
        <f t="shared" si="2"/>
        <v>62.911607738492329</v>
      </c>
      <c r="P22" s="9"/>
    </row>
    <row r="23" spans="1:119" ht="15.75">
      <c r="A23" s="28" t="s">
        <v>65</v>
      </c>
      <c r="B23" s="29"/>
      <c r="C23" s="30"/>
      <c r="D23" s="31">
        <f t="shared" ref="D23:M23" si="7">SUM(D24:D25)</f>
        <v>0</v>
      </c>
      <c r="E23" s="31">
        <f t="shared" si="7"/>
        <v>24831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1051401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1076232</v>
      </c>
      <c r="O23" s="43">
        <f t="shared" si="2"/>
        <v>358.98332221480985</v>
      </c>
      <c r="P23" s="9"/>
    </row>
    <row r="24" spans="1:119">
      <c r="A24" s="12"/>
      <c r="B24" s="44">
        <v>581</v>
      </c>
      <c r="C24" s="20" t="s">
        <v>66</v>
      </c>
      <c r="D24" s="46">
        <v>0</v>
      </c>
      <c r="E24" s="46">
        <v>24831</v>
      </c>
      <c r="F24" s="46">
        <v>0</v>
      </c>
      <c r="G24" s="46">
        <v>0</v>
      </c>
      <c r="H24" s="46">
        <v>0</v>
      </c>
      <c r="I24" s="46">
        <v>867200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892031</v>
      </c>
      <c r="O24" s="47">
        <f t="shared" si="2"/>
        <v>297.5420280186791</v>
      </c>
      <c r="P24" s="9"/>
    </row>
    <row r="25" spans="1:119" ht="15.75" thickBot="1">
      <c r="A25" s="12"/>
      <c r="B25" s="44">
        <v>591</v>
      </c>
      <c r="C25" s="20" t="s">
        <v>67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184201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184201</v>
      </c>
      <c r="O25" s="47">
        <f t="shared" si="2"/>
        <v>61.441294196130755</v>
      </c>
      <c r="P25" s="9"/>
    </row>
    <row r="26" spans="1:119" ht="16.5" thickBot="1">
      <c r="A26" s="14" t="s">
        <v>10</v>
      </c>
      <c r="B26" s="23"/>
      <c r="C26" s="22"/>
      <c r="D26" s="15">
        <f>SUM(D5,D10,D13,D19,D21,D23)</f>
        <v>3568797</v>
      </c>
      <c r="E26" s="15">
        <f t="shared" ref="E26:M26" si="8">SUM(E5,E10,E13,E19,E21,E23)</f>
        <v>361035</v>
      </c>
      <c r="F26" s="15">
        <f t="shared" si="8"/>
        <v>0</v>
      </c>
      <c r="G26" s="15">
        <f t="shared" si="8"/>
        <v>0</v>
      </c>
      <c r="H26" s="15">
        <f t="shared" si="8"/>
        <v>0</v>
      </c>
      <c r="I26" s="15">
        <f t="shared" si="8"/>
        <v>4276614</v>
      </c>
      <c r="J26" s="15">
        <f t="shared" si="8"/>
        <v>0</v>
      </c>
      <c r="K26" s="15">
        <f t="shared" si="8"/>
        <v>0</v>
      </c>
      <c r="L26" s="15">
        <f t="shared" si="8"/>
        <v>0</v>
      </c>
      <c r="M26" s="15">
        <f t="shared" si="8"/>
        <v>0</v>
      </c>
      <c r="N26" s="15">
        <f t="shared" si="1"/>
        <v>8206446</v>
      </c>
      <c r="O26" s="37">
        <f t="shared" si="2"/>
        <v>2737.3068712474983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38"/>
      <c r="B28" s="39"/>
      <c r="C28" s="39"/>
      <c r="D28" s="40"/>
      <c r="E28" s="40"/>
      <c r="F28" s="40"/>
      <c r="G28" s="40"/>
      <c r="H28" s="40"/>
      <c r="I28" s="40"/>
      <c r="J28" s="40"/>
      <c r="K28" s="40"/>
      <c r="L28" s="163" t="s">
        <v>83</v>
      </c>
      <c r="M28" s="163"/>
      <c r="N28" s="163"/>
      <c r="O28" s="41">
        <v>2998</v>
      </c>
    </row>
    <row r="29" spans="1:119">
      <c r="A29" s="164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  <row r="30" spans="1:119" ht="15.75" customHeight="1" thickBot="1">
      <c r="A30" s="165" t="s">
        <v>46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5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SUM(D6:D8)</f>
        <v>389549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6" si="1">SUM(D5:M5)</f>
        <v>389549</v>
      </c>
      <c r="O5" s="32">
        <f t="shared" ref="O5:O26" si="2">(N5/O$28)</f>
        <v>126.43589743589743</v>
      </c>
      <c r="P5" s="6"/>
    </row>
    <row r="6" spans="1:133">
      <c r="A6" s="12"/>
      <c r="B6" s="44">
        <v>511</v>
      </c>
      <c r="C6" s="20" t="s">
        <v>19</v>
      </c>
      <c r="D6" s="46">
        <v>48230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48230</v>
      </c>
      <c r="O6" s="47">
        <f t="shared" si="2"/>
        <v>15.654008438818565</v>
      </c>
      <c r="P6" s="9"/>
    </row>
    <row r="7" spans="1:133">
      <c r="A7" s="12"/>
      <c r="B7" s="44">
        <v>512</v>
      </c>
      <c r="C7" s="20" t="s">
        <v>20</v>
      </c>
      <c r="D7" s="46">
        <v>174356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174356</v>
      </c>
      <c r="O7" s="47">
        <f t="shared" si="2"/>
        <v>56.59071729957806</v>
      </c>
      <c r="P7" s="9"/>
    </row>
    <row r="8" spans="1:133">
      <c r="A8" s="12"/>
      <c r="B8" s="44">
        <v>513</v>
      </c>
      <c r="C8" s="20" t="s">
        <v>21</v>
      </c>
      <c r="D8" s="46">
        <v>166963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166963</v>
      </c>
      <c r="O8" s="47">
        <f t="shared" si="2"/>
        <v>54.191171697500813</v>
      </c>
      <c r="P8" s="9"/>
    </row>
    <row r="9" spans="1:133" ht="15.75">
      <c r="A9" s="28" t="s">
        <v>24</v>
      </c>
      <c r="B9" s="29"/>
      <c r="C9" s="30"/>
      <c r="D9" s="31">
        <f t="shared" ref="D9:M9" si="3">SUM(D10:D11)</f>
        <v>2076478</v>
      </c>
      <c r="E9" s="31">
        <f t="shared" si="3"/>
        <v>0</v>
      </c>
      <c r="F9" s="31">
        <f t="shared" si="3"/>
        <v>0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42">
        <f t="shared" si="1"/>
        <v>2076478</v>
      </c>
      <c r="O9" s="43">
        <f t="shared" si="2"/>
        <v>673.96234988640049</v>
      </c>
      <c r="P9" s="10"/>
    </row>
    <row r="10" spans="1:133">
      <c r="A10" s="12"/>
      <c r="B10" s="44">
        <v>521</v>
      </c>
      <c r="C10" s="20" t="s">
        <v>25</v>
      </c>
      <c r="D10" s="46">
        <v>1272469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1272469</v>
      </c>
      <c r="O10" s="47">
        <f t="shared" si="2"/>
        <v>413.00519311911717</v>
      </c>
      <c r="P10" s="9"/>
    </row>
    <row r="11" spans="1:133">
      <c r="A11" s="12"/>
      <c r="B11" s="44">
        <v>522</v>
      </c>
      <c r="C11" s="20" t="s">
        <v>26</v>
      </c>
      <c r="D11" s="46">
        <v>804009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804009</v>
      </c>
      <c r="O11" s="47">
        <f t="shared" si="2"/>
        <v>260.95715676728332</v>
      </c>
      <c r="P11" s="9"/>
    </row>
    <row r="12" spans="1:133" ht="15.75">
      <c r="A12" s="28" t="s">
        <v>27</v>
      </c>
      <c r="B12" s="29"/>
      <c r="C12" s="30"/>
      <c r="D12" s="31">
        <f t="shared" ref="D12:M12" si="4">SUM(D13:D16)</f>
        <v>0</v>
      </c>
      <c r="E12" s="31">
        <f t="shared" si="4"/>
        <v>3144</v>
      </c>
      <c r="F12" s="31">
        <f t="shared" si="4"/>
        <v>0</v>
      </c>
      <c r="G12" s="31">
        <f t="shared" si="4"/>
        <v>0</v>
      </c>
      <c r="H12" s="31">
        <f t="shared" si="4"/>
        <v>0</v>
      </c>
      <c r="I12" s="31">
        <f t="shared" si="4"/>
        <v>3129551</v>
      </c>
      <c r="J12" s="31">
        <f t="shared" si="4"/>
        <v>0</v>
      </c>
      <c r="K12" s="31">
        <f t="shared" si="4"/>
        <v>0</v>
      </c>
      <c r="L12" s="31">
        <f t="shared" si="4"/>
        <v>0</v>
      </c>
      <c r="M12" s="31">
        <f t="shared" si="4"/>
        <v>0</v>
      </c>
      <c r="N12" s="42">
        <f t="shared" si="1"/>
        <v>3132695</v>
      </c>
      <c r="O12" s="43">
        <f t="shared" si="2"/>
        <v>1016.7786432976307</v>
      </c>
      <c r="P12" s="10"/>
    </row>
    <row r="13" spans="1:133">
      <c r="A13" s="12"/>
      <c r="B13" s="44">
        <v>532</v>
      </c>
      <c r="C13" s="20" t="s">
        <v>28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773803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773803</v>
      </c>
      <c r="O13" s="47">
        <f t="shared" si="2"/>
        <v>251.15319701395651</v>
      </c>
      <c r="P13" s="9"/>
    </row>
    <row r="14" spans="1:133">
      <c r="A14" s="12"/>
      <c r="B14" s="44">
        <v>533</v>
      </c>
      <c r="C14" s="20" t="s">
        <v>60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686148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686148</v>
      </c>
      <c r="O14" s="47">
        <f t="shared" si="2"/>
        <v>222.70301850048685</v>
      </c>
      <c r="P14" s="9"/>
    </row>
    <row r="15" spans="1:133">
      <c r="A15" s="12"/>
      <c r="B15" s="44">
        <v>535</v>
      </c>
      <c r="C15" s="20" t="s">
        <v>62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1172954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1172954</v>
      </c>
      <c r="O15" s="47">
        <f t="shared" si="2"/>
        <v>380.70561506004543</v>
      </c>
      <c r="P15" s="9"/>
    </row>
    <row r="16" spans="1:133">
      <c r="A16" s="12"/>
      <c r="B16" s="44">
        <v>539</v>
      </c>
      <c r="C16" s="20" t="s">
        <v>31</v>
      </c>
      <c r="D16" s="46">
        <v>0</v>
      </c>
      <c r="E16" s="46">
        <v>3144</v>
      </c>
      <c r="F16" s="46">
        <v>0</v>
      </c>
      <c r="G16" s="46">
        <v>0</v>
      </c>
      <c r="H16" s="46">
        <v>0</v>
      </c>
      <c r="I16" s="46">
        <v>496646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499790</v>
      </c>
      <c r="O16" s="47">
        <f t="shared" si="2"/>
        <v>162.21681272314183</v>
      </c>
      <c r="P16" s="9"/>
    </row>
    <row r="17" spans="1:119" ht="15.75">
      <c r="A17" s="28" t="s">
        <v>32</v>
      </c>
      <c r="B17" s="29"/>
      <c r="C17" s="30"/>
      <c r="D17" s="31">
        <f t="shared" ref="D17:M17" si="5">SUM(D18:D18)</f>
        <v>617650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1"/>
        <v>617650</v>
      </c>
      <c r="O17" s="43">
        <f t="shared" si="2"/>
        <v>200.47062641999352</v>
      </c>
      <c r="P17" s="10"/>
    </row>
    <row r="18" spans="1:119">
      <c r="A18" s="12"/>
      <c r="B18" s="44">
        <v>549</v>
      </c>
      <c r="C18" s="20" t="s">
        <v>78</v>
      </c>
      <c r="D18" s="46">
        <v>617650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617650</v>
      </c>
      <c r="O18" s="47">
        <f t="shared" si="2"/>
        <v>200.47062641999352</v>
      </c>
      <c r="P18" s="9"/>
    </row>
    <row r="19" spans="1:119" ht="15.75">
      <c r="A19" s="28" t="s">
        <v>34</v>
      </c>
      <c r="B19" s="29"/>
      <c r="C19" s="30"/>
      <c r="D19" s="31">
        <f t="shared" ref="D19:M19" si="6">SUM(D20:D20)</f>
        <v>179600</v>
      </c>
      <c r="E19" s="31">
        <f t="shared" si="6"/>
        <v>17863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1"/>
        <v>197463</v>
      </c>
      <c r="O19" s="43">
        <f t="shared" si="2"/>
        <v>64.090555014605641</v>
      </c>
      <c r="P19" s="10"/>
    </row>
    <row r="20" spans="1:119">
      <c r="A20" s="13"/>
      <c r="B20" s="45">
        <v>559</v>
      </c>
      <c r="C20" s="21" t="s">
        <v>51</v>
      </c>
      <c r="D20" s="46">
        <v>179600</v>
      </c>
      <c r="E20" s="46">
        <v>17863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197463</v>
      </c>
      <c r="O20" s="47">
        <f t="shared" si="2"/>
        <v>64.090555014605641</v>
      </c>
      <c r="P20" s="9"/>
    </row>
    <row r="21" spans="1:119" ht="15.75">
      <c r="A21" s="28" t="s">
        <v>36</v>
      </c>
      <c r="B21" s="29"/>
      <c r="C21" s="30"/>
      <c r="D21" s="31">
        <f t="shared" ref="D21:M21" si="7">SUM(D22:D22)</f>
        <v>7185</v>
      </c>
      <c r="E21" s="31">
        <f t="shared" si="7"/>
        <v>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1"/>
        <v>7185</v>
      </c>
      <c r="O21" s="43">
        <f t="shared" si="2"/>
        <v>2.3320350535540411</v>
      </c>
      <c r="P21" s="9"/>
    </row>
    <row r="22" spans="1:119">
      <c r="A22" s="12"/>
      <c r="B22" s="44">
        <v>572</v>
      </c>
      <c r="C22" s="20" t="s">
        <v>64</v>
      </c>
      <c r="D22" s="46">
        <v>7185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7185</v>
      </c>
      <c r="O22" s="47">
        <f t="shared" si="2"/>
        <v>2.3320350535540411</v>
      </c>
      <c r="P22" s="9"/>
    </row>
    <row r="23" spans="1:119" ht="15.75">
      <c r="A23" s="28" t="s">
        <v>65</v>
      </c>
      <c r="B23" s="29"/>
      <c r="C23" s="30"/>
      <c r="D23" s="31">
        <f t="shared" ref="D23:M23" si="8">SUM(D24:D25)</f>
        <v>0</v>
      </c>
      <c r="E23" s="31">
        <f t="shared" si="8"/>
        <v>0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901736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1"/>
        <v>901736</v>
      </c>
      <c r="O23" s="43">
        <f t="shared" si="2"/>
        <v>292.67640376501134</v>
      </c>
      <c r="P23" s="9"/>
    </row>
    <row r="24" spans="1:119">
      <c r="A24" s="12"/>
      <c r="B24" s="44">
        <v>581</v>
      </c>
      <c r="C24" s="20" t="s">
        <v>66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735611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735611</v>
      </c>
      <c r="O24" s="47">
        <f t="shared" si="2"/>
        <v>238.75722168127231</v>
      </c>
      <c r="P24" s="9"/>
    </row>
    <row r="25" spans="1:119" ht="15.75" thickBot="1">
      <c r="A25" s="12"/>
      <c r="B25" s="44">
        <v>591</v>
      </c>
      <c r="C25" s="20" t="s">
        <v>67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166125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166125</v>
      </c>
      <c r="O25" s="47">
        <f t="shared" si="2"/>
        <v>53.919182083739045</v>
      </c>
      <c r="P25" s="9"/>
    </row>
    <row r="26" spans="1:119" ht="16.5" thickBot="1">
      <c r="A26" s="14" t="s">
        <v>10</v>
      </c>
      <c r="B26" s="23"/>
      <c r="C26" s="22"/>
      <c r="D26" s="15">
        <f>SUM(D5,D9,D12,D17,D19,D21,D23)</f>
        <v>3270462</v>
      </c>
      <c r="E26" s="15">
        <f t="shared" ref="E26:M26" si="9">SUM(E5,E9,E12,E17,E19,E21,E23)</f>
        <v>21007</v>
      </c>
      <c r="F26" s="15">
        <f t="shared" si="9"/>
        <v>0</v>
      </c>
      <c r="G26" s="15">
        <f t="shared" si="9"/>
        <v>0</v>
      </c>
      <c r="H26" s="15">
        <f t="shared" si="9"/>
        <v>0</v>
      </c>
      <c r="I26" s="15">
        <f t="shared" si="9"/>
        <v>4031287</v>
      </c>
      <c r="J26" s="15">
        <f t="shared" si="9"/>
        <v>0</v>
      </c>
      <c r="K26" s="15">
        <f t="shared" si="9"/>
        <v>0</v>
      </c>
      <c r="L26" s="15">
        <f t="shared" si="9"/>
        <v>0</v>
      </c>
      <c r="M26" s="15">
        <f t="shared" si="9"/>
        <v>0</v>
      </c>
      <c r="N26" s="15">
        <f t="shared" si="1"/>
        <v>7322756</v>
      </c>
      <c r="O26" s="37">
        <f t="shared" si="2"/>
        <v>2376.746510873093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38"/>
      <c r="B28" s="39"/>
      <c r="C28" s="39"/>
      <c r="D28" s="40"/>
      <c r="E28" s="40"/>
      <c r="F28" s="40"/>
      <c r="G28" s="40"/>
      <c r="H28" s="40"/>
      <c r="I28" s="40"/>
      <c r="J28" s="40"/>
      <c r="K28" s="40"/>
      <c r="L28" s="163" t="s">
        <v>79</v>
      </c>
      <c r="M28" s="163"/>
      <c r="N28" s="163"/>
      <c r="O28" s="41">
        <v>3081</v>
      </c>
    </row>
    <row r="29" spans="1:119">
      <c r="A29" s="164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  <row r="30" spans="1:119" ht="15.75" customHeight="1" thickBot="1">
      <c r="A30" s="165" t="s">
        <v>46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5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371287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74061</v>
      </c>
      <c r="J5" s="26">
        <f t="shared" si="0"/>
        <v>0</v>
      </c>
      <c r="K5" s="26">
        <f t="shared" si="0"/>
        <v>435338</v>
      </c>
      <c r="L5" s="26">
        <f t="shared" si="0"/>
        <v>0</v>
      </c>
      <c r="M5" s="26">
        <f t="shared" si="0"/>
        <v>0</v>
      </c>
      <c r="N5" s="27">
        <f t="shared" ref="N5:N28" si="1">SUM(D5:M5)</f>
        <v>880686</v>
      </c>
      <c r="O5" s="32">
        <f t="shared" ref="O5:O28" si="2">(N5/O$30)</f>
        <v>291.52135054617679</v>
      </c>
      <c r="P5" s="6"/>
    </row>
    <row r="6" spans="1:133">
      <c r="A6" s="12"/>
      <c r="B6" s="44">
        <v>511</v>
      </c>
      <c r="C6" s="20" t="s">
        <v>19</v>
      </c>
      <c r="D6" s="46">
        <v>47449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47449</v>
      </c>
      <c r="O6" s="47">
        <f t="shared" si="2"/>
        <v>15.706388613042039</v>
      </c>
      <c r="P6" s="9"/>
    </row>
    <row r="7" spans="1:133">
      <c r="A7" s="12"/>
      <c r="B7" s="44">
        <v>512</v>
      </c>
      <c r="C7" s="20" t="s">
        <v>20</v>
      </c>
      <c r="D7" s="46">
        <v>174586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174586</v>
      </c>
      <c r="O7" s="47">
        <f t="shared" si="2"/>
        <v>57.790797749089705</v>
      </c>
      <c r="P7" s="9"/>
    </row>
    <row r="8" spans="1:133">
      <c r="A8" s="12"/>
      <c r="B8" s="44">
        <v>513</v>
      </c>
      <c r="C8" s="20" t="s">
        <v>21</v>
      </c>
      <c r="D8" s="46">
        <v>149252</v>
      </c>
      <c r="E8" s="46">
        <v>0</v>
      </c>
      <c r="F8" s="46">
        <v>0</v>
      </c>
      <c r="G8" s="46">
        <v>0</v>
      </c>
      <c r="H8" s="46">
        <v>0</v>
      </c>
      <c r="I8" s="46">
        <v>74061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223313</v>
      </c>
      <c r="O8" s="47">
        <f t="shared" si="2"/>
        <v>73.920225091029465</v>
      </c>
      <c r="P8" s="9"/>
    </row>
    <row r="9" spans="1:133">
      <c r="A9" s="12"/>
      <c r="B9" s="44">
        <v>518</v>
      </c>
      <c r="C9" s="20" t="s">
        <v>23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435338</v>
      </c>
      <c r="L9" s="46">
        <v>0</v>
      </c>
      <c r="M9" s="46">
        <v>0</v>
      </c>
      <c r="N9" s="46">
        <f t="shared" si="1"/>
        <v>435338</v>
      </c>
      <c r="O9" s="47">
        <f t="shared" si="2"/>
        <v>144.10393909301555</v>
      </c>
      <c r="P9" s="9"/>
    </row>
    <row r="10" spans="1:133" ht="15.75">
      <c r="A10" s="28" t="s">
        <v>24</v>
      </c>
      <c r="B10" s="29"/>
      <c r="C10" s="30"/>
      <c r="D10" s="31">
        <f t="shared" ref="D10:M10" si="3">SUM(D11:D12)</f>
        <v>2024119</v>
      </c>
      <c r="E10" s="31">
        <f t="shared" si="3"/>
        <v>208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2024327</v>
      </c>
      <c r="O10" s="43">
        <f t="shared" si="2"/>
        <v>670.08507116848727</v>
      </c>
      <c r="P10" s="10"/>
    </row>
    <row r="11" spans="1:133">
      <c r="A11" s="12"/>
      <c r="B11" s="44">
        <v>521</v>
      </c>
      <c r="C11" s="20" t="s">
        <v>25</v>
      </c>
      <c r="D11" s="46">
        <v>1298221</v>
      </c>
      <c r="E11" s="46">
        <v>208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1298429</v>
      </c>
      <c r="O11" s="47">
        <f t="shared" si="2"/>
        <v>429.80105925190333</v>
      </c>
      <c r="P11" s="9"/>
    </row>
    <row r="12" spans="1:133">
      <c r="A12" s="12"/>
      <c r="B12" s="44">
        <v>522</v>
      </c>
      <c r="C12" s="20" t="s">
        <v>26</v>
      </c>
      <c r="D12" s="46">
        <v>725898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725898</v>
      </c>
      <c r="O12" s="47">
        <f t="shared" si="2"/>
        <v>240.28401191658392</v>
      </c>
      <c r="P12" s="9"/>
    </row>
    <row r="13" spans="1:133" ht="15.75">
      <c r="A13" s="28" t="s">
        <v>27</v>
      </c>
      <c r="B13" s="29"/>
      <c r="C13" s="30"/>
      <c r="D13" s="31">
        <f t="shared" ref="D13:M13" si="4">SUM(D14:D17)</f>
        <v>0</v>
      </c>
      <c r="E13" s="31">
        <f t="shared" si="4"/>
        <v>25673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2957897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42">
        <f t="shared" si="1"/>
        <v>2983570</v>
      </c>
      <c r="O13" s="43">
        <f t="shared" si="2"/>
        <v>987.61006289308182</v>
      </c>
      <c r="P13" s="10"/>
    </row>
    <row r="14" spans="1:133">
      <c r="A14" s="12"/>
      <c r="B14" s="44">
        <v>532</v>
      </c>
      <c r="C14" s="20" t="s">
        <v>28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708604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708604</v>
      </c>
      <c r="O14" s="47">
        <f t="shared" si="2"/>
        <v>234.55941741145315</v>
      </c>
      <c r="P14" s="9"/>
    </row>
    <row r="15" spans="1:133">
      <c r="A15" s="12"/>
      <c r="B15" s="44">
        <v>533</v>
      </c>
      <c r="C15" s="20" t="s">
        <v>60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663512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663512</v>
      </c>
      <c r="O15" s="47">
        <f t="shared" si="2"/>
        <v>219.6332340284674</v>
      </c>
      <c r="P15" s="9"/>
    </row>
    <row r="16" spans="1:133">
      <c r="A16" s="12"/>
      <c r="B16" s="44">
        <v>534</v>
      </c>
      <c r="C16" s="20" t="s">
        <v>61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361296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361296</v>
      </c>
      <c r="O16" s="47">
        <f t="shared" si="2"/>
        <v>119.5948361469712</v>
      </c>
      <c r="P16" s="9"/>
    </row>
    <row r="17" spans="1:119">
      <c r="A17" s="12"/>
      <c r="B17" s="44">
        <v>535</v>
      </c>
      <c r="C17" s="20" t="s">
        <v>62</v>
      </c>
      <c r="D17" s="46">
        <v>0</v>
      </c>
      <c r="E17" s="46">
        <v>25673</v>
      </c>
      <c r="F17" s="46">
        <v>0</v>
      </c>
      <c r="G17" s="46">
        <v>0</v>
      </c>
      <c r="H17" s="46">
        <v>0</v>
      </c>
      <c r="I17" s="46">
        <v>1224485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1250158</v>
      </c>
      <c r="O17" s="47">
        <f t="shared" si="2"/>
        <v>413.82257530619</v>
      </c>
      <c r="P17" s="9"/>
    </row>
    <row r="18" spans="1:119" ht="15.75">
      <c r="A18" s="28" t="s">
        <v>32</v>
      </c>
      <c r="B18" s="29"/>
      <c r="C18" s="30"/>
      <c r="D18" s="31">
        <f t="shared" ref="D18:M18" si="5">SUM(D19:D19)</f>
        <v>568644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1"/>
        <v>568644</v>
      </c>
      <c r="O18" s="43">
        <f t="shared" si="2"/>
        <v>188.23038728897717</v>
      </c>
      <c r="P18" s="10"/>
    </row>
    <row r="19" spans="1:119">
      <c r="A19" s="12"/>
      <c r="B19" s="44">
        <v>541</v>
      </c>
      <c r="C19" s="20" t="s">
        <v>63</v>
      </c>
      <c r="D19" s="46">
        <v>568644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568644</v>
      </c>
      <c r="O19" s="47">
        <f t="shared" si="2"/>
        <v>188.23038728897717</v>
      </c>
      <c r="P19" s="9"/>
    </row>
    <row r="20" spans="1:119" ht="15.75">
      <c r="A20" s="28" t="s">
        <v>34</v>
      </c>
      <c r="B20" s="29"/>
      <c r="C20" s="30"/>
      <c r="D20" s="31">
        <f t="shared" ref="D20:M20" si="6">SUM(D21:D22)</f>
        <v>207057</v>
      </c>
      <c r="E20" s="31">
        <f t="shared" si="6"/>
        <v>116808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1"/>
        <v>323865</v>
      </c>
      <c r="O20" s="43">
        <f t="shared" si="2"/>
        <v>107.20456802383316</v>
      </c>
      <c r="P20" s="10"/>
    </row>
    <row r="21" spans="1:119">
      <c r="A21" s="13"/>
      <c r="B21" s="45">
        <v>554</v>
      </c>
      <c r="C21" s="21" t="s">
        <v>35</v>
      </c>
      <c r="D21" s="46">
        <v>207057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207057</v>
      </c>
      <c r="O21" s="47">
        <f t="shared" si="2"/>
        <v>68.539225422045675</v>
      </c>
      <c r="P21" s="9"/>
    </row>
    <row r="22" spans="1:119">
      <c r="A22" s="13"/>
      <c r="B22" s="45">
        <v>559</v>
      </c>
      <c r="C22" s="21" t="s">
        <v>51</v>
      </c>
      <c r="D22" s="46">
        <v>0</v>
      </c>
      <c r="E22" s="46">
        <v>116808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116808</v>
      </c>
      <c r="O22" s="47">
        <f t="shared" si="2"/>
        <v>38.665342601787486</v>
      </c>
      <c r="P22" s="9"/>
    </row>
    <row r="23" spans="1:119" ht="15.75">
      <c r="A23" s="28" t="s">
        <v>36</v>
      </c>
      <c r="B23" s="29"/>
      <c r="C23" s="30"/>
      <c r="D23" s="31">
        <f t="shared" ref="D23:M23" si="7">SUM(D24:D24)</f>
        <v>77341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77341</v>
      </c>
      <c r="O23" s="43">
        <f t="shared" si="2"/>
        <v>25.601125455147301</v>
      </c>
      <c r="P23" s="9"/>
    </row>
    <row r="24" spans="1:119">
      <c r="A24" s="12"/>
      <c r="B24" s="44">
        <v>572</v>
      </c>
      <c r="C24" s="20" t="s">
        <v>64</v>
      </c>
      <c r="D24" s="46">
        <v>77341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77341</v>
      </c>
      <c r="O24" s="47">
        <f t="shared" si="2"/>
        <v>25.601125455147301</v>
      </c>
      <c r="P24" s="9"/>
    </row>
    <row r="25" spans="1:119" ht="15.75">
      <c r="A25" s="28" t="s">
        <v>65</v>
      </c>
      <c r="B25" s="29"/>
      <c r="C25" s="30"/>
      <c r="D25" s="31">
        <f t="shared" ref="D25:M25" si="8">SUM(D26:D27)</f>
        <v>0</v>
      </c>
      <c r="E25" s="31">
        <f t="shared" si="8"/>
        <v>80853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1458509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1"/>
        <v>1539362</v>
      </c>
      <c r="O25" s="43">
        <f t="shared" si="2"/>
        <v>509.55379013571667</v>
      </c>
      <c r="P25" s="9"/>
    </row>
    <row r="26" spans="1:119">
      <c r="A26" s="12"/>
      <c r="B26" s="44">
        <v>581</v>
      </c>
      <c r="C26" s="20" t="s">
        <v>66</v>
      </c>
      <c r="D26" s="46">
        <v>0</v>
      </c>
      <c r="E26" s="46">
        <v>80853</v>
      </c>
      <c r="F26" s="46">
        <v>0</v>
      </c>
      <c r="G26" s="46">
        <v>0</v>
      </c>
      <c r="H26" s="46">
        <v>0</v>
      </c>
      <c r="I26" s="46">
        <v>1294567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1375420</v>
      </c>
      <c r="O26" s="47">
        <f t="shared" si="2"/>
        <v>455.28632903012249</v>
      </c>
      <c r="P26" s="9"/>
    </row>
    <row r="27" spans="1:119" ht="15.75" thickBot="1">
      <c r="A27" s="12"/>
      <c r="B27" s="44">
        <v>591</v>
      </c>
      <c r="C27" s="20" t="s">
        <v>67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163942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163942</v>
      </c>
      <c r="O27" s="47">
        <f t="shared" si="2"/>
        <v>54.267461105594172</v>
      </c>
      <c r="P27" s="9"/>
    </row>
    <row r="28" spans="1:119" ht="16.5" thickBot="1">
      <c r="A28" s="14" t="s">
        <v>10</v>
      </c>
      <c r="B28" s="23"/>
      <c r="C28" s="22"/>
      <c r="D28" s="15">
        <f>SUM(D5,D10,D13,D18,D20,D23,D25)</f>
        <v>3248448</v>
      </c>
      <c r="E28" s="15">
        <f t="shared" ref="E28:M28" si="9">SUM(E5,E10,E13,E18,E20,E23,E25)</f>
        <v>223542</v>
      </c>
      <c r="F28" s="15">
        <f t="shared" si="9"/>
        <v>0</v>
      </c>
      <c r="G28" s="15">
        <f t="shared" si="9"/>
        <v>0</v>
      </c>
      <c r="H28" s="15">
        <f t="shared" si="9"/>
        <v>0</v>
      </c>
      <c r="I28" s="15">
        <f t="shared" si="9"/>
        <v>4490467</v>
      </c>
      <c r="J28" s="15">
        <f t="shared" si="9"/>
        <v>0</v>
      </c>
      <c r="K28" s="15">
        <f t="shared" si="9"/>
        <v>435338</v>
      </c>
      <c r="L28" s="15">
        <f t="shared" si="9"/>
        <v>0</v>
      </c>
      <c r="M28" s="15">
        <f t="shared" si="9"/>
        <v>0</v>
      </c>
      <c r="N28" s="15">
        <f t="shared" si="1"/>
        <v>8397795</v>
      </c>
      <c r="O28" s="37">
        <f t="shared" si="2"/>
        <v>2779.80635551142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163" t="s">
        <v>76</v>
      </c>
      <c r="M30" s="163"/>
      <c r="N30" s="163"/>
      <c r="O30" s="41">
        <v>3021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customHeight="1" thickBot="1">
      <c r="A32" s="165" t="s">
        <v>46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474992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64374</v>
      </c>
      <c r="J5" s="26">
        <f t="shared" si="0"/>
        <v>0</v>
      </c>
      <c r="K5" s="26">
        <f t="shared" si="0"/>
        <v>543171</v>
      </c>
      <c r="L5" s="26">
        <f t="shared" si="0"/>
        <v>0</v>
      </c>
      <c r="M5" s="26">
        <f t="shared" si="0"/>
        <v>0</v>
      </c>
      <c r="N5" s="27">
        <f t="shared" ref="N5:N18" si="1">SUM(D5:M5)</f>
        <v>1082537</v>
      </c>
      <c r="O5" s="32">
        <f t="shared" ref="O5:O31" si="2">(N5/O$33)</f>
        <v>355.62976346911955</v>
      </c>
      <c r="P5" s="6"/>
    </row>
    <row r="6" spans="1:133">
      <c r="A6" s="12"/>
      <c r="B6" s="44">
        <v>511</v>
      </c>
      <c r="C6" s="20" t="s">
        <v>19</v>
      </c>
      <c r="D6" s="46">
        <v>47682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47682</v>
      </c>
      <c r="O6" s="47">
        <f t="shared" si="2"/>
        <v>15.66425755584757</v>
      </c>
      <c r="P6" s="9"/>
    </row>
    <row r="7" spans="1:133">
      <c r="A7" s="12"/>
      <c r="B7" s="44">
        <v>512</v>
      </c>
      <c r="C7" s="20" t="s">
        <v>20</v>
      </c>
      <c r="D7" s="46">
        <v>123142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123142</v>
      </c>
      <c r="O7" s="47">
        <f t="shared" si="2"/>
        <v>40.454007884362682</v>
      </c>
      <c r="P7" s="9"/>
    </row>
    <row r="8" spans="1:133">
      <c r="A8" s="12"/>
      <c r="B8" s="44">
        <v>513</v>
      </c>
      <c r="C8" s="20" t="s">
        <v>21</v>
      </c>
      <c r="D8" s="46">
        <v>304168</v>
      </c>
      <c r="E8" s="46">
        <v>0</v>
      </c>
      <c r="F8" s="46">
        <v>0</v>
      </c>
      <c r="G8" s="46">
        <v>0</v>
      </c>
      <c r="H8" s="46">
        <v>0</v>
      </c>
      <c r="I8" s="46">
        <v>64374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368542</v>
      </c>
      <c r="O8" s="47">
        <f t="shared" si="2"/>
        <v>121.07161629434954</v>
      </c>
      <c r="P8" s="9"/>
    </row>
    <row r="9" spans="1:133">
      <c r="A9" s="12"/>
      <c r="B9" s="44">
        <v>518</v>
      </c>
      <c r="C9" s="20" t="s">
        <v>23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543171</v>
      </c>
      <c r="L9" s="46">
        <v>0</v>
      </c>
      <c r="M9" s="46">
        <v>0</v>
      </c>
      <c r="N9" s="46">
        <f t="shared" si="1"/>
        <v>543171</v>
      </c>
      <c r="O9" s="47">
        <f t="shared" si="2"/>
        <v>178.43988173455978</v>
      </c>
      <c r="P9" s="9"/>
    </row>
    <row r="10" spans="1:133" ht="15.75">
      <c r="A10" s="28" t="s">
        <v>24</v>
      </c>
      <c r="B10" s="29"/>
      <c r="C10" s="30"/>
      <c r="D10" s="31">
        <f t="shared" ref="D10:M10" si="3">SUM(D11:D12)</f>
        <v>1847904</v>
      </c>
      <c r="E10" s="31">
        <f t="shared" si="3"/>
        <v>3233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1851137</v>
      </c>
      <c r="O10" s="43">
        <f t="shared" si="2"/>
        <v>608.12647831800268</v>
      </c>
      <c r="P10" s="10"/>
    </row>
    <row r="11" spans="1:133">
      <c r="A11" s="12"/>
      <c r="B11" s="44">
        <v>521</v>
      </c>
      <c r="C11" s="20" t="s">
        <v>25</v>
      </c>
      <c r="D11" s="46">
        <v>1123906</v>
      </c>
      <c r="E11" s="46">
        <v>3233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1127139</v>
      </c>
      <c r="O11" s="47">
        <f t="shared" si="2"/>
        <v>370.28219448094615</v>
      </c>
      <c r="P11" s="9"/>
    </row>
    <row r="12" spans="1:133">
      <c r="A12" s="12"/>
      <c r="B12" s="44">
        <v>522</v>
      </c>
      <c r="C12" s="20" t="s">
        <v>26</v>
      </c>
      <c r="D12" s="46">
        <v>723998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723998</v>
      </c>
      <c r="O12" s="47">
        <f t="shared" si="2"/>
        <v>237.84428383705651</v>
      </c>
      <c r="P12" s="9"/>
    </row>
    <row r="13" spans="1:133" ht="15.75">
      <c r="A13" s="28" t="s">
        <v>27</v>
      </c>
      <c r="B13" s="29"/>
      <c r="C13" s="30"/>
      <c r="D13" s="31">
        <f t="shared" ref="D13:M13" si="4">SUM(D14:D18)</f>
        <v>163008</v>
      </c>
      <c r="E13" s="31">
        <f t="shared" si="4"/>
        <v>17394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2688829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42">
        <f t="shared" si="1"/>
        <v>2869231</v>
      </c>
      <c r="O13" s="43">
        <f t="shared" si="2"/>
        <v>942.5857424441524</v>
      </c>
      <c r="P13" s="10"/>
    </row>
    <row r="14" spans="1:133">
      <c r="A14" s="12"/>
      <c r="B14" s="44">
        <v>532</v>
      </c>
      <c r="C14" s="20" t="s">
        <v>28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663405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663405</v>
      </c>
      <c r="O14" s="47">
        <f t="shared" si="2"/>
        <v>217.93856767411302</v>
      </c>
      <c r="P14" s="9"/>
    </row>
    <row r="15" spans="1:133">
      <c r="A15" s="12"/>
      <c r="B15" s="44">
        <v>533</v>
      </c>
      <c r="C15" s="20" t="s">
        <v>60</v>
      </c>
      <c r="D15" s="46">
        <v>0</v>
      </c>
      <c r="E15" s="46">
        <v>17394</v>
      </c>
      <c r="F15" s="46">
        <v>0</v>
      </c>
      <c r="G15" s="46">
        <v>0</v>
      </c>
      <c r="H15" s="46">
        <v>0</v>
      </c>
      <c r="I15" s="46">
        <v>624702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642096</v>
      </c>
      <c r="O15" s="47">
        <f t="shared" si="2"/>
        <v>210.93823915900131</v>
      </c>
      <c r="P15" s="9"/>
    </row>
    <row r="16" spans="1:133">
      <c r="A16" s="12"/>
      <c r="B16" s="44">
        <v>534</v>
      </c>
      <c r="C16" s="20" t="s">
        <v>61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253176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253176</v>
      </c>
      <c r="O16" s="47">
        <f t="shared" si="2"/>
        <v>83.172141918528254</v>
      </c>
      <c r="P16" s="9"/>
    </row>
    <row r="17" spans="1:119">
      <c r="A17" s="12"/>
      <c r="B17" s="44">
        <v>535</v>
      </c>
      <c r="C17" s="20" t="s">
        <v>62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1147546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1147546</v>
      </c>
      <c r="O17" s="47">
        <f t="shared" si="2"/>
        <v>376.98620236530883</v>
      </c>
      <c r="P17" s="9"/>
    </row>
    <row r="18" spans="1:119">
      <c r="A18" s="12"/>
      <c r="B18" s="44">
        <v>539</v>
      </c>
      <c r="C18" s="20" t="s">
        <v>31</v>
      </c>
      <c r="D18" s="46">
        <v>163008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163008</v>
      </c>
      <c r="O18" s="47">
        <f t="shared" si="2"/>
        <v>53.550591327201055</v>
      </c>
      <c r="P18" s="9"/>
    </row>
    <row r="19" spans="1:119" ht="15.75">
      <c r="A19" s="28" t="s">
        <v>32</v>
      </c>
      <c r="B19" s="29"/>
      <c r="C19" s="30"/>
      <c r="D19" s="31">
        <f t="shared" ref="D19:M19" si="5">SUM(D20:D20)</f>
        <v>558455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ref="N19:N24" si="6">SUM(D19:M19)</f>
        <v>558455</v>
      </c>
      <c r="O19" s="43">
        <f t="shared" si="2"/>
        <v>183.46090670170827</v>
      </c>
      <c r="P19" s="10"/>
    </row>
    <row r="20" spans="1:119">
      <c r="A20" s="12"/>
      <c r="B20" s="44">
        <v>541</v>
      </c>
      <c r="C20" s="20" t="s">
        <v>63</v>
      </c>
      <c r="D20" s="46">
        <v>558455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558455</v>
      </c>
      <c r="O20" s="47">
        <f t="shared" si="2"/>
        <v>183.46090670170827</v>
      </c>
      <c r="P20" s="9"/>
    </row>
    <row r="21" spans="1:119" ht="15.75">
      <c r="A21" s="28" t="s">
        <v>34</v>
      </c>
      <c r="B21" s="29"/>
      <c r="C21" s="30"/>
      <c r="D21" s="31">
        <f t="shared" ref="D21:M21" si="7">SUM(D22:D23)</f>
        <v>176786</v>
      </c>
      <c r="E21" s="31">
        <f t="shared" si="7"/>
        <v>234353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6"/>
        <v>411139</v>
      </c>
      <c r="O21" s="43">
        <f t="shared" si="2"/>
        <v>135.06537450722735</v>
      </c>
      <c r="P21" s="10"/>
    </row>
    <row r="22" spans="1:119">
      <c r="A22" s="13"/>
      <c r="B22" s="45">
        <v>554</v>
      </c>
      <c r="C22" s="21" t="s">
        <v>35</v>
      </c>
      <c r="D22" s="46">
        <v>176786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176786</v>
      </c>
      <c r="O22" s="47">
        <f t="shared" si="2"/>
        <v>58.076872536136662</v>
      </c>
      <c r="P22" s="9"/>
    </row>
    <row r="23" spans="1:119">
      <c r="A23" s="13"/>
      <c r="B23" s="45">
        <v>559</v>
      </c>
      <c r="C23" s="21" t="s">
        <v>51</v>
      </c>
      <c r="D23" s="46">
        <v>0</v>
      </c>
      <c r="E23" s="46">
        <v>234353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234353</v>
      </c>
      <c r="O23" s="47">
        <f t="shared" si="2"/>
        <v>76.98850197109067</v>
      </c>
      <c r="P23" s="9"/>
    </row>
    <row r="24" spans="1:119" ht="15.75">
      <c r="A24" s="28" t="s">
        <v>54</v>
      </c>
      <c r="B24" s="29"/>
      <c r="C24" s="30"/>
      <c r="D24" s="31">
        <f t="shared" ref="D24:M24" si="8">SUM(D25:D25)</f>
        <v>0</v>
      </c>
      <c r="E24" s="31">
        <f t="shared" si="8"/>
        <v>43754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6"/>
        <v>43754</v>
      </c>
      <c r="O24" s="43">
        <f t="shared" si="2"/>
        <v>14.373850197109068</v>
      </c>
      <c r="P24" s="10"/>
    </row>
    <row r="25" spans="1:119">
      <c r="A25" s="12"/>
      <c r="B25" s="44">
        <v>569</v>
      </c>
      <c r="C25" s="20" t="s">
        <v>55</v>
      </c>
      <c r="D25" s="46">
        <v>0</v>
      </c>
      <c r="E25" s="46">
        <v>43754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9">SUM(D25:M25)</f>
        <v>43754</v>
      </c>
      <c r="O25" s="47">
        <f t="shared" si="2"/>
        <v>14.373850197109068</v>
      </c>
      <c r="P25" s="9"/>
    </row>
    <row r="26" spans="1:119" ht="15.75">
      <c r="A26" s="28" t="s">
        <v>36</v>
      </c>
      <c r="B26" s="29"/>
      <c r="C26" s="30"/>
      <c r="D26" s="31">
        <f t="shared" ref="D26:M26" si="10">SUM(D27:D27)</f>
        <v>116025</v>
      </c>
      <c r="E26" s="31">
        <f t="shared" si="10"/>
        <v>0</v>
      </c>
      <c r="F26" s="31">
        <f t="shared" si="10"/>
        <v>0</v>
      </c>
      <c r="G26" s="31">
        <f t="shared" si="10"/>
        <v>0</v>
      </c>
      <c r="H26" s="31">
        <f t="shared" si="10"/>
        <v>0</v>
      </c>
      <c r="I26" s="31">
        <f t="shared" si="10"/>
        <v>0</v>
      </c>
      <c r="J26" s="31">
        <f t="shared" si="10"/>
        <v>0</v>
      </c>
      <c r="K26" s="31">
        <f t="shared" si="10"/>
        <v>0</v>
      </c>
      <c r="L26" s="31">
        <f t="shared" si="10"/>
        <v>0</v>
      </c>
      <c r="M26" s="31">
        <f t="shared" si="10"/>
        <v>0</v>
      </c>
      <c r="N26" s="31">
        <f t="shared" si="9"/>
        <v>116025</v>
      </c>
      <c r="O26" s="43">
        <f t="shared" si="2"/>
        <v>38.115965834428387</v>
      </c>
      <c r="P26" s="9"/>
    </row>
    <row r="27" spans="1:119">
      <c r="A27" s="12"/>
      <c r="B27" s="44">
        <v>572</v>
      </c>
      <c r="C27" s="20" t="s">
        <v>64</v>
      </c>
      <c r="D27" s="46">
        <v>116025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9"/>
        <v>116025</v>
      </c>
      <c r="O27" s="47">
        <f t="shared" si="2"/>
        <v>38.115965834428387</v>
      </c>
      <c r="P27" s="9"/>
    </row>
    <row r="28" spans="1:119" ht="15.75">
      <c r="A28" s="28" t="s">
        <v>65</v>
      </c>
      <c r="B28" s="29"/>
      <c r="C28" s="30"/>
      <c r="D28" s="31">
        <f t="shared" ref="D28:M28" si="11">SUM(D29:D30)</f>
        <v>0</v>
      </c>
      <c r="E28" s="31">
        <f t="shared" si="11"/>
        <v>1912</v>
      </c>
      <c r="F28" s="31">
        <f t="shared" si="11"/>
        <v>0</v>
      </c>
      <c r="G28" s="31">
        <f t="shared" si="11"/>
        <v>0</v>
      </c>
      <c r="H28" s="31">
        <f t="shared" si="11"/>
        <v>0</v>
      </c>
      <c r="I28" s="31">
        <f t="shared" si="11"/>
        <v>1288500</v>
      </c>
      <c r="J28" s="31">
        <f t="shared" si="11"/>
        <v>0</v>
      </c>
      <c r="K28" s="31">
        <f t="shared" si="11"/>
        <v>0</v>
      </c>
      <c r="L28" s="31">
        <f t="shared" si="11"/>
        <v>0</v>
      </c>
      <c r="M28" s="31">
        <f t="shared" si="11"/>
        <v>0</v>
      </c>
      <c r="N28" s="31">
        <f t="shared" si="9"/>
        <v>1290412</v>
      </c>
      <c r="O28" s="43">
        <f t="shared" si="2"/>
        <v>423.91984231274637</v>
      </c>
      <c r="P28" s="9"/>
    </row>
    <row r="29" spans="1:119">
      <c r="A29" s="12"/>
      <c r="B29" s="44">
        <v>581</v>
      </c>
      <c r="C29" s="20" t="s">
        <v>66</v>
      </c>
      <c r="D29" s="46">
        <v>0</v>
      </c>
      <c r="E29" s="46">
        <v>1912</v>
      </c>
      <c r="F29" s="46">
        <v>0</v>
      </c>
      <c r="G29" s="46">
        <v>0</v>
      </c>
      <c r="H29" s="46">
        <v>0</v>
      </c>
      <c r="I29" s="46">
        <v>1121892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1123804</v>
      </c>
      <c r="O29" s="47">
        <f t="shared" si="2"/>
        <v>369.18659658344285</v>
      </c>
      <c r="P29" s="9"/>
    </row>
    <row r="30" spans="1:119" ht="15.75" thickBot="1">
      <c r="A30" s="12"/>
      <c r="B30" s="44">
        <v>591</v>
      </c>
      <c r="C30" s="20" t="s">
        <v>67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166608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166608</v>
      </c>
      <c r="O30" s="47">
        <f t="shared" si="2"/>
        <v>54.733245729303547</v>
      </c>
      <c r="P30" s="9"/>
    </row>
    <row r="31" spans="1:119" ht="16.5" thickBot="1">
      <c r="A31" s="14" t="s">
        <v>10</v>
      </c>
      <c r="B31" s="23"/>
      <c r="C31" s="22"/>
      <c r="D31" s="15">
        <f t="shared" ref="D31:M31" si="12">SUM(D5,D10,D13,D19,D21,D24,D26,D28)</f>
        <v>3337170</v>
      </c>
      <c r="E31" s="15">
        <f t="shared" si="12"/>
        <v>300646</v>
      </c>
      <c r="F31" s="15">
        <f t="shared" si="12"/>
        <v>0</v>
      </c>
      <c r="G31" s="15">
        <f t="shared" si="12"/>
        <v>0</v>
      </c>
      <c r="H31" s="15">
        <f t="shared" si="12"/>
        <v>0</v>
      </c>
      <c r="I31" s="15">
        <f t="shared" si="12"/>
        <v>4041703</v>
      </c>
      <c r="J31" s="15">
        <f t="shared" si="12"/>
        <v>0</v>
      </c>
      <c r="K31" s="15">
        <f t="shared" si="12"/>
        <v>543171</v>
      </c>
      <c r="L31" s="15">
        <f t="shared" si="12"/>
        <v>0</v>
      </c>
      <c r="M31" s="15">
        <f t="shared" si="12"/>
        <v>0</v>
      </c>
      <c r="N31" s="15">
        <f t="shared" si="9"/>
        <v>8222690</v>
      </c>
      <c r="O31" s="37">
        <f t="shared" si="2"/>
        <v>2701.2779237844943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74</v>
      </c>
      <c r="M33" s="163"/>
      <c r="N33" s="163"/>
      <c r="O33" s="41">
        <v>3044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46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517739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213387</v>
      </c>
      <c r="K5" s="26">
        <f t="shared" si="0"/>
        <v>468961</v>
      </c>
      <c r="L5" s="26">
        <f t="shared" si="0"/>
        <v>0</v>
      </c>
      <c r="M5" s="26">
        <f t="shared" si="0"/>
        <v>0</v>
      </c>
      <c r="N5" s="27">
        <f t="shared" ref="N5:N30" si="1">SUM(D5:M5)</f>
        <v>1200087</v>
      </c>
      <c r="O5" s="32">
        <f t="shared" ref="O5:O30" si="2">(N5/O$32)</f>
        <v>392.05717085919633</v>
      </c>
      <c r="P5" s="6"/>
    </row>
    <row r="6" spans="1:133">
      <c r="A6" s="12"/>
      <c r="B6" s="44">
        <v>511</v>
      </c>
      <c r="C6" s="20" t="s">
        <v>19</v>
      </c>
      <c r="D6" s="46">
        <v>47682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47682</v>
      </c>
      <c r="O6" s="47">
        <f t="shared" si="2"/>
        <v>15.577262332571054</v>
      </c>
      <c r="P6" s="9"/>
    </row>
    <row r="7" spans="1:133">
      <c r="A7" s="12"/>
      <c r="B7" s="44">
        <v>512</v>
      </c>
      <c r="C7" s="20" t="s">
        <v>20</v>
      </c>
      <c r="D7" s="46">
        <v>123216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123216</v>
      </c>
      <c r="O7" s="47">
        <f t="shared" si="2"/>
        <v>40.253511924207778</v>
      </c>
      <c r="P7" s="9"/>
    </row>
    <row r="8" spans="1:133">
      <c r="A8" s="12"/>
      <c r="B8" s="44">
        <v>513</v>
      </c>
      <c r="C8" s="20" t="s">
        <v>21</v>
      </c>
      <c r="D8" s="46">
        <v>346841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213387</v>
      </c>
      <c r="K8" s="46">
        <v>0</v>
      </c>
      <c r="L8" s="46">
        <v>0</v>
      </c>
      <c r="M8" s="46">
        <v>0</v>
      </c>
      <c r="N8" s="46">
        <f t="shared" si="1"/>
        <v>560228</v>
      </c>
      <c r="O8" s="47">
        <f t="shared" si="2"/>
        <v>183.02123489055865</v>
      </c>
      <c r="P8" s="9"/>
    </row>
    <row r="9" spans="1:133">
      <c r="A9" s="12"/>
      <c r="B9" s="44">
        <v>518</v>
      </c>
      <c r="C9" s="20" t="s">
        <v>23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468961</v>
      </c>
      <c r="L9" s="46">
        <v>0</v>
      </c>
      <c r="M9" s="46">
        <v>0</v>
      </c>
      <c r="N9" s="46">
        <f t="shared" si="1"/>
        <v>468961</v>
      </c>
      <c r="O9" s="47">
        <f t="shared" si="2"/>
        <v>153.20516171185886</v>
      </c>
      <c r="P9" s="9"/>
    </row>
    <row r="10" spans="1:133" ht="15.75">
      <c r="A10" s="28" t="s">
        <v>24</v>
      </c>
      <c r="B10" s="29"/>
      <c r="C10" s="30"/>
      <c r="D10" s="31">
        <f t="shared" ref="D10:M10" si="3">SUM(D11:D12)</f>
        <v>1731184</v>
      </c>
      <c r="E10" s="31">
        <f t="shared" si="3"/>
        <v>2607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1733791</v>
      </c>
      <c r="O10" s="43">
        <f t="shared" si="2"/>
        <v>566.41326363933354</v>
      </c>
      <c r="P10" s="10"/>
    </row>
    <row r="11" spans="1:133">
      <c r="A11" s="12"/>
      <c r="B11" s="44">
        <v>521</v>
      </c>
      <c r="C11" s="20" t="s">
        <v>25</v>
      </c>
      <c r="D11" s="46">
        <v>977560</v>
      </c>
      <c r="E11" s="46">
        <v>2607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980167</v>
      </c>
      <c r="O11" s="47">
        <f t="shared" si="2"/>
        <v>320.21136883371446</v>
      </c>
      <c r="P11" s="9"/>
    </row>
    <row r="12" spans="1:133">
      <c r="A12" s="12"/>
      <c r="B12" s="44">
        <v>522</v>
      </c>
      <c r="C12" s="20" t="s">
        <v>26</v>
      </c>
      <c r="D12" s="46">
        <v>753624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753624</v>
      </c>
      <c r="O12" s="47">
        <f t="shared" si="2"/>
        <v>246.20189480561908</v>
      </c>
      <c r="P12" s="9"/>
    </row>
    <row r="13" spans="1:133" ht="15.75">
      <c r="A13" s="28" t="s">
        <v>27</v>
      </c>
      <c r="B13" s="29"/>
      <c r="C13" s="30"/>
      <c r="D13" s="31">
        <f t="shared" ref="D13:M13" si="4">SUM(D14:D18)</f>
        <v>262899</v>
      </c>
      <c r="E13" s="31">
        <f t="shared" si="4"/>
        <v>6875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2795534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42">
        <f t="shared" si="1"/>
        <v>3065308</v>
      </c>
      <c r="O13" s="43">
        <f t="shared" si="2"/>
        <v>1001.4073832081019</v>
      </c>
      <c r="P13" s="10"/>
    </row>
    <row r="14" spans="1:133">
      <c r="A14" s="12"/>
      <c r="B14" s="44">
        <v>532</v>
      </c>
      <c r="C14" s="20" t="s">
        <v>28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737553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737553</v>
      </c>
      <c r="O14" s="47">
        <f t="shared" si="2"/>
        <v>240.95164978765109</v>
      </c>
      <c r="P14" s="9"/>
    </row>
    <row r="15" spans="1:133">
      <c r="A15" s="12"/>
      <c r="B15" s="44">
        <v>533</v>
      </c>
      <c r="C15" s="20" t="s">
        <v>60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562889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562889</v>
      </c>
      <c r="O15" s="47">
        <f t="shared" si="2"/>
        <v>183.89055864096701</v>
      </c>
      <c r="P15" s="9"/>
    </row>
    <row r="16" spans="1:133">
      <c r="A16" s="12"/>
      <c r="B16" s="44">
        <v>534</v>
      </c>
      <c r="C16" s="20" t="s">
        <v>61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276615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276615</v>
      </c>
      <c r="O16" s="47">
        <f t="shared" si="2"/>
        <v>90.367526951976473</v>
      </c>
      <c r="P16" s="9"/>
    </row>
    <row r="17" spans="1:119">
      <c r="A17" s="12"/>
      <c r="B17" s="44">
        <v>535</v>
      </c>
      <c r="C17" s="20" t="s">
        <v>62</v>
      </c>
      <c r="D17" s="46">
        <v>0</v>
      </c>
      <c r="E17" s="46">
        <v>6875</v>
      </c>
      <c r="F17" s="46">
        <v>0</v>
      </c>
      <c r="G17" s="46">
        <v>0</v>
      </c>
      <c r="H17" s="46">
        <v>0</v>
      </c>
      <c r="I17" s="46">
        <v>1218477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1225352</v>
      </c>
      <c r="O17" s="47">
        <f t="shared" si="2"/>
        <v>400.31100947402808</v>
      </c>
      <c r="P17" s="9"/>
    </row>
    <row r="18" spans="1:119">
      <c r="A18" s="12"/>
      <c r="B18" s="44">
        <v>539</v>
      </c>
      <c r="C18" s="20" t="s">
        <v>31</v>
      </c>
      <c r="D18" s="46">
        <v>262899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262899</v>
      </c>
      <c r="O18" s="47">
        <f t="shared" si="2"/>
        <v>85.886638353479256</v>
      </c>
      <c r="P18" s="9"/>
    </row>
    <row r="19" spans="1:119" ht="15.75">
      <c r="A19" s="28" t="s">
        <v>32</v>
      </c>
      <c r="B19" s="29"/>
      <c r="C19" s="30"/>
      <c r="D19" s="31">
        <f t="shared" ref="D19:M19" si="5">SUM(D20:D20)</f>
        <v>542501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542501</v>
      </c>
      <c r="O19" s="43">
        <f t="shared" si="2"/>
        <v>177.22999019928127</v>
      </c>
      <c r="P19" s="10"/>
    </row>
    <row r="20" spans="1:119">
      <c r="A20" s="12"/>
      <c r="B20" s="44">
        <v>541</v>
      </c>
      <c r="C20" s="20" t="s">
        <v>63</v>
      </c>
      <c r="D20" s="46">
        <v>542501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542501</v>
      </c>
      <c r="O20" s="47">
        <f t="shared" si="2"/>
        <v>177.22999019928127</v>
      </c>
      <c r="P20" s="9"/>
    </row>
    <row r="21" spans="1:119" ht="15.75">
      <c r="A21" s="28" t="s">
        <v>34</v>
      </c>
      <c r="B21" s="29"/>
      <c r="C21" s="30"/>
      <c r="D21" s="31">
        <f t="shared" ref="D21:M21" si="6">SUM(D22:D22)</f>
        <v>0</v>
      </c>
      <c r="E21" s="31">
        <f t="shared" si="6"/>
        <v>230494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1"/>
        <v>230494</v>
      </c>
      <c r="O21" s="43">
        <f t="shared" si="2"/>
        <v>75.300228683436785</v>
      </c>
      <c r="P21" s="10"/>
    </row>
    <row r="22" spans="1:119">
      <c r="A22" s="13"/>
      <c r="B22" s="45">
        <v>559</v>
      </c>
      <c r="C22" s="21" t="s">
        <v>51</v>
      </c>
      <c r="D22" s="46">
        <v>0</v>
      </c>
      <c r="E22" s="46">
        <v>230494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230494</v>
      </c>
      <c r="O22" s="47">
        <f t="shared" si="2"/>
        <v>75.300228683436785</v>
      </c>
      <c r="P22" s="9"/>
    </row>
    <row r="23" spans="1:119" ht="15.75">
      <c r="A23" s="28" t="s">
        <v>54</v>
      </c>
      <c r="B23" s="29"/>
      <c r="C23" s="30"/>
      <c r="D23" s="31">
        <f t="shared" ref="D23:M23" si="7">SUM(D24:D24)</f>
        <v>0</v>
      </c>
      <c r="E23" s="31">
        <f t="shared" si="7"/>
        <v>153265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153265</v>
      </c>
      <c r="O23" s="43">
        <f t="shared" si="2"/>
        <v>50.070238484155503</v>
      </c>
      <c r="P23" s="10"/>
    </row>
    <row r="24" spans="1:119">
      <c r="A24" s="12"/>
      <c r="B24" s="44">
        <v>569</v>
      </c>
      <c r="C24" s="20" t="s">
        <v>55</v>
      </c>
      <c r="D24" s="46">
        <v>0</v>
      </c>
      <c r="E24" s="46">
        <v>153265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153265</v>
      </c>
      <c r="O24" s="47">
        <f t="shared" si="2"/>
        <v>50.070238484155503</v>
      </c>
      <c r="P24" s="9"/>
    </row>
    <row r="25" spans="1:119" ht="15.75">
      <c r="A25" s="28" t="s">
        <v>36</v>
      </c>
      <c r="B25" s="29"/>
      <c r="C25" s="30"/>
      <c r="D25" s="31">
        <f t="shared" ref="D25:M25" si="8">SUM(D26:D26)</f>
        <v>180969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1"/>
        <v>180969</v>
      </c>
      <c r="O25" s="43">
        <f t="shared" si="2"/>
        <v>59.120875530872262</v>
      </c>
      <c r="P25" s="9"/>
    </row>
    <row r="26" spans="1:119">
      <c r="A26" s="12"/>
      <c r="B26" s="44">
        <v>572</v>
      </c>
      <c r="C26" s="20" t="s">
        <v>64</v>
      </c>
      <c r="D26" s="46">
        <v>180969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180969</v>
      </c>
      <c r="O26" s="47">
        <f t="shared" si="2"/>
        <v>59.120875530872262</v>
      </c>
      <c r="P26" s="9"/>
    </row>
    <row r="27" spans="1:119" ht="15.75">
      <c r="A27" s="28" t="s">
        <v>65</v>
      </c>
      <c r="B27" s="29"/>
      <c r="C27" s="30"/>
      <c r="D27" s="31">
        <f t="shared" ref="D27:M27" si="9">SUM(D28:D29)</f>
        <v>0</v>
      </c>
      <c r="E27" s="31">
        <f t="shared" si="9"/>
        <v>13221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1264331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1"/>
        <v>1277552</v>
      </c>
      <c r="O27" s="43">
        <f t="shared" si="2"/>
        <v>417.36426004573667</v>
      </c>
      <c r="P27" s="9"/>
    </row>
    <row r="28" spans="1:119">
      <c r="A28" s="12"/>
      <c r="B28" s="44">
        <v>581</v>
      </c>
      <c r="C28" s="20" t="s">
        <v>66</v>
      </c>
      <c r="D28" s="46">
        <v>0</v>
      </c>
      <c r="E28" s="46">
        <v>13221</v>
      </c>
      <c r="F28" s="46">
        <v>0</v>
      </c>
      <c r="G28" s="46">
        <v>0</v>
      </c>
      <c r="H28" s="46">
        <v>0</v>
      </c>
      <c r="I28" s="46">
        <v>1094378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1107599</v>
      </c>
      <c r="O28" s="47">
        <f t="shared" si="2"/>
        <v>361.84220842861811</v>
      </c>
      <c r="P28" s="9"/>
    </row>
    <row r="29" spans="1:119" ht="15.75" thickBot="1">
      <c r="A29" s="12"/>
      <c r="B29" s="44">
        <v>591</v>
      </c>
      <c r="C29" s="20" t="s">
        <v>67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169953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169953</v>
      </c>
      <c r="O29" s="47">
        <f t="shared" si="2"/>
        <v>55.522051617118592</v>
      </c>
      <c r="P29" s="9"/>
    </row>
    <row r="30" spans="1:119" ht="16.5" thickBot="1">
      <c r="A30" s="14" t="s">
        <v>10</v>
      </c>
      <c r="B30" s="23"/>
      <c r="C30" s="22"/>
      <c r="D30" s="15">
        <f t="shared" ref="D30:M30" si="10">SUM(D5,D10,D13,D19,D21,D23,D25,D27)</f>
        <v>3235292</v>
      </c>
      <c r="E30" s="15">
        <f t="shared" si="10"/>
        <v>406462</v>
      </c>
      <c r="F30" s="15">
        <f t="shared" si="10"/>
        <v>0</v>
      </c>
      <c r="G30" s="15">
        <f t="shared" si="10"/>
        <v>0</v>
      </c>
      <c r="H30" s="15">
        <f t="shared" si="10"/>
        <v>0</v>
      </c>
      <c r="I30" s="15">
        <f t="shared" si="10"/>
        <v>4059865</v>
      </c>
      <c r="J30" s="15">
        <f t="shared" si="10"/>
        <v>213387</v>
      </c>
      <c r="K30" s="15">
        <f t="shared" si="10"/>
        <v>468961</v>
      </c>
      <c r="L30" s="15">
        <f t="shared" si="10"/>
        <v>0</v>
      </c>
      <c r="M30" s="15">
        <f t="shared" si="10"/>
        <v>0</v>
      </c>
      <c r="N30" s="15">
        <f t="shared" si="1"/>
        <v>8383967</v>
      </c>
      <c r="O30" s="37">
        <f t="shared" si="2"/>
        <v>2738.9634106501144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3" t="s">
        <v>70</v>
      </c>
      <c r="M32" s="163"/>
      <c r="N32" s="163"/>
      <c r="O32" s="41">
        <v>3061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46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2024-10-28T17:22:34Z</cp:lastPrinted>
  <dcterms:created xsi:type="dcterms:W3CDTF">2000-08-31T21:26:31Z</dcterms:created>
  <dcterms:modified xsi:type="dcterms:W3CDTF">2024-10-28T17:22:53Z</dcterms:modified>
</cp:coreProperties>
</file>