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'2008'!$A$1:$O$51</definedName>
    <definedName name="_xlnm.Print_Area" localSheetId="14">'2009'!$A$1:$O$52</definedName>
    <definedName name="_xlnm.Print_Area" localSheetId="13">'2010'!$A$1:$O$53</definedName>
    <definedName name="_xlnm.Print_Area" localSheetId="12">'2011'!$A$1:$O$48</definedName>
    <definedName name="_xlnm.Print_Area" localSheetId="11">'2012'!$A$1:$O$48</definedName>
    <definedName name="_xlnm.Print_Area" localSheetId="10">'2013'!$A$1:$O$51</definedName>
    <definedName name="_xlnm.Print_Area" localSheetId="9">'2014'!$A$1:$O$53</definedName>
    <definedName name="_xlnm.Print_Area" localSheetId="8">'2015'!$A$1:$O$54</definedName>
    <definedName name="_xlnm.Print_Area" localSheetId="7">'2016'!$A$1:$O$59</definedName>
    <definedName name="_xlnm.Print_Area" localSheetId="6">'2017'!$A$1:$O$56</definedName>
    <definedName name="_xlnm.Print_Area" localSheetId="5">'2018'!$A$1:$O$56</definedName>
    <definedName name="_xlnm.Print_Area" localSheetId="4">'2019'!$A$1:$O$54</definedName>
    <definedName name="_xlnm.Print_Area" localSheetId="3">'2020'!$A$1:$O$54</definedName>
    <definedName name="_xlnm.Print_Area" localSheetId="2">'2021'!$A$1:$P$55</definedName>
    <definedName name="_xlnm.Print_Area" localSheetId="1">'2022'!$A$1:$P$61</definedName>
    <definedName name="_xlnm.Print_Area" localSheetId="0">'2023'!$A$1:$P$66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1" i="48" l="1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8" i="48" l="1"/>
  <c r="P58" i="48" s="1"/>
  <c r="O51" i="48"/>
  <c r="P51" i="48" s="1"/>
  <c r="O49" i="48"/>
  <c r="P49" i="48" s="1"/>
  <c r="O37" i="48"/>
  <c r="P37" i="48" s="1"/>
  <c r="H62" i="48"/>
  <c r="I62" i="48"/>
  <c r="O27" i="48"/>
  <c r="P27" i="48" s="1"/>
  <c r="F62" i="48"/>
  <c r="G62" i="48"/>
  <c r="E62" i="48"/>
  <c r="L62" i="48"/>
  <c r="O14" i="48"/>
  <c r="P14" i="48" s="1"/>
  <c r="M62" i="48"/>
  <c r="N62" i="48"/>
  <c r="J62" i="48"/>
  <c r="O5" i="48"/>
  <c r="P5" i="48" s="1"/>
  <c r="K62" i="48"/>
  <c r="D62" i="48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2" i="48" l="1"/>
  <c r="P62" i="48" s="1"/>
  <c r="O54" i="47"/>
  <c r="P54" i="47" s="1"/>
  <c r="O48" i="47"/>
  <c r="P48" i="47" s="1"/>
  <c r="O46" i="47"/>
  <c r="P46" i="47" s="1"/>
  <c r="O34" i="47"/>
  <c r="P34" i="47" s="1"/>
  <c r="O24" i="47"/>
  <c r="P24" i="47" s="1"/>
  <c r="J57" i="47"/>
  <c r="G57" i="47"/>
  <c r="D57" i="47"/>
  <c r="L57" i="47"/>
  <c r="F57" i="47"/>
  <c r="E57" i="47"/>
  <c r="I57" i="47"/>
  <c r="N57" i="47"/>
  <c r="H57" i="47"/>
  <c r="K57" i="47"/>
  <c r="M57" i="47"/>
  <c r="O14" i="47"/>
  <c r="P14" i="47" s="1"/>
  <c r="O5" i="47"/>
  <c r="P5" i="47" s="1"/>
  <c r="O50" i="46"/>
  <c r="P50" i="46"/>
  <c r="O49" i="46"/>
  <c r="P49" i="46"/>
  <c r="N48" i="46"/>
  <c r="M48" i="46"/>
  <c r="L48" i="46"/>
  <c r="K48" i="46"/>
  <c r="J48" i="46"/>
  <c r="I48" i="46"/>
  <c r="H48" i="46"/>
  <c r="H51" i="46" s="1"/>
  <c r="G48" i="46"/>
  <c r="F48" i="46"/>
  <c r="E48" i="46"/>
  <c r="D48" i="46"/>
  <c r="O47" i="46"/>
  <c r="P47" i="46" s="1"/>
  <c r="O46" i="46"/>
  <c r="P46" i="46"/>
  <c r="O45" i="46"/>
  <c r="P45" i="46"/>
  <c r="O44" i="46"/>
  <c r="P44" i="46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/>
  <c r="O36" i="46"/>
  <c r="P36" i="46"/>
  <c r="O35" i="46"/>
  <c r="P35" i="46"/>
  <c r="O34" i="46"/>
  <c r="P34" i="46"/>
  <c r="O33" i="46"/>
  <c r="P33" i="46" s="1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 s="1"/>
  <c r="O28" i="46"/>
  <c r="P28" i="46" s="1"/>
  <c r="O27" i="46"/>
  <c r="P27" i="46" s="1"/>
  <c r="O26" i="46"/>
  <c r="P26" i="46"/>
  <c r="O25" i="46"/>
  <c r="P25" i="46"/>
  <c r="O24" i="46"/>
  <c r="P24" i="46"/>
  <c r="O23" i="46"/>
  <c r="P23" i="46" s="1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D51" i="46" s="1"/>
  <c r="O19" i="46"/>
  <c r="P19" i="46"/>
  <c r="O18" i="46"/>
  <c r="P18" i="46" s="1"/>
  <c r="O17" i="46"/>
  <c r="P17" i="46" s="1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9" i="45"/>
  <c r="O49" i="45"/>
  <c r="M48" i="45"/>
  <c r="L48" i="45"/>
  <c r="K48" i="45"/>
  <c r="J48" i="45"/>
  <c r="I48" i="45"/>
  <c r="H48" i="45"/>
  <c r="G48" i="45"/>
  <c r="F48" i="45"/>
  <c r="E48" i="45"/>
  <c r="D48" i="45"/>
  <c r="N48" i="45" s="1"/>
  <c r="N47" i="45"/>
  <c r="O47" i="45"/>
  <c r="N46" i="45"/>
  <c r="O46" i="45" s="1"/>
  <c r="N45" i="45"/>
  <c r="O45" i="45" s="1"/>
  <c r="N44" i="45"/>
  <c r="O44" i="45"/>
  <c r="M43" i="45"/>
  <c r="L43" i="45"/>
  <c r="K43" i="45"/>
  <c r="J43" i="45"/>
  <c r="I43" i="45"/>
  <c r="H43" i="45"/>
  <c r="G43" i="45"/>
  <c r="F43" i="45"/>
  <c r="E43" i="45"/>
  <c r="D43" i="45"/>
  <c r="N42" i="45"/>
  <c r="O42" i="45"/>
  <c r="N41" i="45"/>
  <c r="O41" i="45"/>
  <c r="M40" i="45"/>
  <c r="L40" i="45"/>
  <c r="N40" i="45" s="1"/>
  <c r="K40" i="45"/>
  <c r="J40" i="45"/>
  <c r="I40" i="45"/>
  <c r="H40" i="45"/>
  <c r="G40" i="45"/>
  <c r="F40" i="45"/>
  <c r="E40" i="45"/>
  <c r="D40" i="45"/>
  <c r="N39" i="45"/>
  <c r="O39" i="45"/>
  <c r="N38" i="45"/>
  <c r="O38" i="45"/>
  <c r="N37" i="45"/>
  <c r="O37" i="45"/>
  <c r="N36" i="45"/>
  <c r="O36" i="45" s="1"/>
  <c r="N35" i="45"/>
  <c r="O35" i="45" s="1"/>
  <c r="N34" i="45"/>
  <c r="O34" i="45"/>
  <c r="N33" i="45"/>
  <c r="O33" i="45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/>
  <c r="N28" i="45"/>
  <c r="O28" i="45" s="1"/>
  <c r="N27" i="45"/>
  <c r="O27" i="45" s="1"/>
  <c r="N26" i="45"/>
  <c r="O26" i="45"/>
  <c r="N25" i="45"/>
  <c r="O25" i="45"/>
  <c r="N24" i="45"/>
  <c r="O24" i="45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49" i="44"/>
  <c r="O49" i="44" s="1"/>
  <c r="N48" i="44"/>
  <c r="O48" i="44" s="1"/>
  <c r="M47" i="44"/>
  <c r="L47" i="44"/>
  <c r="K47" i="44"/>
  <c r="J47" i="44"/>
  <c r="I47" i="44"/>
  <c r="H47" i="44"/>
  <c r="N47" i="44" s="1"/>
  <c r="G47" i="44"/>
  <c r="F47" i="44"/>
  <c r="E47" i="44"/>
  <c r="D47" i="44"/>
  <c r="N46" i="44"/>
  <c r="O46" i="44" s="1"/>
  <c r="N45" i="44"/>
  <c r="O45" i="44"/>
  <c r="M44" i="44"/>
  <c r="L44" i="44"/>
  <c r="K44" i="44"/>
  <c r="J44" i="44"/>
  <c r="N44" i="44" s="1"/>
  <c r="O44" i="44" s="1"/>
  <c r="I44" i="44"/>
  <c r="H44" i="44"/>
  <c r="G44" i="44"/>
  <c r="F44" i="44"/>
  <c r="E44" i="44"/>
  <c r="D44" i="44"/>
  <c r="N43" i="44"/>
  <c r="O43" i="44"/>
  <c r="N42" i="44"/>
  <c r="O42" i="44"/>
  <c r="M41" i="44"/>
  <c r="L41" i="44"/>
  <c r="N41" i="44" s="1"/>
  <c r="O41" i="44" s="1"/>
  <c r="K41" i="44"/>
  <c r="J41" i="44"/>
  <c r="I41" i="44"/>
  <c r="H41" i="44"/>
  <c r="G41" i="44"/>
  <c r="F41" i="44"/>
  <c r="E41" i="44"/>
  <c r="D41" i="44"/>
  <c r="N40" i="44"/>
  <c r="O40" i="44"/>
  <c r="N39" i="44"/>
  <c r="O39" i="44"/>
  <c r="N38" i="44"/>
  <c r="O38" i="44"/>
  <c r="N37" i="44"/>
  <c r="O37" i="44" s="1"/>
  <c r="N36" i="44"/>
  <c r="O36" i="44" s="1"/>
  <c r="N35" i="44"/>
  <c r="O35" i="44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/>
  <c r="N24" i="44"/>
  <c r="O24" i="44"/>
  <c r="N23" i="44"/>
  <c r="O23" i="44" s="1"/>
  <c r="N22" i="44"/>
  <c r="O22" i="44" s="1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1" i="43"/>
  <c r="O51" i="43" s="1"/>
  <c r="N50" i="43"/>
  <c r="O50" i="43"/>
  <c r="N49" i="43"/>
  <c r="O49" i="43" s="1"/>
  <c r="M48" i="43"/>
  <c r="L48" i="43"/>
  <c r="L52" i="43" s="1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N45" i="43"/>
  <c r="O45" i="43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/>
  <c r="M39" i="43"/>
  <c r="L39" i="43"/>
  <c r="K39" i="43"/>
  <c r="J39" i="43"/>
  <c r="N39" i="43" s="1"/>
  <c r="O39" i="43" s="1"/>
  <c r="I39" i="43"/>
  <c r="H39" i="43"/>
  <c r="G39" i="43"/>
  <c r="F39" i="43"/>
  <c r="E39" i="43"/>
  <c r="D39" i="43"/>
  <c r="N38" i="43"/>
  <c r="O38" i="43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N26" i="43"/>
  <c r="O26" i="43" s="1"/>
  <c r="N25" i="43"/>
  <c r="O25" i="43" s="1"/>
  <c r="N24" i="43"/>
  <c r="O24" i="43"/>
  <c r="N23" i="43"/>
  <c r="O23" i="43" s="1"/>
  <c r="N22" i="43"/>
  <c r="O22" i="43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1" i="42"/>
  <c r="O51" i="42"/>
  <c r="N50" i="42"/>
  <c r="O50" i="42"/>
  <c r="M49" i="42"/>
  <c r="L49" i="42"/>
  <c r="K49" i="42"/>
  <c r="J49" i="42"/>
  <c r="I49" i="42"/>
  <c r="H49" i="42"/>
  <c r="G49" i="42"/>
  <c r="F49" i="42"/>
  <c r="E49" i="42"/>
  <c r="D49" i="42"/>
  <c r="N49" i="42" s="1"/>
  <c r="O49" i="42" s="1"/>
  <c r="N48" i="42"/>
  <c r="O48" i="42"/>
  <c r="N47" i="42"/>
  <c r="O47" i="42" s="1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/>
  <c r="N34" i="42"/>
  <c r="O34" i="42" s="1"/>
  <c r="N33" i="42"/>
  <c r="O33" i="42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N30" i="42" s="1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/>
  <c r="N24" i="42"/>
  <c r="O24" i="42"/>
  <c r="N23" i="42"/>
  <c r="O23" i="42" s="1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4" i="41"/>
  <c r="O54" i="41" s="1"/>
  <c r="N53" i="41"/>
  <c r="O53" i="41"/>
  <c r="N52" i="41"/>
  <c r="O52" i="41" s="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/>
  <c r="N48" i="41"/>
  <c r="O48" i="41"/>
  <c r="N47" i="41"/>
  <c r="O47" i="41" s="1"/>
  <c r="N46" i="41"/>
  <c r="O46" i="41" s="1"/>
  <c r="M45" i="41"/>
  <c r="L45" i="41"/>
  <c r="K45" i="41"/>
  <c r="J45" i="41"/>
  <c r="I45" i="41"/>
  <c r="H45" i="41"/>
  <c r="N45" i="41" s="1"/>
  <c r="G45" i="41"/>
  <c r="F45" i="41"/>
  <c r="E45" i="41"/>
  <c r="D45" i="41"/>
  <c r="N44" i="41"/>
  <c r="O44" i="41" s="1"/>
  <c r="M43" i="41"/>
  <c r="L43" i="41"/>
  <c r="K43" i="41"/>
  <c r="J43" i="41"/>
  <c r="I43" i="41"/>
  <c r="H43" i="41"/>
  <c r="N43" i="41" s="1"/>
  <c r="O43" i="41" s="1"/>
  <c r="G43" i="41"/>
  <c r="F43" i="41"/>
  <c r="E43" i="41"/>
  <c r="D43" i="41"/>
  <c r="N42" i="41"/>
  <c r="O42" i="41" s="1"/>
  <c r="N41" i="41"/>
  <c r="O41" i="41"/>
  <c r="N40" i="41"/>
  <c r="O40" i="41" s="1"/>
  <c r="N39" i="41"/>
  <c r="O39" i="41"/>
  <c r="N38" i="41"/>
  <c r="O38" i="41"/>
  <c r="N37" i="41"/>
  <c r="O37" i="41" s="1"/>
  <c r="N36" i="41"/>
  <c r="O36" i="41" s="1"/>
  <c r="N35" i="41"/>
  <c r="O35" i="41"/>
  <c r="N34" i="41"/>
  <c r="O34" i="41" s="1"/>
  <c r="N33" i="41"/>
  <c r="O33" i="4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N29" i="41" s="1"/>
  <c r="O29" i="41" s="1"/>
  <c r="G29" i="41"/>
  <c r="F29" i="41"/>
  <c r="E29" i="41"/>
  <c r="D29" i="41"/>
  <c r="N28" i="41"/>
  <c r="O28" i="41" s="1"/>
  <c r="N27" i="41"/>
  <c r="O27" i="41"/>
  <c r="N26" i="41"/>
  <c r="O26" i="41" s="1"/>
  <c r="N25" i="41"/>
  <c r="O25" i="41"/>
  <c r="N24" i="41"/>
  <c r="O24" i="41"/>
  <c r="N23" i="41"/>
  <c r="O23" i="41" s="1"/>
  <c r="N22" i="41"/>
  <c r="O22" i="41" s="1"/>
  <c r="N21" i="41"/>
  <c r="O21" i="41"/>
  <c r="N20" i="41"/>
  <c r="O20" i="41" s="1"/>
  <c r="M19" i="41"/>
  <c r="L19" i="41"/>
  <c r="N19" i="41" s="1"/>
  <c r="O19" i="41" s="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9" i="40"/>
  <c r="O49" i="40" s="1"/>
  <c r="M48" i="40"/>
  <c r="L48" i="40"/>
  <c r="K48" i="40"/>
  <c r="J48" i="40"/>
  <c r="I48" i="40"/>
  <c r="H48" i="40"/>
  <c r="N48" i="40" s="1"/>
  <c r="G48" i="40"/>
  <c r="F48" i="40"/>
  <c r="E48" i="40"/>
  <c r="D48" i="40"/>
  <c r="N47" i="40"/>
  <c r="O47" i="40" s="1"/>
  <c r="N46" i="40"/>
  <c r="O46" i="40"/>
  <c r="N45" i="40"/>
  <c r="O45" i="40" s="1"/>
  <c r="N44" i="40"/>
  <c r="O44" i="40"/>
  <c r="N43" i="40"/>
  <c r="O43" i="40"/>
  <c r="N42" i="40"/>
  <c r="O42" i="40" s="1"/>
  <c r="M41" i="40"/>
  <c r="L41" i="40"/>
  <c r="K41" i="40"/>
  <c r="J41" i="40"/>
  <c r="I41" i="40"/>
  <c r="H41" i="40"/>
  <c r="G41" i="40"/>
  <c r="F41" i="40"/>
  <c r="N41" i="40" s="1"/>
  <c r="O41" i="40" s="1"/>
  <c r="E41" i="40"/>
  <c r="D41" i="40"/>
  <c r="N40" i="40"/>
  <c r="O40" i="40" s="1"/>
  <c r="N39" i="40"/>
  <c r="O39" i="40" s="1"/>
  <c r="M38" i="40"/>
  <c r="L38" i="40"/>
  <c r="K38" i="40"/>
  <c r="J38" i="40"/>
  <c r="I38" i="40"/>
  <c r="H38" i="40"/>
  <c r="N38" i="40" s="1"/>
  <c r="O38" i="40" s="1"/>
  <c r="G38" i="40"/>
  <c r="F38" i="40"/>
  <c r="E38" i="40"/>
  <c r="D38" i="40"/>
  <c r="N37" i="40"/>
  <c r="O37" i="40" s="1"/>
  <c r="N36" i="40"/>
  <c r="O36" i="40"/>
  <c r="N35" i="40"/>
  <c r="O35" i="40" s="1"/>
  <c r="N34" i="40"/>
  <c r="O34" i="40"/>
  <c r="N33" i="40"/>
  <c r="O33" i="40"/>
  <c r="N32" i="40"/>
  <c r="O32" i="40" s="1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48" i="39"/>
  <c r="O48" i="39"/>
  <c r="N47" i="39"/>
  <c r="O47" i="39" s="1"/>
  <c r="M46" i="39"/>
  <c r="L46" i="39"/>
  <c r="N46" i="39" s="1"/>
  <c r="O46" i="39" s="1"/>
  <c r="K46" i="39"/>
  <c r="J46" i="39"/>
  <c r="I46" i="39"/>
  <c r="H46" i="39"/>
  <c r="G46" i="39"/>
  <c r="F46" i="39"/>
  <c r="E46" i="39"/>
  <c r="D46" i="39"/>
  <c r="N45" i="39"/>
  <c r="O45" i="39" s="1"/>
  <c r="N44" i="39"/>
  <c r="O44" i="39"/>
  <c r="N43" i="39"/>
  <c r="O43" i="39"/>
  <c r="N42" i="39"/>
  <c r="O42" i="39"/>
  <c r="N41" i="39"/>
  <c r="O41" i="39" s="1"/>
  <c r="N40" i="39"/>
  <c r="O40" i="39" s="1"/>
  <c r="M39" i="39"/>
  <c r="L39" i="39"/>
  <c r="K39" i="39"/>
  <c r="J39" i="39"/>
  <c r="J49" i="39" s="1"/>
  <c r="I39" i="39"/>
  <c r="H39" i="39"/>
  <c r="G39" i="39"/>
  <c r="F39" i="39"/>
  <c r="E39" i="39"/>
  <c r="D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 s="1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N27" i="39" s="1"/>
  <c r="O27" i="39" s="1"/>
  <c r="G27" i="39"/>
  <c r="F27" i="39"/>
  <c r="E27" i="39"/>
  <c r="D27" i="39"/>
  <c r="N26" i="39"/>
  <c r="O26" i="39" s="1"/>
  <c r="N25" i="39"/>
  <c r="O25" i="39"/>
  <c r="N24" i="39"/>
  <c r="O24" i="39" s="1"/>
  <c r="N23" i="39"/>
  <c r="O23" i="39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D49" i="39" s="1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/>
  <c r="N41" i="38"/>
  <c r="O41" i="38" s="1"/>
  <c r="N40" i="38"/>
  <c r="O40" i="38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M34" i="38"/>
  <c r="L34" i="38"/>
  <c r="K34" i="38"/>
  <c r="J34" i="38"/>
  <c r="I34" i="38"/>
  <c r="I47" i="38" s="1"/>
  <c r="H34" i="38"/>
  <c r="G34" i="38"/>
  <c r="F34" i="38"/>
  <c r="E34" i="38"/>
  <c r="D34" i="38"/>
  <c r="N33" i="38"/>
  <c r="O33" i="38" s="1"/>
  <c r="N32" i="38"/>
  <c r="O32" i="38"/>
  <c r="N31" i="38"/>
  <c r="O31" i="38" s="1"/>
  <c r="N30" i="38"/>
  <c r="O30" i="38"/>
  <c r="N29" i="38"/>
  <c r="O29" i="38"/>
  <c r="N28" i="38"/>
  <c r="O28" i="38" s="1"/>
  <c r="N27" i="38"/>
  <c r="O27" i="38" s="1"/>
  <c r="M26" i="38"/>
  <c r="L26" i="38"/>
  <c r="K26" i="38"/>
  <c r="N26" i="38" s="1"/>
  <c r="O26" i="38" s="1"/>
  <c r="J26" i="38"/>
  <c r="I26" i="38"/>
  <c r="H26" i="38"/>
  <c r="G26" i="38"/>
  <c r="F26" i="38"/>
  <c r="E26" i="38"/>
  <c r="D26" i="38"/>
  <c r="N25" i="38"/>
  <c r="O25" i="38" s="1"/>
  <c r="N24" i="38"/>
  <c r="O24" i="38"/>
  <c r="N23" i="38"/>
  <c r="O23" i="38" s="1"/>
  <c r="N22" i="38"/>
  <c r="O22" i="38"/>
  <c r="N21" i="38"/>
  <c r="O21" i="38"/>
  <c r="N20" i="38"/>
  <c r="O20" i="38" s="1"/>
  <c r="N19" i="38"/>
  <c r="O19" i="38" s="1"/>
  <c r="M18" i="38"/>
  <c r="L18" i="38"/>
  <c r="K18" i="38"/>
  <c r="N18" i="38" s="1"/>
  <c r="O18" i="38" s="1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J47" i="38" s="1"/>
  <c r="I5" i="38"/>
  <c r="H5" i="38"/>
  <c r="G5" i="38"/>
  <c r="F5" i="38"/>
  <c r="E5" i="38"/>
  <c r="N5" i="38" s="1"/>
  <c r="D5" i="38"/>
  <c r="N46" i="37"/>
  <c r="O46" i="37"/>
  <c r="M45" i="37"/>
  <c r="L45" i="37"/>
  <c r="K45" i="37"/>
  <c r="J45" i="37"/>
  <c r="I45" i="37"/>
  <c r="H45" i="37"/>
  <c r="G45" i="37"/>
  <c r="F45" i="37"/>
  <c r="N45" i="37" s="1"/>
  <c r="O45" i="37" s="1"/>
  <c r="E45" i="37"/>
  <c r="D45" i="37"/>
  <c r="N44" i="37"/>
  <c r="O44" i="37" s="1"/>
  <c r="N43" i="37"/>
  <c r="O43" i="37"/>
  <c r="N42" i="37"/>
  <c r="O42" i="37" s="1"/>
  <c r="N41" i="37"/>
  <c r="O41" i="37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N38" i="37" s="1"/>
  <c r="O38" i="37" s="1"/>
  <c r="E38" i="37"/>
  <c r="D38" i="37"/>
  <c r="N37" i="37"/>
  <c r="O37" i="37" s="1"/>
  <c r="M36" i="37"/>
  <c r="L36" i="37"/>
  <c r="K36" i="37"/>
  <c r="J36" i="37"/>
  <c r="I36" i="37"/>
  <c r="H36" i="37"/>
  <c r="G36" i="37"/>
  <c r="F36" i="37"/>
  <c r="F47" i="37" s="1"/>
  <c r="E36" i="37"/>
  <c r="D36" i="37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/>
  <c r="N28" i="37"/>
  <c r="O28" i="37" s="1"/>
  <c r="M27" i="37"/>
  <c r="L27" i="37"/>
  <c r="K27" i="37"/>
  <c r="J27" i="37"/>
  <c r="I27" i="37"/>
  <c r="N27" i="37" s="1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H47" i="37" s="1"/>
  <c r="G5" i="37"/>
  <c r="F5" i="37"/>
  <c r="E5" i="37"/>
  <c r="N5" i="37" s="1"/>
  <c r="D5" i="37"/>
  <c r="N43" i="36"/>
  <c r="O43" i="36" s="1"/>
  <c r="M42" i="36"/>
  <c r="L42" i="36"/>
  <c r="K42" i="36"/>
  <c r="J42" i="36"/>
  <c r="I42" i="36"/>
  <c r="H42" i="36"/>
  <c r="G42" i="36"/>
  <c r="F42" i="36"/>
  <c r="N42" i="36" s="1"/>
  <c r="O42" i="36" s="1"/>
  <c r="E42" i="36"/>
  <c r="D42" i="36"/>
  <c r="N41" i="36"/>
  <c r="O41" i="36" s="1"/>
  <c r="N40" i="36"/>
  <c r="O40" i="36" s="1"/>
  <c r="N39" i="36"/>
  <c r="O39" i="36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/>
  <c r="N26" i="36"/>
  <c r="O26" i="36"/>
  <c r="M25" i="36"/>
  <c r="L25" i="36"/>
  <c r="K25" i="36"/>
  <c r="J25" i="36"/>
  <c r="I25" i="36"/>
  <c r="H25" i="36"/>
  <c r="G25" i="36"/>
  <c r="F25" i="36"/>
  <c r="E25" i="36"/>
  <c r="D25" i="36"/>
  <c r="D44" i="36" s="1"/>
  <c r="N24" i="36"/>
  <c r="O24" i="36"/>
  <c r="N23" i="36"/>
  <c r="O23" i="36" s="1"/>
  <c r="N22" i="36"/>
  <c r="O22" i="36" s="1"/>
  <c r="N21" i="36"/>
  <c r="O21" i="36"/>
  <c r="N20" i="36"/>
  <c r="O20" i="36" s="1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E44" i="36" s="1"/>
  <c r="D17" i="36"/>
  <c r="N17" i="36" s="1"/>
  <c r="O17" i="36" s="1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F44" i="36" s="1"/>
  <c r="E5" i="36"/>
  <c r="D5" i="36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/>
  <c r="N37" i="35"/>
  <c r="O37" i="35"/>
  <c r="M36" i="35"/>
  <c r="L36" i="35"/>
  <c r="K36" i="35"/>
  <c r="J36" i="35"/>
  <c r="I36" i="35"/>
  <c r="H36" i="35"/>
  <c r="G36" i="35"/>
  <c r="G44" i="35" s="1"/>
  <c r="F36" i="35"/>
  <c r="E36" i="35"/>
  <c r="D36" i="35"/>
  <c r="N36" i="35" s="1"/>
  <c r="O36" i="35" s="1"/>
  <c r="N35" i="35"/>
  <c r="O35" i="35" s="1"/>
  <c r="M34" i="35"/>
  <c r="L34" i="35"/>
  <c r="K34" i="35"/>
  <c r="J34" i="35"/>
  <c r="J44" i="35"/>
  <c r="I34" i="35"/>
  <c r="H34" i="35"/>
  <c r="G34" i="35"/>
  <c r="F34" i="35"/>
  <c r="E34" i="35"/>
  <c r="D34" i="35"/>
  <c r="N34" i="35" s="1"/>
  <c r="O34" i="35" s="1"/>
  <c r="N33" i="35"/>
  <c r="O33" i="35" s="1"/>
  <c r="N32" i="35"/>
  <c r="O32" i="35"/>
  <c r="N31" i="35"/>
  <c r="O31" i="35"/>
  <c r="N30" i="35"/>
  <c r="O30" i="35" s="1"/>
  <c r="N29" i="35"/>
  <c r="O29" i="35" s="1"/>
  <c r="N28" i="35"/>
  <c r="O28" i="35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N22" i="35"/>
  <c r="O22" i="35" s="1"/>
  <c r="N21" i="35"/>
  <c r="O21" i="35"/>
  <c r="N20" i="35"/>
  <c r="O20" i="35" s="1"/>
  <c r="N19" i="35"/>
  <c r="O19" i="35"/>
  <c r="N18" i="35"/>
  <c r="O18" i="35"/>
  <c r="M17" i="35"/>
  <c r="M44" i="35" s="1"/>
  <c r="L17" i="35"/>
  <c r="K17" i="35"/>
  <c r="J17" i="35"/>
  <c r="I17" i="35"/>
  <c r="H17" i="35"/>
  <c r="H44" i="35" s="1"/>
  <c r="G17" i="35"/>
  <c r="F17" i="35"/>
  <c r="E17" i="35"/>
  <c r="D17" i="35"/>
  <c r="N16" i="35"/>
  <c r="O16" i="35"/>
  <c r="N15" i="35"/>
  <c r="O15" i="35" s="1"/>
  <c r="N14" i="35"/>
  <c r="O14" i="35" s="1"/>
  <c r="M13" i="35"/>
  <c r="L13" i="35"/>
  <c r="K13" i="35"/>
  <c r="J13" i="35"/>
  <c r="I13" i="35"/>
  <c r="I44" i="35"/>
  <c r="H13" i="35"/>
  <c r="G13" i="35"/>
  <c r="F13" i="35"/>
  <c r="F44" i="35" s="1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L44" i="35"/>
  <c r="K5" i="35"/>
  <c r="J5" i="35"/>
  <c r="I5" i="35"/>
  <c r="N5" i="35" s="1"/>
  <c r="O5" i="35" s="1"/>
  <c r="H5" i="35"/>
  <c r="G5" i="35"/>
  <c r="F5" i="35"/>
  <c r="E5" i="35"/>
  <c r="D5" i="35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/>
  <c r="N43" i="34"/>
  <c r="O43" i="34" s="1"/>
  <c r="N42" i="34"/>
  <c r="O42" i="34" s="1"/>
  <c r="N41" i="34"/>
  <c r="O41" i="34" s="1"/>
  <c r="M40" i="34"/>
  <c r="L40" i="34"/>
  <c r="L49" i="34" s="1"/>
  <c r="K40" i="34"/>
  <c r="J40" i="34"/>
  <c r="I40" i="34"/>
  <c r="H40" i="34"/>
  <c r="G40" i="34"/>
  <c r="F40" i="34"/>
  <c r="E40" i="34"/>
  <c r="D40" i="34"/>
  <c r="N40" i="34" s="1"/>
  <c r="O40" i="34" s="1"/>
  <c r="N39" i="34"/>
  <c r="O39" i="34"/>
  <c r="M38" i="34"/>
  <c r="L38" i="34"/>
  <c r="K38" i="34"/>
  <c r="J38" i="34"/>
  <c r="I38" i="34"/>
  <c r="H38" i="34"/>
  <c r="G38" i="34"/>
  <c r="F38" i="34"/>
  <c r="N38" i="34" s="1"/>
  <c r="O38" i="34" s="1"/>
  <c r="E38" i="34"/>
  <c r="D38" i="34"/>
  <c r="N37" i="34"/>
  <c r="O37" i="34" s="1"/>
  <c r="N36" i="34"/>
  <c r="O36" i="34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/>
  <c r="M29" i="34"/>
  <c r="L29" i="34"/>
  <c r="K29" i="34"/>
  <c r="J29" i="34"/>
  <c r="N29" i="34" s="1"/>
  <c r="O29" i="34" s="1"/>
  <c r="I29" i="34"/>
  <c r="H29" i="34"/>
  <c r="H49" i="34"/>
  <c r="G29" i="34"/>
  <c r="F29" i="34"/>
  <c r="E29" i="34"/>
  <c r="D29" i="34"/>
  <c r="N28" i="34"/>
  <c r="O28" i="34" s="1"/>
  <c r="N27" i="34"/>
  <c r="O27" i="34" s="1"/>
  <c r="N26" i="34"/>
  <c r="O26" i="34"/>
  <c r="N25" i="34"/>
  <c r="O25" i="34"/>
  <c r="N24" i="34"/>
  <c r="O24" i="34"/>
  <c r="N23" i="34"/>
  <c r="O23" i="34" s="1"/>
  <c r="N22" i="34"/>
  <c r="O22" i="34" s="1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D49" i="34" s="1"/>
  <c r="N18" i="34"/>
  <c r="O18" i="34"/>
  <c r="N17" i="34"/>
  <c r="O17" i="34"/>
  <c r="N16" i="34"/>
  <c r="O16" i="34" s="1"/>
  <c r="N15" i="34"/>
  <c r="O15" i="34" s="1"/>
  <c r="M14" i="34"/>
  <c r="M49" i="34" s="1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I49" i="34" s="1"/>
  <c r="H5" i="34"/>
  <c r="G5" i="34"/>
  <c r="F5" i="34"/>
  <c r="F49" i="34" s="1"/>
  <c r="E5" i="34"/>
  <c r="N5" i="34" s="1"/>
  <c r="D5" i="34"/>
  <c r="N46" i="33"/>
  <c r="O46" i="33"/>
  <c r="N47" i="33"/>
  <c r="O47" i="33"/>
  <c r="N29" i="33"/>
  <c r="O29" i="33"/>
  <c r="N30" i="33"/>
  <c r="O30" i="33" s="1"/>
  <c r="N31" i="33"/>
  <c r="O31" i="33" s="1"/>
  <c r="N32" i="33"/>
  <c r="O32" i="33" s="1"/>
  <c r="N33" i="33"/>
  <c r="O33" i="33"/>
  <c r="N34" i="33"/>
  <c r="O34" i="33"/>
  <c r="N35" i="33"/>
  <c r="O35" i="33"/>
  <c r="N19" i="33"/>
  <c r="O19" i="33" s="1"/>
  <c r="N20" i="33"/>
  <c r="O20" i="33" s="1"/>
  <c r="N21" i="33"/>
  <c r="O21" i="33" s="1"/>
  <c r="N22" i="33"/>
  <c r="O22" i="33"/>
  <c r="N23" i="33"/>
  <c r="O23" i="33"/>
  <c r="N24" i="33"/>
  <c r="O24" i="33" s="1"/>
  <c r="N25" i="33"/>
  <c r="O25" i="33" s="1"/>
  <c r="N26" i="33"/>
  <c r="O26" i="33" s="1"/>
  <c r="N27" i="33"/>
  <c r="O27" i="33" s="1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18" i="33"/>
  <c r="N18" i="33" s="1"/>
  <c r="O18" i="33" s="1"/>
  <c r="F18" i="33"/>
  <c r="G18" i="33"/>
  <c r="H18" i="33"/>
  <c r="I18" i="33"/>
  <c r="J18" i="33"/>
  <c r="K18" i="33"/>
  <c r="L18" i="33"/>
  <c r="M18" i="33"/>
  <c r="D18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K48" i="33" s="1"/>
  <c r="L5" i="33"/>
  <c r="M5" i="33"/>
  <c r="D5" i="33"/>
  <c r="E44" i="33"/>
  <c r="F44" i="33"/>
  <c r="G44" i="33"/>
  <c r="H44" i="33"/>
  <c r="I44" i="33"/>
  <c r="J44" i="33"/>
  <c r="K44" i="33"/>
  <c r="N44" i="33" s="1"/>
  <c r="O44" i="33" s="1"/>
  <c r="L44" i="33"/>
  <c r="M44" i="33"/>
  <c r="D44" i="33"/>
  <c r="N45" i="33"/>
  <c r="O45" i="33"/>
  <c r="N40" i="33"/>
  <c r="O40" i="33" s="1"/>
  <c r="N41" i="33"/>
  <c r="O41" i="33"/>
  <c r="N42" i="33"/>
  <c r="O42" i="33"/>
  <c r="N43" i="33"/>
  <c r="O43" i="33" s="1"/>
  <c r="N39" i="33"/>
  <c r="O39" i="33" s="1"/>
  <c r="E38" i="33"/>
  <c r="F38" i="33"/>
  <c r="N38" i="33" s="1"/>
  <c r="O38" i="33" s="1"/>
  <c r="G38" i="33"/>
  <c r="H38" i="33"/>
  <c r="I38" i="33"/>
  <c r="J38" i="33"/>
  <c r="K38" i="33"/>
  <c r="L38" i="33"/>
  <c r="M38" i="33"/>
  <c r="M48" i="33" s="1"/>
  <c r="D38" i="33"/>
  <c r="E36" i="33"/>
  <c r="F36" i="33"/>
  <c r="G36" i="33"/>
  <c r="H36" i="33"/>
  <c r="I36" i="33"/>
  <c r="J36" i="33"/>
  <c r="K36" i="33"/>
  <c r="L36" i="33"/>
  <c r="M36" i="33"/>
  <c r="D36" i="33"/>
  <c r="N37" i="33"/>
  <c r="O37" i="33" s="1"/>
  <c r="N16" i="33"/>
  <c r="O16" i="33" s="1"/>
  <c r="N17" i="33"/>
  <c r="O17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13" i="33"/>
  <c r="O13" i="33" s="1"/>
  <c r="N6" i="33"/>
  <c r="O6" i="33"/>
  <c r="N15" i="33"/>
  <c r="O15" i="33"/>
  <c r="K44" i="35"/>
  <c r="G49" i="34"/>
  <c r="M44" i="36"/>
  <c r="G44" i="36"/>
  <c r="N34" i="36"/>
  <c r="O34" i="36"/>
  <c r="J44" i="36"/>
  <c r="K44" i="36"/>
  <c r="I44" i="36"/>
  <c r="N36" i="36"/>
  <c r="O36" i="36"/>
  <c r="N25" i="36"/>
  <c r="O25" i="36" s="1"/>
  <c r="L47" i="37"/>
  <c r="G47" i="37"/>
  <c r="K47" i="37"/>
  <c r="E47" i="37"/>
  <c r="M47" i="37"/>
  <c r="O5" i="37"/>
  <c r="N14" i="37"/>
  <c r="O14" i="37"/>
  <c r="J47" i="37"/>
  <c r="O27" i="37"/>
  <c r="O5" i="34"/>
  <c r="D48" i="33"/>
  <c r="K47" i="38"/>
  <c r="H47" i="38"/>
  <c r="L47" i="38"/>
  <c r="G47" i="38"/>
  <c r="M47" i="38"/>
  <c r="N14" i="38"/>
  <c r="O14" i="38" s="1"/>
  <c r="E47" i="38"/>
  <c r="D47" i="38"/>
  <c r="O5" i="38"/>
  <c r="I49" i="39"/>
  <c r="K49" i="39"/>
  <c r="F49" i="39"/>
  <c r="M49" i="39"/>
  <c r="G49" i="39"/>
  <c r="N14" i="39"/>
  <c r="O14" i="39" s="1"/>
  <c r="E49" i="39"/>
  <c r="N39" i="39"/>
  <c r="O39" i="39" s="1"/>
  <c r="N5" i="39"/>
  <c r="O5" i="39" s="1"/>
  <c r="D47" i="37"/>
  <c r="E49" i="34"/>
  <c r="E44" i="35"/>
  <c r="E48" i="33"/>
  <c r="K49" i="34"/>
  <c r="H44" i="36"/>
  <c r="N44" i="36"/>
  <c r="O44" i="36" s="1"/>
  <c r="L44" i="36"/>
  <c r="F50" i="40"/>
  <c r="L50" i="40"/>
  <c r="M50" i="40"/>
  <c r="K50" i="40"/>
  <c r="G50" i="40"/>
  <c r="O48" i="40"/>
  <c r="E50" i="40"/>
  <c r="N19" i="40"/>
  <c r="O19" i="40"/>
  <c r="I50" i="40"/>
  <c r="N29" i="40"/>
  <c r="O29" i="40" s="1"/>
  <c r="D50" i="40"/>
  <c r="M55" i="41"/>
  <c r="K55" i="41"/>
  <c r="J55" i="41"/>
  <c r="I55" i="41"/>
  <c r="G55" i="41"/>
  <c r="N50" i="41"/>
  <c r="O50" i="41"/>
  <c r="O45" i="41"/>
  <c r="E55" i="41"/>
  <c r="D55" i="41"/>
  <c r="K52" i="42"/>
  <c r="M52" i="42"/>
  <c r="G52" i="42"/>
  <c r="N44" i="42"/>
  <c r="O44" i="42" s="1"/>
  <c r="I52" i="42"/>
  <c r="O30" i="42"/>
  <c r="D52" i="42"/>
  <c r="E52" i="42"/>
  <c r="K52" i="43"/>
  <c r="M52" i="43"/>
  <c r="G52" i="43"/>
  <c r="I52" i="43"/>
  <c r="N48" i="43"/>
  <c r="O48" i="43" s="1"/>
  <c r="E52" i="43"/>
  <c r="N29" i="43"/>
  <c r="O29" i="43"/>
  <c r="D52" i="43"/>
  <c r="N5" i="43"/>
  <c r="O5" i="43"/>
  <c r="M50" i="44"/>
  <c r="K50" i="44"/>
  <c r="N15" i="44"/>
  <c r="O15" i="44" s="1"/>
  <c r="G50" i="44"/>
  <c r="O47" i="44"/>
  <c r="F50" i="44"/>
  <c r="I50" i="44"/>
  <c r="E50" i="44"/>
  <c r="N31" i="44"/>
  <c r="O31" i="44" s="1"/>
  <c r="N5" i="44"/>
  <c r="O5" i="44" s="1"/>
  <c r="L50" i="45"/>
  <c r="K50" i="45"/>
  <c r="M50" i="45"/>
  <c r="O40" i="45"/>
  <c r="N15" i="45"/>
  <c r="O15" i="45" s="1"/>
  <c r="J50" i="45"/>
  <c r="O48" i="45"/>
  <c r="E50" i="45"/>
  <c r="N43" i="45"/>
  <c r="O43" i="45"/>
  <c r="G50" i="45"/>
  <c r="F50" i="45"/>
  <c r="N32" i="45"/>
  <c r="O32" i="45"/>
  <c r="I50" i="45"/>
  <c r="D50" i="45"/>
  <c r="O43" i="46"/>
  <c r="P43" i="46"/>
  <c r="O40" i="46"/>
  <c r="P40" i="46"/>
  <c r="O31" i="46"/>
  <c r="P31" i="46" s="1"/>
  <c r="J51" i="46"/>
  <c r="F51" i="46"/>
  <c r="O15" i="46"/>
  <c r="P15" i="46" s="1"/>
  <c r="K51" i="46"/>
  <c r="M51" i="46"/>
  <c r="N51" i="46"/>
  <c r="L51" i="46"/>
  <c r="E51" i="46"/>
  <c r="G51" i="46"/>
  <c r="I51" i="46"/>
  <c r="O5" i="46"/>
  <c r="P5" i="46"/>
  <c r="O57" i="47" l="1"/>
  <c r="P57" i="47" s="1"/>
  <c r="N50" i="40"/>
  <c r="O50" i="40" s="1"/>
  <c r="O51" i="46"/>
  <c r="P51" i="46" s="1"/>
  <c r="O48" i="46"/>
  <c r="P48" i="46" s="1"/>
  <c r="J50" i="44"/>
  <c r="H50" i="40"/>
  <c r="N14" i="40"/>
  <c r="O14" i="40" s="1"/>
  <c r="N42" i="42"/>
  <c r="O42" i="42" s="1"/>
  <c r="J52" i="42"/>
  <c r="L52" i="42"/>
  <c r="N19" i="42"/>
  <c r="O19" i="42" s="1"/>
  <c r="N52" i="42"/>
  <c r="O52" i="42" s="1"/>
  <c r="I48" i="33"/>
  <c r="G48" i="33"/>
  <c r="N14" i="33"/>
  <c r="O14" i="33" s="1"/>
  <c r="N37" i="39"/>
  <c r="O37" i="39" s="1"/>
  <c r="N14" i="41"/>
  <c r="O14" i="41" s="1"/>
  <c r="F55" i="41"/>
  <c r="N14" i="42"/>
  <c r="O14" i="42" s="1"/>
  <c r="F52" i="42"/>
  <c r="N5" i="40"/>
  <c r="O5" i="40" s="1"/>
  <c r="J50" i="40"/>
  <c r="H50" i="44"/>
  <c r="H48" i="33"/>
  <c r="N36" i="33"/>
  <c r="O36" i="33" s="1"/>
  <c r="F48" i="33"/>
  <c r="N13" i="36"/>
  <c r="O13" i="36" s="1"/>
  <c r="F52" i="43"/>
  <c r="N52" i="43" s="1"/>
  <c r="O52" i="43" s="1"/>
  <c r="N19" i="43"/>
  <c r="O19" i="43" s="1"/>
  <c r="H50" i="45"/>
  <c r="N50" i="45" s="1"/>
  <c r="O50" i="45" s="1"/>
  <c r="N20" i="45"/>
  <c r="O20" i="45" s="1"/>
  <c r="O20" i="46"/>
  <c r="P20" i="46" s="1"/>
  <c r="N47" i="37"/>
  <c r="O47" i="37" s="1"/>
  <c r="J49" i="34"/>
  <c r="N49" i="34" s="1"/>
  <c r="O49" i="34" s="1"/>
  <c r="N34" i="38"/>
  <c r="O34" i="38" s="1"/>
  <c r="N5" i="41"/>
  <c r="O5" i="41" s="1"/>
  <c r="H55" i="41"/>
  <c r="H52" i="42"/>
  <c r="N5" i="42"/>
  <c r="O5" i="42" s="1"/>
  <c r="N15" i="43"/>
  <c r="O15" i="43" s="1"/>
  <c r="J52" i="43"/>
  <c r="L55" i="41"/>
  <c r="H52" i="43"/>
  <c r="N42" i="43"/>
  <c r="O42" i="43" s="1"/>
  <c r="N5" i="33"/>
  <c r="O5" i="33" s="1"/>
  <c r="L48" i="33"/>
  <c r="J48" i="33"/>
  <c r="N46" i="34"/>
  <c r="O46" i="34" s="1"/>
  <c r="N17" i="35"/>
  <c r="O17" i="35" s="1"/>
  <c r="D44" i="35"/>
  <c r="N44" i="35" s="1"/>
  <c r="O44" i="35" s="1"/>
  <c r="N42" i="35"/>
  <c r="O42" i="35" s="1"/>
  <c r="N36" i="37"/>
  <c r="O36" i="37" s="1"/>
  <c r="F47" i="38"/>
  <c r="N47" i="38" s="1"/>
  <c r="O47" i="38" s="1"/>
  <c r="N37" i="38"/>
  <c r="O37" i="38" s="1"/>
  <c r="N19" i="44"/>
  <c r="O19" i="44" s="1"/>
  <c r="L50" i="44"/>
  <c r="N48" i="33"/>
  <c r="O48" i="33" s="1"/>
  <c r="N19" i="37"/>
  <c r="O19" i="37" s="1"/>
  <c r="I47" i="37"/>
  <c r="L49" i="39"/>
  <c r="N49" i="39" s="1"/>
  <c r="O49" i="39" s="1"/>
  <c r="H49" i="39"/>
  <c r="N19" i="39"/>
  <c r="O19" i="39" s="1"/>
  <c r="D50" i="44"/>
  <c r="N19" i="34"/>
  <c r="O19" i="34" s="1"/>
  <c r="N5" i="36"/>
  <c r="O5" i="36" s="1"/>
  <c r="N55" i="41" l="1"/>
  <c r="O55" i="41" s="1"/>
  <c r="N50" i="44"/>
  <c r="O50" i="44" s="1"/>
</calcChain>
</file>

<file path=xl/sharedStrings.xml><?xml version="1.0" encoding="utf-8"?>
<sst xmlns="http://schemas.openxmlformats.org/spreadsheetml/2006/main" count="1066" uniqueCount="172">
  <si>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</si>
  <si>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</si>
  <si>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</si>
  <si>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</si>
  <si>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</si>
  <si>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</si>
  <si>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</si>
  <si>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</si>
  <si>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</si>
  <si>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</si>
  <si>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</si>
  <si>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</si>
  <si>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</si>
  <si>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</si>
  <si>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</si>
  <si>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</si>
  <si>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</si>
  <si>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</si>
  <si>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</si>
  <si>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</si>
  <si>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Intergovernmental Revenue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</si>
  <si>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</si>
  <si>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</si>
  <si>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</si>
  <si>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</si>
  <si>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</si>
  <si>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</si>
  <si>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</si>
  <si>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Physical Environment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</si>
  <si>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</si>
  <si>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</si>
  <si>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</si>
  <si>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</si>
  <si>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</si>
  <si>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</si>
  <si>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</si>
  <si>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</si>
  <si>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</si>
  <si>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</si>
  <si>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Physical Environment - Garbage / Solid Waste</t>
  </si>
  <si>
    <t>Physical Environment - Other Physical Environment Charges</t>
  </si>
  <si>
    <t>Transportation (User Fees) - Water Ports and Terminals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</si>
  <si>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</si>
  <si>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</si>
  <si>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</si>
  <si>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</si>
  <si>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Fines - Local Ordinance Violations</t>
  </si>
  <si>
    <t>Interest and Other Earnings - Interest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</si>
  <si>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</si>
  <si>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</si>
  <si>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</si>
  <si>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</si>
  <si>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</si>
  <si>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Other Grants and Donations</t>
  </si>
  <si>
    <t>Special Items (Gain)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</si>
  <si>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</si>
  <si>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</si>
  <si>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</si>
  <si>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</si>
  <si>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</si>
  <si>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</si>
  <si>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</si>
  <si>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Madeira Beach Revenues Reported by Account Code and Fund Type</t>
  </si>
  <si>
    <t>Local Fiscal Year Ended September 30, 2010</t>
  </si>
  <si>
    <t>Special Assessments - Capital Improvement</t>
  </si>
  <si>
    <t>Federal Grant - Culture / Recreation</t>
  </si>
  <si>
    <t>State Grant - Other</t>
  </si>
  <si>
    <t>General Gov't (Not Court-Related) - Administrative Service Fees</t>
  </si>
  <si>
    <t>Transportation (User Fees) - Airports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</si>
  <si>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</si>
  <si>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</si>
  <si>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</si>
  <si>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Water / Sewer Combination Utility</t>
  </si>
  <si>
    <t>Other Charges for Services</t>
  </si>
  <si>
    <t>2011 Municipal Population:</t>
  </si>
  <si>
    <t>Local Fiscal Year Ended September 30, 2012</t>
  </si>
  <si>
    <t>State Grant - Physical Environment - Other Physical Environment</t>
  </si>
  <si>
    <t>2012 Municipal Population:</t>
  </si>
  <si>
    <t>Local Fiscal Year Ended September 30, 2013</t>
  </si>
  <si>
    <t>Communications Services Taxes (Chapter 202, F.S.)</t>
  </si>
  <si>
    <t>Other General Taxes</t>
  </si>
  <si>
    <t>Other Permits, Fees, and Special Assessments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</si>
  <si>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</si>
  <si>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</si>
  <si>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</si>
  <si>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Shared Revenue from Other Local Units</t>
  </si>
  <si>
    <t>General Government - Administrative Service Fees</t>
  </si>
  <si>
    <t>General Government - Other General Government Charges and Fees</t>
  </si>
  <si>
    <t>Transportation - Water Ports and Terminals</t>
  </si>
  <si>
    <t>Transportation - Parking Facilities</t>
  </si>
  <si>
    <t>Culture / Recreation - Special Recreation Facilities</t>
  </si>
  <si>
    <t>Culture / Recreation - Other Culture / Recreation Charges</t>
  </si>
  <si>
    <t>Interest and Other Earnings - Gain (Loss) on Sale of Investments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</si>
  <si>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</si>
  <si>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</si>
  <si>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</si>
  <si>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</si>
  <si>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Judgments, Fines, and Forfeits</t>
  </si>
  <si>
    <t>Impact Fees - Other</t>
  </si>
  <si>
    <t>2008 Municipal Population:</t>
  </si>
  <si>
    <t>Local Fiscal Year Ended September 30, 2014</t>
  </si>
  <si>
    <t>Proceeds - Debt Proceeds</t>
  </si>
  <si>
    <t>2014 Municipal Population:</t>
  </si>
  <si>
    <t>Local Fiscal Year Ended September 30, 2015</t>
  </si>
  <si>
    <t>Sales - Disposition of Fixed Assets</t>
  </si>
  <si>
    <t>2015 Municipal Population:</t>
  </si>
  <si>
    <t>Local Fiscal Year Ended September 30, 2016</t>
  </si>
  <si>
    <t>First Local Option Fuel Tax (1 to 6 Cents)</t>
  </si>
  <si>
    <t>Local Business Tax (Chapter 205, F.S.)</t>
  </si>
  <si>
    <t>Federal Grant - Transportation - Other Transportation</t>
  </si>
  <si>
    <t>Federal Grant - Economic Environment</t>
  </si>
  <si>
    <t>State Shared Revenues - Public Safety - Emergency Management Assistance</t>
  </si>
  <si>
    <t>Grants from Other Local Units - Transportation</t>
  </si>
  <si>
    <t>Public Safety - Other Public Safety Charges and Fees</t>
  </si>
  <si>
    <t>Culture / Recreation - Special Events</t>
  </si>
  <si>
    <t>Proprietary Non-Operating - Other Grants and Donations</t>
  </si>
  <si>
    <t>Proprietary Non-Operating - Capital Contributions from Other Public Source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</si>
  <si>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</si>
  <si>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</si>
  <si>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</si>
  <si>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</si>
  <si>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</si>
  <si>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Discretionary Sales Surtaxes</t>
  </si>
  <si>
    <t>State Grant - Physical Environment - Stormwater Management</t>
  </si>
  <si>
    <t>Physical Environment - Conservation and Resource Management</t>
  </si>
  <si>
    <t>Court-Ordered Judgments and Fines - As Decided by County Court Criminal</t>
  </si>
  <si>
    <t>2018 Municipal Population:</t>
  </si>
  <si>
    <t>Local Fiscal Year Ended September 30, 2019</t>
  </si>
  <si>
    <t>Federal Grant - Other Federal Grants</t>
  </si>
  <si>
    <t>Proceeds of General Capital Asset Dispositions - Sales</t>
  </si>
  <si>
    <t>2019 Municipal Population:</t>
  </si>
  <si>
    <t>Local Fiscal Year Ended September 30, 2020</t>
  </si>
  <si>
    <t>State Shared Revenues - General Government - Insurance License Tax</t>
  </si>
  <si>
    <t>Other Miscellaneous Revenues - Settlements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</si>
  <si>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</si>
  <si>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</si>
  <si>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</si>
  <si>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</si>
  <si>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</si>
  <si>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</si>
  <si>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</si>
  <si>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</si>
  <si>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</si>
  <si>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</si>
  <si>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</si>
  <si>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</si>
  <si>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</si>
  <si>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Transportation - Fuel Tax Refunds and Credits</t>
  </si>
  <si>
    <t>State Shared Revenues - Other</t>
  </si>
  <si>
    <t>Court-Ordered Judgments and Fines - Other</t>
  </si>
  <si>
    <t>Proprietary Non-Operating Sources - Other Non-Operating Sources</t>
  </si>
  <si>
    <t>2021 Municipal Population:</t>
  </si>
  <si>
    <t>Local Fiscal Year Ended September 30, 2022</t>
  </si>
  <si>
    <t>Second Local Option Fuel Tax (1 to 5 Cents Local Option Fuel Tax) - Municipal Proceeds</t>
  </si>
  <si>
    <t>Impact Fees - Residential - Public Safety</t>
  </si>
  <si>
    <t>Impact Fees - Residential - Transportation</t>
  </si>
  <si>
    <t>Impact Fees - Residential - Culture / Recreation</t>
  </si>
  <si>
    <t>Inspection Fee</t>
  </si>
  <si>
    <t>Other Fees and Special Assessments</t>
  </si>
  <si>
    <t>Federal Grant - General Government</t>
  </si>
  <si>
    <t>State Shared Revenues - General Government - Municipal Revenue Sharing Program</t>
  </si>
  <si>
    <t>State Shared Revenues - Physical Environment - Other Physical Environment</t>
  </si>
  <si>
    <t>Public Safety - Emergency Management Service Fees / Charges</t>
  </si>
  <si>
    <t>Transportation - Other Transportation Charges</t>
  </si>
  <si>
    <t>2022 Municipal Population:</t>
  </si>
  <si>
    <t>Local Fiscal Year Ended September 30, 2023</t>
  </si>
  <si>
    <t>Impact Fees - Commercial - Public Safety</t>
  </si>
  <si>
    <t>Impact Fees - Commercial - Transportation</t>
  </si>
  <si>
    <t>Impact Fees - Commercial - Culture / Recreation</t>
  </si>
  <si>
    <t>State Grant - Public Safety</t>
  </si>
  <si>
    <t>Contributions from Enterprise Operations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</si>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</sst>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44" fontId="1" fillId="2" borderId="19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164" fontId="3" fillId="0" borderId="20" xfId="0" applyNumberFormat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vertical="center"/>
    </xf>
    <xf numFmtId="41" fontId="3" fillId="0" borderId="23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4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4" xfId="0" applyNumberFormat="1" applyFont="1" applyBorder="1" applyAlignment="1" applyProtection="1">
      <alignment vertical="center"/>
    </xf>
    <xf numFmtId="37" fontId="3" fillId="0" borderId="22" xfId="0" applyNumberFormat="1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136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6063738</v>
      </c>
      <c r="E5" s="27">
        <f t="shared" si="0"/>
        <v>721480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6785218</v>
      </c>
      <c r="P5" s="33">
        <f t="shared" ref="P5:P36" si="1">(O5/P$64)</f>
        <v>1698.8527791687532</v>
      </c>
      <c r="Q5" s="6"/>
    </row>
    <row r="6" spans="1:134">
      <c r="A6" s="12"/>
      <c r="B6" s="25">
        <v>311</v>
      </c>
      <c r="C6" s="20" t="s">
        <v>2</v>
      </c>
      <c r="D6" s="49">
        <v>4744071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4744071</v>
      </c>
      <c r="P6" s="50">
        <f t="shared" si="1"/>
        <v>1187.7994491737606</v>
      </c>
      <c r="Q6" s="9"/>
    </row>
    <row r="7" spans="1:134">
      <c r="A7" s="12"/>
      <c r="B7" s="25">
        <v>312.41000000000003</v>
      </c>
      <c r="C7" s="20" t="s">
        <v>140</v>
      </c>
      <c r="D7" s="49">
        <v>0</v>
      </c>
      <c r="E7" s="49">
        <v>57377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57377</v>
      </c>
      <c r="P7" s="50">
        <f t="shared" si="1"/>
        <v>14.365798698047071</v>
      </c>
      <c r="Q7" s="9"/>
    </row>
    <row r="8" spans="1:134">
      <c r="A8" s="12"/>
      <c r="B8" s="25">
        <v>312.43</v>
      </c>
      <c r="C8" s="20" t="s">
        <v>153</v>
      </c>
      <c r="D8" s="49">
        <v>0</v>
      </c>
      <c r="E8" s="49">
        <v>664103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664103</v>
      </c>
      <c r="P8" s="50">
        <f t="shared" si="1"/>
        <v>166.27516274411619</v>
      </c>
      <c r="Q8" s="9"/>
    </row>
    <row r="9" spans="1:134">
      <c r="A9" s="12"/>
      <c r="B9" s="25">
        <v>314.10000000000002</v>
      </c>
      <c r="C9" s="20" t="s">
        <v>11</v>
      </c>
      <c r="D9" s="49">
        <v>862402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862402</v>
      </c>
      <c r="P9" s="50">
        <f t="shared" si="1"/>
        <v>215.9243865798698</v>
      </c>
      <c r="Q9" s="9"/>
    </row>
    <row r="10" spans="1:134">
      <c r="A10" s="12"/>
      <c r="B10" s="25">
        <v>314.3</v>
      </c>
      <c r="C10" s="20" t="s">
        <v>12</v>
      </c>
      <c r="D10" s="49">
        <v>130546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130546</v>
      </c>
      <c r="P10" s="50">
        <f t="shared" si="1"/>
        <v>32.685528292438661</v>
      </c>
      <c r="Q10" s="9"/>
    </row>
    <row r="11" spans="1:134">
      <c r="A11" s="12"/>
      <c r="B11" s="25">
        <v>314.8</v>
      </c>
      <c r="C11" s="20" t="s">
        <v>14</v>
      </c>
      <c r="D11" s="49">
        <v>33217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33217</v>
      </c>
      <c r="P11" s="50">
        <f t="shared" si="1"/>
        <v>8.3167250876314469</v>
      </c>
      <c r="Q11" s="9"/>
    </row>
    <row r="12" spans="1:134">
      <c r="A12" s="12"/>
      <c r="B12" s="25">
        <v>315.2</v>
      </c>
      <c r="C12" s="20" t="s">
        <v>142</v>
      </c>
      <c r="D12" s="49">
        <v>259224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259224</v>
      </c>
      <c r="P12" s="50">
        <f t="shared" si="1"/>
        <v>64.903355032548816</v>
      </c>
      <c r="Q12" s="9"/>
    </row>
    <row r="13" spans="1:134">
      <c r="A13" s="12"/>
      <c r="B13" s="25">
        <v>316</v>
      </c>
      <c r="C13" s="20" t="s">
        <v>108</v>
      </c>
      <c r="D13" s="49">
        <v>34278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34278</v>
      </c>
      <c r="P13" s="50">
        <f t="shared" si="1"/>
        <v>8.5823735603405105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SUM(D15:D26)</f>
        <v>842619</v>
      </c>
      <c r="E14" s="32">
        <f t="shared" si="3"/>
        <v>788298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7">
        <f>SUM(D14:N14)</f>
        <v>1630917</v>
      </c>
      <c r="P14" s="48">
        <f t="shared" si="1"/>
        <v>408.34176264396592</v>
      </c>
      <c r="Q14" s="10"/>
    </row>
    <row r="15" spans="1:134">
      <c r="A15" s="12"/>
      <c r="B15" s="25">
        <v>322</v>
      </c>
      <c r="C15" s="20" t="s">
        <v>143</v>
      </c>
      <c r="D15" s="49">
        <v>1558</v>
      </c>
      <c r="E15" s="49">
        <v>786048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>SUM(D15:N15)</f>
        <v>787606</v>
      </c>
      <c r="P15" s="50">
        <f t="shared" si="1"/>
        <v>197.19729594391586</v>
      </c>
      <c r="Q15" s="9"/>
    </row>
    <row r="16" spans="1:134">
      <c r="A16" s="12"/>
      <c r="B16" s="25">
        <v>322.89999999999998</v>
      </c>
      <c r="C16" s="20" t="s">
        <v>144</v>
      </c>
      <c r="D16" s="49">
        <v>1558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ref="O16:O26" si="4">SUM(D16:N16)</f>
        <v>1558</v>
      </c>
      <c r="P16" s="50">
        <f t="shared" si="1"/>
        <v>0.3900851276915373</v>
      </c>
      <c r="Q16" s="9"/>
    </row>
    <row r="17" spans="1:17">
      <c r="A17" s="12"/>
      <c r="B17" s="25">
        <v>323.10000000000002</v>
      </c>
      <c r="C17" s="20" t="s">
        <v>18</v>
      </c>
      <c r="D17" s="49">
        <v>667968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667968</v>
      </c>
      <c r="P17" s="50">
        <f t="shared" si="1"/>
        <v>167.24286429644468</v>
      </c>
      <c r="Q17" s="9"/>
    </row>
    <row r="18" spans="1:17">
      <c r="A18" s="12"/>
      <c r="B18" s="25">
        <v>323.39999999999998</v>
      </c>
      <c r="C18" s="20" t="s">
        <v>19</v>
      </c>
      <c r="D18" s="49">
        <v>9877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9877</v>
      </c>
      <c r="P18" s="50">
        <f t="shared" si="1"/>
        <v>2.4729594391587382</v>
      </c>
      <c r="Q18" s="9"/>
    </row>
    <row r="19" spans="1:17">
      <c r="A19" s="12"/>
      <c r="B19" s="25">
        <v>324.11</v>
      </c>
      <c r="C19" s="20" t="s">
        <v>154</v>
      </c>
      <c r="D19" s="49">
        <v>4658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4658</v>
      </c>
      <c r="P19" s="50">
        <f t="shared" si="1"/>
        <v>1.1662493740610917</v>
      </c>
      <c r="Q19" s="9"/>
    </row>
    <row r="20" spans="1:17">
      <c r="A20" s="12"/>
      <c r="B20" s="25">
        <v>324.12</v>
      </c>
      <c r="C20" s="20" t="s">
        <v>166</v>
      </c>
      <c r="D20" s="49">
        <v>79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79</v>
      </c>
      <c r="P20" s="50">
        <f t="shared" si="1"/>
        <v>1.9779669504256383E-2</v>
      </c>
      <c r="Q20" s="9"/>
    </row>
    <row r="21" spans="1:17">
      <c r="A21" s="12"/>
      <c r="B21" s="25">
        <v>324.31</v>
      </c>
      <c r="C21" s="20" t="s">
        <v>155</v>
      </c>
      <c r="D21" s="49">
        <v>14127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14127</v>
      </c>
      <c r="P21" s="50">
        <f t="shared" si="1"/>
        <v>3.5370555833750625</v>
      </c>
      <c r="Q21" s="9"/>
    </row>
    <row r="22" spans="1:17">
      <c r="A22" s="12"/>
      <c r="B22" s="25">
        <v>324.32</v>
      </c>
      <c r="C22" s="20" t="s">
        <v>167</v>
      </c>
      <c r="D22" s="49">
        <v>196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196</v>
      </c>
      <c r="P22" s="50">
        <f t="shared" si="1"/>
        <v>4.9073610415623435E-2</v>
      </c>
      <c r="Q22" s="9"/>
    </row>
    <row r="23" spans="1:17">
      <c r="A23" s="12"/>
      <c r="B23" s="25">
        <v>324.61</v>
      </c>
      <c r="C23" s="20" t="s">
        <v>156</v>
      </c>
      <c r="D23" s="49">
        <v>92389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92389</v>
      </c>
      <c r="P23" s="50">
        <f t="shared" si="1"/>
        <v>23.131947921882823</v>
      </c>
      <c r="Q23" s="9"/>
    </row>
    <row r="24" spans="1:17">
      <c r="A24" s="12"/>
      <c r="B24" s="25">
        <v>324.62</v>
      </c>
      <c r="C24" s="20" t="s">
        <v>168</v>
      </c>
      <c r="D24" s="49">
        <v>1555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4"/>
        <v>1555</v>
      </c>
      <c r="P24" s="50">
        <f t="shared" si="1"/>
        <v>0.38933400100150223</v>
      </c>
      <c r="Q24" s="9"/>
    </row>
    <row r="25" spans="1:17">
      <c r="A25" s="12"/>
      <c r="B25" s="25">
        <v>329.1</v>
      </c>
      <c r="C25" s="20" t="s">
        <v>157</v>
      </c>
      <c r="D25" s="49">
        <v>26660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4"/>
        <v>26660</v>
      </c>
      <c r="P25" s="50">
        <f t="shared" si="1"/>
        <v>6.6750125187781668</v>
      </c>
      <c r="Q25" s="9"/>
    </row>
    <row r="26" spans="1:17">
      <c r="A26" s="12"/>
      <c r="B26" s="25">
        <v>329.5</v>
      </c>
      <c r="C26" s="20" t="s">
        <v>158</v>
      </c>
      <c r="D26" s="49">
        <v>21994</v>
      </c>
      <c r="E26" s="49">
        <v>2250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4"/>
        <v>24244</v>
      </c>
      <c r="P26" s="50">
        <f t="shared" si="1"/>
        <v>6.070105157736605</v>
      </c>
      <c r="Q26" s="9"/>
    </row>
    <row r="27" spans="1:17" ht="15.75">
      <c r="A27" s="29" t="s">
        <v>145</v>
      </c>
      <c r="B27" s="30"/>
      <c r="C27" s="31"/>
      <c r="D27" s="32">
        <f t="shared" ref="D27:N27" si="5">SUM(D28:D36)</f>
        <v>3979322</v>
      </c>
      <c r="E27" s="32">
        <f t="shared" si="5"/>
        <v>80117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32202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7">
        <f>SUM(D27:N27)</f>
        <v>4091641</v>
      </c>
      <c r="P27" s="48">
        <f t="shared" si="1"/>
        <v>1024.4469203805709</v>
      </c>
      <c r="Q27" s="10"/>
    </row>
    <row r="28" spans="1:17">
      <c r="A28" s="12"/>
      <c r="B28" s="25">
        <v>334.2</v>
      </c>
      <c r="C28" s="20" t="s">
        <v>169</v>
      </c>
      <c r="D28" s="49">
        <v>16203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ref="O28:O33" si="6">SUM(D28:N28)</f>
        <v>16203</v>
      </c>
      <c r="P28" s="50">
        <f t="shared" si="1"/>
        <v>4.0568352528793188</v>
      </c>
      <c r="Q28" s="9"/>
    </row>
    <row r="29" spans="1:17">
      <c r="A29" s="12"/>
      <c r="B29" s="25">
        <v>334.39</v>
      </c>
      <c r="C29" s="20" t="s">
        <v>76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32202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32202</v>
      </c>
      <c r="P29" s="50">
        <f t="shared" si="1"/>
        <v>8.0625938908362542</v>
      </c>
      <c r="Q29" s="9"/>
    </row>
    <row r="30" spans="1:17">
      <c r="A30" s="12"/>
      <c r="B30" s="25">
        <v>335.125</v>
      </c>
      <c r="C30" s="20" t="s">
        <v>160</v>
      </c>
      <c r="D30" s="49">
        <v>176981</v>
      </c>
      <c r="E30" s="49">
        <v>43351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220332</v>
      </c>
      <c r="P30" s="50">
        <f t="shared" si="1"/>
        <v>55.165748622934402</v>
      </c>
      <c r="Q30" s="9"/>
    </row>
    <row r="31" spans="1:17">
      <c r="A31" s="12"/>
      <c r="B31" s="25">
        <v>335.15</v>
      </c>
      <c r="C31" s="20" t="s">
        <v>83</v>
      </c>
      <c r="D31" s="49">
        <v>21711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si="6"/>
        <v>21711</v>
      </c>
      <c r="P31" s="50">
        <f t="shared" si="1"/>
        <v>5.4359038557836756</v>
      </c>
      <c r="Q31" s="9"/>
    </row>
    <row r="32" spans="1:17">
      <c r="A32" s="12"/>
      <c r="B32" s="25">
        <v>335.18</v>
      </c>
      <c r="C32" s="20" t="s">
        <v>146</v>
      </c>
      <c r="D32" s="49">
        <v>328971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6"/>
        <v>328971</v>
      </c>
      <c r="P32" s="50">
        <f t="shared" si="1"/>
        <v>82.366299449173766</v>
      </c>
      <c r="Q32" s="9"/>
    </row>
    <row r="33" spans="1:17">
      <c r="A33" s="12"/>
      <c r="B33" s="25">
        <v>335.21</v>
      </c>
      <c r="C33" s="20" t="s">
        <v>26</v>
      </c>
      <c r="D33" s="49">
        <v>8291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6"/>
        <v>8291</v>
      </c>
      <c r="P33" s="50">
        <f t="shared" si="1"/>
        <v>2.0758637956935404</v>
      </c>
      <c r="Q33" s="9"/>
    </row>
    <row r="34" spans="1:17">
      <c r="A34" s="12"/>
      <c r="B34" s="25">
        <v>335.38</v>
      </c>
      <c r="C34" s="20" t="s">
        <v>161</v>
      </c>
      <c r="D34" s="49">
        <v>37052</v>
      </c>
      <c r="E34" s="49">
        <v>36766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ref="O34:O35" si="7">SUM(D34:N34)</f>
        <v>73818</v>
      </c>
      <c r="P34" s="50">
        <f t="shared" si="1"/>
        <v>18.482223335002505</v>
      </c>
      <c r="Q34" s="9"/>
    </row>
    <row r="35" spans="1:17">
      <c r="A35" s="12"/>
      <c r="B35" s="25">
        <v>335.45</v>
      </c>
      <c r="C35" s="20" t="s">
        <v>147</v>
      </c>
      <c r="D35" s="49">
        <v>5786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7"/>
        <v>5786</v>
      </c>
      <c r="P35" s="50">
        <f t="shared" si="1"/>
        <v>1.4486730095142715</v>
      </c>
      <c r="Q35" s="9"/>
    </row>
    <row r="36" spans="1:17">
      <c r="A36" s="12"/>
      <c r="B36" s="25">
        <v>338</v>
      </c>
      <c r="C36" s="20" t="s">
        <v>85</v>
      </c>
      <c r="D36" s="49">
        <v>3384327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>SUM(D36:N36)</f>
        <v>3384327</v>
      </c>
      <c r="P36" s="50">
        <f t="shared" si="1"/>
        <v>847.35277916875316</v>
      </c>
      <c r="Q36" s="9"/>
    </row>
    <row r="37" spans="1:17" ht="15.75">
      <c r="A37" s="29" t="s">
        <v>34</v>
      </c>
      <c r="B37" s="30"/>
      <c r="C37" s="31"/>
      <c r="D37" s="32">
        <f t="shared" ref="D37:N37" si="8">SUM(D38:D48)</f>
        <v>1423327</v>
      </c>
      <c r="E37" s="32">
        <f t="shared" si="8"/>
        <v>747706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9777258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11948291</v>
      </c>
      <c r="P37" s="48">
        <f t="shared" ref="P37:P68" si="9">(O37/P$64)</f>
        <v>2991.5600901352027</v>
      </c>
      <c r="Q37" s="10"/>
    </row>
    <row r="38" spans="1:17">
      <c r="A38" s="12"/>
      <c r="B38" s="25">
        <v>341.3</v>
      </c>
      <c r="C38" s="20" t="s">
        <v>86</v>
      </c>
      <c r="D38" s="49">
        <v>400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ref="O38:O48" si="10">SUM(D38:N38)</f>
        <v>400</v>
      </c>
      <c r="P38" s="50">
        <f t="shared" si="9"/>
        <v>0.10015022533800701</v>
      </c>
      <c r="Q38" s="9"/>
    </row>
    <row r="39" spans="1:17">
      <c r="A39" s="12"/>
      <c r="B39" s="25">
        <v>342.2</v>
      </c>
      <c r="C39" s="20" t="s">
        <v>38</v>
      </c>
      <c r="D39" s="49">
        <v>284708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10"/>
        <v>284708</v>
      </c>
      <c r="P39" s="50">
        <f t="shared" si="9"/>
        <v>71.283925888833252</v>
      </c>
      <c r="Q39" s="9"/>
    </row>
    <row r="40" spans="1:17">
      <c r="A40" s="12"/>
      <c r="B40" s="25">
        <v>342.4</v>
      </c>
      <c r="C40" s="20" t="s">
        <v>162</v>
      </c>
      <c r="D40" s="49">
        <v>555911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10"/>
        <v>555911</v>
      </c>
      <c r="P40" s="50">
        <f t="shared" si="9"/>
        <v>139.18652979469204</v>
      </c>
      <c r="Q40" s="9"/>
    </row>
    <row r="41" spans="1:17">
      <c r="A41" s="12"/>
      <c r="B41" s="25">
        <v>343.4</v>
      </c>
      <c r="C41" s="20" t="s">
        <v>39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2093710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10"/>
        <v>2093710</v>
      </c>
      <c r="P41" s="50">
        <f t="shared" si="9"/>
        <v>524.21382073109669</v>
      </c>
      <c r="Q41" s="9"/>
    </row>
    <row r="42" spans="1:17">
      <c r="A42" s="12"/>
      <c r="B42" s="25">
        <v>343.7</v>
      </c>
      <c r="C42" s="20" t="s">
        <v>124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678215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10"/>
        <v>678215</v>
      </c>
      <c r="P42" s="50">
        <f t="shared" si="9"/>
        <v>169.80846269404105</v>
      </c>
      <c r="Q42" s="9"/>
    </row>
    <row r="43" spans="1:17">
      <c r="A43" s="12"/>
      <c r="B43" s="25">
        <v>344.5</v>
      </c>
      <c r="C43" s="20" t="s">
        <v>89</v>
      </c>
      <c r="D43" s="49">
        <v>0</v>
      </c>
      <c r="E43" s="49">
        <v>630395</v>
      </c>
      <c r="F43" s="49">
        <v>0</v>
      </c>
      <c r="G43" s="49">
        <v>0</v>
      </c>
      <c r="H43" s="49">
        <v>0</v>
      </c>
      <c r="I43" s="49">
        <v>2877801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10"/>
        <v>3508196</v>
      </c>
      <c r="P43" s="50">
        <f t="shared" si="9"/>
        <v>878.36654982473715</v>
      </c>
      <c r="Q43" s="9"/>
    </row>
    <row r="44" spans="1:17">
      <c r="A44" s="12"/>
      <c r="B44" s="25">
        <v>344.9</v>
      </c>
      <c r="C44" s="20" t="s">
        <v>163</v>
      </c>
      <c r="D44" s="49">
        <v>48393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10"/>
        <v>48393</v>
      </c>
      <c r="P44" s="50">
        <f t="shared" si="9"/>
        <v>12.116424636955433</v>
      </c>
      <c r="Q44" s="9"/>
    </row>
    <row r="45" spans="1:17">
      <c r="A45" s="12"/>
      <c r="B45" s="25">
        <v>347.2</v>
      </c>
      <c r="C45" s="20" t="s">
        <v>43</v>
      </c>
      <c r="D45" s="49">
        <v>0</v>
      </c>
      <c r="E45" s="49">
        <v>12000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10"/>
        <v>12000</v>
      </c>
      <c r="P45" s="50">
        <f t="shared" si="9"/>
        <v>3.0045067601402105</v>
      </c>
      <c r="Q45" s="9"/>
    </row>
    <row r="46" spans="1:17">
      <c r="A46" s="12"/>
      <c r="B46" s="25">
        <v>347.4</v>
      </c>
      <c r="C46" s="20" t="s">
        <v>114</v>
      </c>
      <c r="D46" s="49">
        <v>143545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0"/>
        <v>143545</v>
      </c>
      <c r="P46" s="50">
        <f t="shared" si="9"/>
        <v>35.940160240360541</v>
      </c>
      <c r="Q46" s="9"/>
    </row>
    <row r="47" spans="1:17">
      <c r="A47" s="12"/>
      <c r="B47" s="25">
        <v>347.5</v>
      </c>
      <c r="C47" s="20" t="s">
        <v>90</v>
      </c>
      <c r="D47" s="49">
        <v>372202</v>
      </c>
      <c r="E47" s="49">
        <v>105311</v>
      </c>
      <c r="F47" s="49">
        <v>0</v>
      </c>
      <c r="G47" s="49">
        <v>0</v>
      </c>
      <c r="H47" s="49">
        <v>0</v>
      </c>
      <c r="I47" s="49">
        <v>187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0"/>
        <v>477700</v>
      </c>
      <c r="P47" s="50">
        <f t="shared" si="9"/>
        <v>119.60440660991488</v>
      </c>
      <c r="Q47" s="9"/>
    </row>
    <row r="48" spans="1:17">
      <c r="A48" s="12"/>
      <c r="B48" s="25">
        <v>347.9</v>
      </c>
      <c r="C48" s="20" t="s">
        <v>91</v>
      </c>
      <c r="D48" s="49">
        <v>18168</v>
      </c>
      <c r="E48" s="49">
        <v>0</v>
      </c>
      <c r="F48" s="49">
        <v>0</v>
      </c>
      <c r="G48" s="49">
        <v>0</v>
      </c>
      <c r="H48" s="49">
        <v>0</v>
      </c>
      <c r="I48" s="49">
        <v>4127345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f t="shared" si="10"/>
        <v>4145513</v>
      </c>
      <c r="P48" s="50">
        <f t="shared" si="9"/>
        <v>1037.9351527290937</v>
      </c>
      <c r="Q48" s="9"/>
    </row>
    <row r="49" spans="1:120" ht="15.75">
      <c r="A49" s="29" t="s">
        <v>35</v>
      </c>
      <c r="B49" s="30"/>
      <c r="C49" s="31"/>
      <c r="D49" s="32">
        <f t="shared" ref="D49:N49" si="11">SUM(D50:D50)</f>
        <v>28567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625205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653772</v>
      </c>
      <c r="P49" s="48">
        <f t="shared" si="9"/>
        <v>163.68853279919881</v>
      </c>
      <c r="Q49" s="10"/>
    </row>
    <row r="50" spans="1:120">
      <c r="A50" s="13"/>
      <c r="B50" s="41">
        <v>354</v>
      </c>
      <c r="C50" s="21" t="s">
        <v>46</v>
      </c>
      <c r="D50" s="49">
        <v>28567</v>
      </c>
      <c r="E50" s="49">
        <v>0</v>
      </c>
      <c r="F50" s="49">
        <v>0</v>
      </c>
      <c r="G50" s="49">
        <v>0</v>
      </c>
      <c r="H50" s="49">
        <v>0</v>
      </c>
      <c r="I50" s="49">
        <v>625205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ref="O50" si="12">SUM(D50:N50)</f>
        <v>653772</v>
      </c>
      <c r="P50" s="50">
        <f t="shared" si="9"/>
        <v>163.68853279919881</v>
      </c>
      <c r="Q50" s="9"/>
    </row>
    <row r="51" spans="1:120" ht="15.75">
      <c r="A51" s="29" t="s">
        <v>3</v>
      </c>
      <c r="B51" s="30"/>
      <c r="C51" s="31"/>
      <c r="D51" s="32">
        <f t="shared" ref="D51:N51" si="13">SUM(D52:D57)</f>
        <v>1318536</v>
      </c>
      <c r="E51" s="32">
        <f t="shared" si="13"/>
        <v>196340</v>
      </c>
      <c r="F51" s="32">
        <f t="shared" si="13"/>
        <v>20005</v>
      </c>
      <c r="G51" s="32">
        <f t="shared" si="13"/>
        <v>0</v>
      </c>
      <c r="H51" s="32">
        <f t="shared" si="13"/>
        <v>0</v>
      </c>
      <c r="I51" s="32">
        <f t="shared" si="13"/>
        <v>463991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1998872</v>
      </c>
      <c r="P51" s="48">
        <f t="shared" si="9"/>
        <v>500.46870305458185</v>
      </c>
      <c r="Q51" s="10"/>
    </row>
    <row r="52" spans="1:120">
      <c r="A52" s="12"/>
      <c r="B52" s="25">
        <v>361.1</v>
      </c>
      <c r="C52" s="20" t="s">
        <v>47</v>
      </c>
      <c r="D52" s="49">
        <v>986521</v>
      </c>
      <c r="E52" s="49">
        <v>191184</v>
      </c>
      <c r="F52" s="49">
        <v>20005</v>
      </c>
      <c r="G52" s="49">
        <v>0</v>
      </c>
      <c r="H52" s="49">
        <v>0</v>
      </c>
      <c r="I52" s="49">
        <v>442406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>SUM(D52:N52)</f>
        <v>1640116</v>
      </c>
      <c r="P52" s="50">
        <f t="shared" si="9"/>
        <v>410.64496745117674</v>
      </c>
      <c r="Q52" s="9"/>
    </row>
    <row r="53" spans="1:120">
      <c r="A53" s="12"/>
      <c r="B53" s="25">
        <v>362</v>
      </c>
      <c r="C53" s="20" t="s">
        <v>48</v>
      </c>
      <c r="D53" s="49">
        <v>212903</v>
      </c>
      <c r="E53" s="49">
        <v>3370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ref="O53:O61" si="14">SUM(D53:N53)</f>
        <v>216273</v>
      </c>
      <c r="P53" s="50">
        <f t="shared" si="9"/>
        <v>54.149474211316978</v>
      </c>
      <c r="Q53" s="9"/>
    </row>
    <row r="54" spans="1:120">
      <c r="A54" s="12"/>
      <c r="B54" s="25">
        <v>364</v>
      </c>
      <c r="C54" s="20" t="s">
        <v>104</v>
      </c>
      <c r="D54" s="49">
        <v>46500</v>
      </c>
      <c r="E54" s="49">
        <v>0</v>
      </c>
      <c r="F54" s="49">
        <v>0</v>
      </c>
      <c r="G54" s="49">
        <v>0</v>
      </c>
      <c r="H54" s="49">
        <v>0</v>
      </c>
      <c r="I54" s="49">
        <v>8100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f t="shared" si="14"/>
        <v>54600</v>
      </c>
      <c r="P54" s="50">
        <f t="shared" si="9"/>
        <v>13.670505758637956</v>
      </c>
      <c r="Q54" s="9"/>
    </row>
    <row r="55" spans="1:120">
      <c r="A55" s="12"/>
      <c r="B55" s="25">
        <v>366</v>
      </c>
      <c r="C55" s="20" t="s">
        <v>50</v>
      </c>
      <c r="D55" s="49">
        <v>720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4"/>
        <v>720</v>
      </c>
      <c r="P55" s="50">
        <f t="shared" si="9"/>
        <v>0.18027040560841262</v>
      </c>
      <c r="Q55" s="9"/>
    </row>
    <row r="56" spans="1:120">
      <c r="A56" s="12"/>
      <c r="B56" s="25">
        <v>369.3</v>
      </c>
      <c r="C56" s="20" t="s">
        <v>133</v>
      </c>
      <c r="D56" s="49">
        <v>1001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>SUM(D56:N56)</f>
        <v>1001</v>
      </c>
      <c r="P56" s="50">
        <f t="shared" si="9"/>
        <v>0.25062593890836254</v>
      </c>
      <c r="Q56" s="9"/>
    </row>
    <row r="57" spans="1:120">
      <c r="A57" s="12"/>
      <c r="B57" s="25">
        <v>369.9</v>
      </c>
      <c r="C57" s="20" t="s">
        <v>51</v>
      </c>
      <c r="D57" s="49">
        <v>70891</v>
      </c>
      <c r="E57" s="49">
        <v>1786</v>
      </c>
      <c r="F57" s="49">
        <v>0</v>
      </c>
      <c r="G57" s="49">
        <v>0</v>
      </c>
      <c r="H57" s="49">
        <v>0</v>
      </c>
      <c r="I57" s="49">
        <v>13485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f t="shared" si="14"/>
        <v>86162</v>
      </c>
      <c r="P57" s="50">
        <f t="shared" si="9"/>
        <v>21.572859288933401</v>
      </c>
      <c r="Q57" s="9"/>
    </row>
    <row r="58" spans="1:120" ht="15.75">
      <c r="A58" s="29" t="s">
        <v>36</v>
      </c>
      <c r="B58" s="30"/>
      <c r="C58" s="31"/>
      <c r="D58" s="32">
        <f t="shared" ref="D58:N58" si="15">SUM(D59:D61)</f>
        <v>2287162</v>
      </c>
      <c r="E58" s="32">
        <f t="shared" si="15"/>
        <v>1750000</v>
      </c>
      <c r="F58" s="32">
        <f t="shared" si="15"/>
        <v>297950</v>
      </c>
      <c r="G58" s="32">
        <f t="shared" si="15"/>
        <v>0</v>
      </c>
      <c r="H58" s="32">
        <f t="shared" si="15"/>
        <v>0</v>
      </c>
      <c r="I58" s="32">
        <f t="shared" si="15"/>
        <v>1492829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 t="shared" si="15"/>
        <v>0</v>
      </c>
      <c r="O58" s="32">
        <f t="shared" si="14"/>
        <v>5827941</v>
      </c>
      <c r="P58" s="48">
        <f t="shared" si="9"/>
        <v>1459.1740110165249</v>
      </c>
      <c r="Q58" s="9"/>
    </row>
    <row r="59" spans="1:120">
      <c r="A59" s="12"/>
      <c r="B59" s="25">
        <v>381</v>
      </c>
      <c r="C59" s="20" t="s">
        <v>52</v>
      </c>
      <c r="D59" s="49">
        <v>1800000</v>
      </c>
      <c r="E59" s="49">
        <v>1750000</v>
      </c>
      <c r="F59" s="49">
        <v>297950</v>
      </c>
      <c r="G59" s="49">
        <v>0</v>
      </c>
      <c r="H59" s="49">
        <v>0</v>
      </c>
      <c r="I59" s="49">
        <v>1490000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f t="shared" si="14"/>
        <v>5337950</v>
      </c>
      <c r="P59" s="50">
        <f t="shared" si="9"/>
        <v>1336.4922383575363</v>
      </c>
      <c r="Q59" s="9"/>
    </row>
    <row r="60" spans="1:120">
      <c r="A60" s="12"/>
      <c r="B60" s="25">
        <v>382</v>
      </c>
      <c r="C60" s="20" t="s">
        <v>170</v>
      </c>
      <c r="D60" s="49">
        <v>487162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 t="shared" si="14"/>
        <v>487162</v>
      </c>
      <c r="P60" s="50">
        <f t="shared" si="9"/>
        <v>121.97346019028542</v>
      </c>
      <c r="Q60" s="9"/>
    </row>
    <row r="61" spans="1:120" ht="15.75" thickBot="1">
      <c r="A61" s="12"/>
      <c r="B61" s="25">
        <v>389.4</v>
      </c>
      <c r="C61" s="20" t="s">
        <v>53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2829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f t="shared" si="14"/>
        <v>2829</v>
      </c>
      <c r="P61" s="50">
        <f t="shared" si="9"/>
        <v>0.70831246870305453</v>
      </c>
      <c r="Q61" s="9"/>
    </row>
    <row r="62" spans="1:120" ht="16.5" thickBot="1">
      <c r="A62" s="14" t="s">
        <v>44</v>
      </c>
      <c r="B62" s="23"/>
      <c r="C62" s="22"/>
      <c r="D62" s="15">
        <f t="shared" ref="D62:N62" si="16">SUM(D5,D14,D27,D37,D49,D51,D58)</f>
        <v>15943271</v>
      </c>
      <c r="E62" s="15">
        <f t="shared" si="16"/>
        <v>4283941</v>
      </c>
      <c r="F62" s="15">
        <f t="shared" si="16"/>
        <v>317955</v>
      </c>
      <c r="G62" s="15">
        <f t="shared" si="16"/>
        <v>0</v>
      </c>
      <c r="H62" s="15">
        <f t="shared" si="16"/>
        <v>0</v>
      </c>
      <c r="I62" s="15">
        <f t="shared" si="16"/>
        <v>12391485</v>
      </c>
      <c r="J62" s="15">
        <f t="shared" si="16"/>
        <v>0</v>
      </c>
      <c r="K62" s="15">
        <f t="shared" si="16"/>
        <v>0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32936652</v>
      </c>
      <c r="P62" s="40">
        <f t="shared" si="9"/>
        <v>8246.5327991987979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3"/>
      <c r="B64" s="44"/>
      <c r="C64" s="44"/>
      <c r="D64" s="45"/>
      <c r="E64" s="45"/>
      <c r="F64" s="45"/>
      <c r="G64" s="45"/>
      <c r="H64" s="45"/>
      <c r="I64" s="45"/>
      <c r="J64" s="45"/>
      <c r="K64" s="45"/>
      <c r="L64" s="45"/>
      <c r="M64" s="51" t="s">
        <v>171</v>
      </c>
      <c r="N64" s="51"/>
      <c r="O64" s="51"/>
      <c r="P64" s="46">
        <v>3994</v>
      </c>
    </row>
    <row r="65" spans="1:16">
      <c r="A65" s="52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  <row r="66" spans="1:16" ht="15.75" customHeight="1" thickBot="1">
      <c r="A66" s="55" t="s">
        <v>70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7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2614720</v>
      </c>
      <c r="E5" s="27">
        <f t="shared" si="0"/>
        <v>383159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2997879</v>
      </c>
      <c r="O5" s="33">
        <f t="shared" ref="O5:O49" si="1">(N5/O$51)</f>
        <v>693.471894517696</v>
      </c>
      <c r="P5" s="6"/>
    </row>
    <row r="6" spans="1:133">
      <c r="A6" s="12"/>
      <c r="B6" s="25">
        <v>311</v>
      </c>
      <c r="C6" s="20" t="s">
        <v>2</v>
      </c>
      <c r="D6" s="49">
        <v>1490180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1490180</v>
      </c>
      <c r="O6" s="50">
        <f t="shared" si="1"/>
        <v>344.70969234328015</v>
      </c>
      <c r="P6" s="9"/>
    </row>
    <row r="7" spans="1:133">
      <c r="A7" s="12"/>
      <c r="B7" s="25">
        <v>312.10000000000002</v>
      </c>
      <c r="C7" s="20" t="s">
        <v>10</v>
      </c>
      <c r="D7" s="49">
        <v>58389</v>
      </c>
      <c r="E7" s="49">
        <v>383159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441548</v>
      </c>
      <c r="O7" s="50">
        <f t="shared" si="1"/>
        <v>102.13925514688873</v>
      </c>
      <c r="P7" s="9"/>
    </row>
    <row r="8" spans="1:133">
      <c r="A8" s="12"/>
      <c r="B8" s="25">
        <v>314.10000000000002</v>
      </c>
      <c r="C8" s="20" t="s">
        <v>11</v>
      </c>
      <c r="D8" s="49">
        <v>579692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579692</v>
      </c>
      <c r="O8" s="50">
        <f t="shared" si="1"/>
        <v>134.09484154522323</v>
      </c>
      <c r="P8" s="9"/>
    </row>
    <row r="9" spans="1:133">
      <c r="A9" s="12"/>
      <c r="B9" s="25">
        <v>314.3</v>
      </c>
      <c r="C9" s="20" t="s">
        <v>12</v>
      </c>
      <c r="D9" s="49">
        <v>142008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142008</v>
      </c>
      <c r="O9" s="50">
        <f t="shared" si="1"/>
        <v>32.849410131852878</v>
      </c>
      <c r="P9" s="9"/>
    </row>
    <row r="10" spans="1:133">
      <c r="A10" s="12"/>
      <c r="B10" s="25">
        <v>314.39999999999998</v>
      </c>
      <c r="C10" s="20" t="s">
        <v>13</v>
      </c>
      <c r="D10" s="49">
        <v>4435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4435</v>
      </c>
      <c r="O10" s="50">
        <f t="shared" si="1"/>
        <v>1.0259079343048809</v>
      </c>
      <c r="P10" s="9"/>
    </row>
    <row r="11" spans="1:133">
      <c r="A11" s="12"/>
      <c r="B11" s="25">
        <v>314.8</v>
      </c>
      <c r="C11" s="20" t="s">
        <v>14</v>
      </c>
      <c r="D11" s="49">
        <v>26967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26967</v>
      </c>
      <c r="O11" s="50">
        <f t="shared" si="1"/>
        <v>6.2380291464260926</v>
      </c>
      <c r="P11" s="9"/>
    </row>
    <row r="12" spans="1:133">
      <c r="A12" s="12"/>
      <c r="B12" s="25">
        <v>315</v>
      </c>
      <c r="C12" s="20" t="s">
        <v>79</v>
      </c>
      <c r="D12" s="49">
        <v>241800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241800</v>
      </c>
      <c r="O12" s="50">
        <f t="shared" si="1"/>
        <v>55.933379597501734</v>
      </c>
      <c r="P12" s="9"/>
    </row>
    <row r="13" spans="1:133">
      <c r="A13" s="12"/>
      <c r="B13" s="25">
        <v>319</v>
      </c>
      <c r="C13" s="20" t="s">
        <v>80</v>
      </c>
      <c r="D13" s="49">
        <v>71249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71249</v>
      </c>
      <c r="O13" s="50">
        <f t="shared" si="1"/>
        <v>16.481378672218366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1060217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1060217</v>
      </c>
      <c r="O14" s="48">
        <f t="shared" si="1"/>
        <v>245.2502891510525</v>
      </c>
      <c r="P14" s="10"/>
    </row>
    <row r="15" spans="1:133">
      <c r="A15" s="12"/>
      <c r="B15" s="25">
        <v>322</v>
      </c>
      <c r="C15" s="20" t="s">
        <v>0</v>
      </c>
      <c r="D15" s="49">
        <v>549649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549649</v>
      </c>
      <c r="O15" s="50">
        <f t="shared" si="1"/>
        <v>127.14526948878094</v>
      </c>
      <c r="P15" s="9"/>
    </row>
    <row r="16" spans="1:133">
      <c r="A16" s="12"/>
      <c r="B16" s="25">
        <v>323.10000000000002</v>
      </c>
      <c r="C16" s="20" t="s">
        <v>18</v>
      </c>
      <c r="D16" s="49">
        <v>487908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487908</v>
      </c>
      <c r="O16" s="50">
        <f t="shared" si="1"/>
        <v>112.86328938237335</v>
      </c>
      <c r="P16" s="9"/>
    </row>
    <row r="17" spans="1:16">
      <c r="A17" s="12"/>
      <c r="B17" s="25">
        <v>323.39999999999998</v>
      </c>
      <c r="C17" s="20" t="s">
        <v>19</v>
      </c>
      <c r="D17" s="49">
        <v>5630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5630</v>
      </c>
      <c r="O17" s="50">
        <f t="shared" si="1"/>
        <v>1.3023363405042794</v>
      </c>
      <c r="P17" s="9"/>
    </row>
    <row r="18" spans="1:16">
      <c r="A18" s="12"/>
      <c r="B18" s="25">
        <v>329</v>
      </c>
      <c r="C18" s="20" t="s">
        <v>81</v>
      </c>
      <c r="D18" s="49">
        <v>17030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17030</v>
      </c>
      <c r="O18" s="50">
        <f t="shared" si="1"/>
        <v>3.9393939393939394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SUM(D20:D26)</f>
        <v>1080965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1080965</v>
      </c>
      <c r="O19" s="48">
        <f t="shared" si="1"/>
        <v>250.04973398103169</v>
      </c>
      <c r="P19" s="10"/>
    </row>
    <row r="20" spans="1:16">
      <c r="A20" s="12"/>
      <c r="B20" s="25">
        <v>334.39</v>
      </c>
      <c r="C20" s="20" t="s">
        <v>76</v>
      </c>
      <c r="D20" s="49">
        <v>9995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5" si="6">SUM(D20:M20)</f>
        <v>9995</v>
      </c>
      <c r="O20" s="50">
        <f t="shared" si="1"/>
        <v>2.3120518158686099</v>
      </c>
      <c r="P20" s="9"/>
    </row>
    <row r="21" spans="1:16">
      <c r="A21" s="12"/>
      <c r="B21" s="25">
        <v>335.12</v>
      </c>
      <c r="C21" s="20" t="s">
        <v>82</v>
      </c>
      <c r="D21" s="49">
        <v>205593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205593</v>
      </c>
      <c r="O21" s="50">
        <f t="shared" si="1"/>
        <v>47.557945870922971</v>
      </c>
      <c r="P21" s="9"/>
    </row>
    <row r="22" spans="1:16">
      <c r="A22" s="12"/>
      <c r="B22" s="25">
        <v>335.15</v>
      </c>
      <c r="C22" s="20" t="s">
        <v>83</v>
      </c>
      <c r="D22" s="49">
        <v>25008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25008</v>
      </c>
      <c r="O22" s="50">
        <f t="shared" si="1"/>
        <v>5.7848716169326853</v>
      </c>
      <c r="P22" s="9"/>
    </row>
    <row r="23" spans="1:16">
      <c r="A23" s="12"/>
      <c r="B23" s="25">
        <v>335.18</v>
      </c>
      <c r="C23" s="20" t="s">
        <v>84</v>
      </c>
      <c r="D23" s="49">
        <v>248444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248444</v>
      </c>
      <c r="O23" s="50">
        <f t="shared" si="1"/>
        <v>57.470275271801988</v>
      </c>
      <c r="P23" s="9"/>
    </row>
    <row r="24" spans="1:16">
      <c r="A24" s="12"/>
      <c r="B24" s="25">
        <v>335.21</v>
      </c>
      <c r="C24" s="20" t="s">
        <v>26</v>
      </c>
      <c r="D24" s="49">
        <v>4582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4582</v>
      </c>
      <c r="O24" s="50">
        <f t="shared" si="1"/>
        <v>1.0599120980800369</v>
      </c>
      <c r="P24" s="9"/>
    </row>
    <row r="25" spans="1:16">
      <c r="A25" s="12"/>
      <c r="B25" s="25">
        <v>335.49</v>
      </c>
      <c r="C25" s="20" t="s">
        <v>27</v>
      </c>
      <c r="D25" s="49">
        <v>45831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45831</v>
      </c>
      <c r="O25" s="50">
        <f t="shared" si="1"/>
        <v>10.601665510062457</v>
      </c>
      <c r="P25" s="9"/>
    </row>
    <row r="26" spans="1:16">
      <c r="A26" s="12"/>
      <c r="B26" s="25">
        <v>338</v>
      </c>
      <c r="C26" s="20" t="s">
        <v>85</v>
      </c>
      <c r="D26" s="49">
        <v>541512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>SUM(D26:M26)</f>
        <v>541512</v>
      </c>
      <c r="O26" s="50">
        <f t="shared" si="1"/>
        <v>125.26301179736294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SUM(D28:D36)</f>
        <v>1982355</v>
      </c>
      <c r="E27" s="32">
        <f t="shared" si="7"/>
        <v>200835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3678838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5862028</v>
      </c>
      <c r="O27" s="48">
        <f t="shared" si="1"/>
        <v>1356.0092528336804</v>
      </c>
      <c r="P27" s="10"/>
    </row>
    <row r="28" spans="1:16">
      <c r="A28" s="12"/>
      <c r="B28" s="25">
        <v>341.3</v>
      </c>
      <c r="C28" s="20" t="s">
        <v>86</v>
      </c>
      <c r="D28" s="49">
        <v>247400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ref="N28:N36" si="8">SUM(D28:M28)</f>
        <v>247400</v>
      </c>
      <c r="O28" s="50">
        <f t="shared" si="1"/>
        <v>57.228776312745779</v>
      </c>
      <c r="P28" s="9"/>
    </row>
    <row r="29" spans="1:16">
      <c r="A29" s="12"/>
      <c r="B29" s="25">
        <v>341.9</v>
      </c>
      <c r="C29" s="20" t="s">
        <v>87</v>
      </c>
      <c r="D29" s="49">
        <v>233997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8"/>
        <v>233997</v>
      </c>
      <c r="O29" s="50">
        <f t="shared" si="1"/>
        <v>54.128383067314367</v>
      </c>
      <c r="P29" s="9"/>
    </row>
    <row r="30" spans="1:16">
      <c r="A30" s="12"/>
      <c r="B30" s="25">
        <v>343.4</v>
      </c>
      <c r="C30" s="20" t="s">
        <v>39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1145198</v>
      </c>
      <c r="J30" s="49">
        <v>0</v>
      </c>
      <c r="K30" s="49">
        <v>0</v>
      </c>
      <c r="L30" s="49">
        <v>0</v>
      </c>
      <c r="M30" s="49">
        <v>0</v>
      </c>
      <c r="N30" s="49">
        <f t="shared" si="8"/>
        <v>1145198</v>
      </c>
      <c r="O30" s="50">
        <f t="shared" si="1"/>
        <v>264.90816562572286</v>
      </c>
      <c r="P30" s="9"/>
    </row>
    <row r="31" spans="1:16">
      <c r="A31" s="12"/>
      <c r="B31" s="25">
        <v>343.6</v>
      </c>
      <c r="C31" s="20" t="s">
        <v>72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347898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347898</v>
      </c>
      <c r="O31" s="50">
        <f t="shared" si="1"/>
        <v>80.476058292852187</v>
      </c>
      <c r="P31" s="9"/>
    </row>
    <row r="32" spans="1:16">
      <c r="A32" s="12"/>
      <c r="B32" s="25">
        <v>344.2</v>
      </c>
      <c r="C32" s="20" t="s">
        <v>88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2185742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2185742</v>
      </c>
      <c r="O32" s="50">
        <f t="shared" si="1"/>
        <v>505.60767985195469</v>
      </c>
      <c r="P32" s="9"/>
    </row>
    <row r="33" spans="1:16">
      <c r="A33" s="12"/>
      <c r="B33" s="25">
        <v>344.5</v>
      </c>
      <c r="C33" s="20" t="s">
        <v>89</v>
      </c>
      <c r="D33" s="49">
        <v>1283101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1283101</v>
      </c>
      <c r="O33" s="50">
        <f t="shared" si="1"/>
        <v>296.80800370113349</v>
      </c>
      <c r="P33" s="9"/>
    </row>
    <row r="34" spans="1:16">
      <c r="A34" s="12"/>
      <c r="B34" s="25">
        <v>347.2</v>
      </c>
      <c r="C34" s="20" t="s">
        <v>43</v>
      </c>
      <c r="D34" s="49">
        <v>0</v>
      </c>
      <c r="E34" s="49">
        <v>200835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200835</v>
      </c>
      <c r="O34" s="50">
        <f t="shared" si="1"/>
        <v>46.457321304649547</v>
      </c>
      <c r="P34" s="9"/>
    </row>
    <row r="35" spans="1:16">
      <c r="A35" s="12"/>
      <c r="B35" s="25">
        <v>347.5</v>
      </c>
      <c r="C35" s="20" t="s">
        <v>90</v>
      </c>
      <c r="D35" s="49">
        <v>215957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215957</v>
      </c>
      <c r="O35" s="50">
        <f t="shared" si="1"/>
        <v>49.955355077492484</v>
      </c>
      <c r="P35" s="9"/>
    </row>
    <row r="36" spans="1:16">
      <c r="A36" s="12"/>
      <c r="B36" s="25">
        <v>347.9</v>
      </c>
      <c r="C36" s="20" t="s">
        <v>91</v>
      </c>
      <c r="D36" s="49">
        <v>1900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1900</v>
      </c>
      <c r="O36" s="50">
        <f t="shared" si="1"/>
        <v>0.43950959981494331</v>
      </c>
      <c r="P36" s="9"/>
    </row>
    <row r="37" spans="1:16" ht="15.75">
      <c r="A37" s="29" t="s">
        <v>35</v>
      </c>
      <c r="B37" s="30"/>
      <c r="C37" s="31"/>
      <c r="D37" s="32">
        <f t="shared" ref="D37:M37" si="9">SUM(D38:D38)</f>
        <v>18839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9" si="10">SUM(D37:M37)</f>
        <v>18839</v>
      </c>
      <c r="O37" s="48">
        <f t="shared" si="1"/>
        <v>4.357853342586167</v>
      </c>
      <c r="P37" s="10"/>
    </row>
    <row r="38" spans="1:16">
      <c r="A38" s="13"/>
      <c r="B38" s="41">
        <v>354</v>
      </c>
      <c r="C38" s="21" t="s">
        <v>46</v>
      </c>
      <c r="D38" s="49">
        <v>18839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10"/>
        <v>18839</v>
      </c>
      <c r="O38" s="50">
        <f t="shared" si="1"/>
        <v>4.357853342586167</v>
      </c>
      <c r="P38" s="9"/>
    </row>
    <row r="39" spans="1:16" ht="15.75">
      <c r="A39" s="29" t="s">
        <v>3</v>
      </c>
      <c r="B39" s="30"/>
      <c r="C39" s="31"/>
      <c r="D39" s="32">
        <f t="shared" ref="D39:M39" si="11">SUM(D40:D45)</f>
        <v>205330</v>
      </c>
      <c r="E39" s="32">
        <f t="shared" si="11"/>
        <v>1783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19731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226844</v>
      </c>
      <c r="O39" s="48">
        <f t="shared" si="1"/>
        <v>52.47374508443211</v>
      </c>
      <c r="P39" s="10"/>
    </row>
    <row r="40" spans="1:16">
      <c r="A40" s="12"/>
      <c r="B40" s="25">
        <v>361.1</v>
      </c>
      <c r="C40" s="20" t="s">
        <v>47</v>
      </c>
      <c r="D40" s="49">
        <v>25598</v>
      </c>
      <c r="E40" s="49">
        <v>1783</v>
      </c>
      <c r="F40" s="49">
        <v>0</v>
      </c>
      <c r="G40" s="49">
        <v>0</v>
      </c>
      <c r="H40" s="49">
        <v>0</v>
      </c>
      <c r="I40" s="49">
        <v>180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27561</v>
      </c>
      <c r="O40" s="50">
        <f t="shared" si="1"/>
        <v>6.3754337265787644</v>
      </c>
      <c r="P40" s="9"/>
    </row>
    <row r="41" spans="1:16">
      <c r="A41" s="12"/>
      <c r="B41" s="25">
        <v>361.4</v>
      </c>
      <c r="C41" s="20" t="s">
        <v>92</v>
      </c>
      <c r="D41" s="49">
        <v>-7639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-7639</v>
      </c>
      <c r="O41" s="50">
        <f t="shared" si="1"/>
        <v>-1.7670599120980801</v>
      </c>
      <c r="P41" s="9"/>
    </row>
    <row r="42" spans="1:16">
      <c r="A42" s="12"/>
      <c r="B42" s="25">
        <v>362</v>
      </c>
      <c r="C42" s="20" t="s">
        <v>48</v>
      </c>
      <c r="D42" s="49">
        <v>179411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179411</v>
      </c>
      <c r="O42" s="50">
        <f t="shared" si="1"/>
        <v>41.501503585473053</v>
      </c>
      <c r="P42" s="9"/>
    </row>
    <row r="43" spans="1:16">
      <c r="A43" s="12"/>
      <c r="B43" s="25">
        <v>365</v>
      </c>
      <c r="C43" s="20" t="s">
        <v>93</v>
      </c>
      <c r="D43" s="49">
        <v>75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75</v>
      </c>
      <c r="O43" s="50">
        <f t="shared" si="1"/>
        <v>1.7349063150589868E-2</v>
      </c>
      <c r="P43" s="9"/>
    </row>
    <row r="44" spans="1:16">
      <c r="A44" s="12"/>
      <c r="B44" s="25">
        <v>366</v>
      </c>
      <c r="C44" s="20" t="s">
        <v>50</v>
      </c>
      <c r="D44" s="49">
        <v>700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700</v>
      </c>
      <c r="O44" s="50">
        <f t="shared" si="1"/>
        <v>0.16192458940550544</v>
      </c>
      <c r="P44" s="9"/>
    </row>
    <row r="45" spans="1:16">
      <c r="A45" s="12"/>
      <c r="B45" s="25">
        <v>369.9</v>
      </c>
      <c r="C45" s="20" t="s">
        <v>51</v>
      </c>
      <c r="D45" s="49">
        <v>7185</v>
      </c>
      <c r="E45" s="49">
        <v>0</v>
      </c>
      <c r="F45" s="49">
        <v>0</v>
      </c>
      <c r="G45" s="49">
        <v>0</v>
      </c>
      <c r="H45" s="49">
        <v>0</v>
      </c>
      <c r="I45" s="49">
        <v>19551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26736</v>
      </c>
      <c r="O45" s="50">
        <f t="shared" si="1"/>
        <v>6.1845940319222761</v>
      </c>
      <c r="P45" s="9"/>
    </row>
    <row r="46" spans="1:16" ht="15.75">
      <c r="A46" s="29" t="s">
        <v>36</v>
      </c>
      <c r="B46" s="30"/>
      <c r="C46" s="31"/>
      <c r="D46" s="32">
        <f t="shared" ref="D46:M46" si="12">SUM(D47:D48)</f>
        <v>6196034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6196034</v>
      </c>
      <c r="O46" s="48">
        <f t="shared" si="1"/>
        <v>1433.2718019893593</v>
      </c>
      <c r="P46" s="9"/>
    </row>
    <row r="47" spans="1:16">
      <c r="A47" s="12"/>
      <c r="B47" s="25">
        <v>381</v>
      </c>
      <c r="C47" s="20" t="s">
        <v>52</v>
      </c>
      <c r="D47" s="49">
        <v>1455469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1455469</v>
      </c>
      <c r="O47" s="50">
        <f t="shared" si="1"/>
        <v>336.68031459634511</v>
      </c>
      <c r="P47" s="9"/>
    </row>
    <row r="48" spans="1:16" ht="15.75" thickBot="1">
      <c r="A48" s="12"/>
      <c r="B48" s="25">
        <v>384</v>
      </c>
      <c r="C48" s="20" t="s">
        <v>101</v>
      </c>
      <c r="D48" s="49">
        <v>4740565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4740565</v>
      </c>
      <c r="O48" s="50">
        <f t="shared" si="1"/>
        <v>1096.5914873930142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3">SUM(D5,D14,D19,D27,D37,D39,D46)</f>
        <v>13158460</v>
      </c>
      <c r="E49" s="15">
        <f t="shared" si="13"/>
        <v>585777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3698569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17442806</v>
      </c>
      <c r="O49" s="40">
        <f t="shared" si="1"/>
        <v>4034.8845708998379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3"/>
      <c r="B51" s="44"/>
      <c r="C51" s="44"/>
      <c r="D51" s="45"/>
      <c r="E51" s="45"/>
      <c r="F51" s="45"/>
      <c r="G51" s="45"/>
      <c r="H51" s="45"/>
      <c r="I51" s="45"/>
      <c r="J51" s="45"/>
      <c r="K51" s="45"/>
      <c r="L51" s="51" t="s">
        <v>102</v>
      </c>
      <c r="M51" s="51"/>
      <c r="N51" s="51"/>
      <c r="O51" s="46">
        <v>4323</v>
      </c>
    </row>
    <row r="52" spans="1:119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  <row r="53" spans="1:119" ht="15.75" customHeight="1" thickBot="1">
      <c r="A53" s="55" t="s">
        <v>70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2479590</v>
      </c>
      <c r="E5" s="27">
        <f t="shared" si="0"/>
        <v>359960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2839550</v>
      </c>
      <c r="O5" s="33">
        <f t="shared" ref="O5:O47" si="1">(N5/O$49)</f>
        <v>658.37004405286348</v>
      </c>
      <c r="P5" s="6"/>
    </row>
    <row r="6" spans="1:133">
      <c r="A6" s="12"/>
      <c r="B6" s="25">
        <v>311</v>
      </c>
      <c r="C6" s="20" t="s">
        <v>2</v>
      </c>
      <c r="D6" s="49">
        <v>1424325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1424325</v>
      </c>
      <c r="O6" s="50">
        <f t="shared" si="1"/>
        <v>330.2399721771389</v>
      </c>
      <c r="P6" s="9"/>
    </row>
    <row r="7" spans="1:133">
      <c r="A7" s="12"/>
      <c r="B7" s="25">
        <v>312.10000000000002</v>
      </c>
      <c r="C7" s="20" t="s">
        <v>10</v>
      </c>
      <c r="D7" s="49">
        <v>58330</v>
      </c>
      <c r="E7" s="49">
        <v>359960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418290</v>
      </c>
      <c r="O7" s="50">
        <f t="shared" si="1"/>
        <v>96.983538140505445</v>
      </c>
      <c r="P7" s="9"/>
    </row>
    <row r="8" spans="1:133">
      <c r="A8" s="12"/>
      <c r="B8" s="25">
        <v>314.10000000000002</v>
      </c>
      <c r="C8" s="20" t="s">
        <v>11</v>
      </c>
      <c r="D8" s="49">
        <v>563875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563875</v>
      </c>
      <c r="O8" s="50">
        <f t="shared" si="1"/>
        <v>130.73846510549501</v>
      </c>
      <c r="P8" s="9"/>
    </row>
    <row r="9" spans="1:133">
      <c r="A9" s="12"/>
      <c r="B9" s="25">
        <v>314.3</v>
      </c>
      <c r="C9" s="20" t="s">
        <v>12</v>
      </c>
      <c r="D9" s="49">
        <v>84985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84985</v>
      </c>
      <c r="O9" s="50">
        <f t="shared" si="1"/>
        <v>19.704382100626013</v>
      </c>
      <c r="P9" s="9"/>
    </row>
    <row r="10" spans="1:133">
      <c r="A10" s="12"/>
      <c r="B10" s="25">
        <v>314.39999999999998</v>
      </c>
      <c r="C10" s="20" t="s">
        <v>13</v>
      </c>
      <c r="D10" s="49">
        <v>6011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6011</v>
      </c>
      <c r="O10" s="50">
        <f t="shared" si="1"/>
        <v>1.3936934848133549</v>
      </c>
      <c r="P10" s="9"/>
    </row>
    <row r="11" spans="1:133">
      <c r="A11" s="12"/>
      <c r="B11" s="25">
        <v>314.8</v>
      </c>
      <c r="C11" s="20" t="s">
        <v>14</v>
      </c>
      <c r="D11" s="49">
        <v>22849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22849</v>
      </c>
      <c r="O11" s="50">
        <f t="shared" si="1"/>
        <v>5.2977046139578023</v>
      </c>
      <c r="P11" s="9"/>
    </row>
    <row r="12" spans="1:133">
      <c r="A12" s="12"/>
      <c r="B12" s="25">
        <v>315</v>
      </c>
      <c r="C12" s="20" t="s">
        <v>79</v>
      </c>
      <c r="D12" s="49">
        <v>248193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248193</v>
      </c>
      <c r="O12" s="50">
        <f t="shared" si="1"/>
        <v>57.54532807790401</v>
      </c>
      <c r="P12" s="9"/>
    </row>
    <row r="13" spans="1:133">
      <c r="A13" s="12"/>
      <c r="B13" s="25">
        <v>319</v>
      </c>
      <c r="C13" s="20" t="s">
        <v>80</v>
      </c>
      <c r="D13" s="49">
        <v>71022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71022</v>
      </c>
      <c r="O13" s="50">
        <f t="shared" si="1"/>
        <v>16.466960352422909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721301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721301</v>
      </c>
      <c r="O14" s="48">
        <f t="shared" si="1"/>
        <v>167.23881289125899</v>
      </c>
      <c r="P14" s="10"/>
    </row>
    <row r="15" spans="1:133">
      <c r="A15" s="12"/>
      <c r="B15" s="25">
        <v>322</v>
      </c>
      <c r="C15" s="20" t="s">
        <v>0</v>
      </c>
      <c r="D15" s="49">
        <v>230959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230959</v>
      </c>
      <c r="O15" s="50">
        <f t="shared" si="1"/>
        <v>53.549501507071646</v>
      </c>
      <c r="P15" s="9"/>
    </row>
    <row r="16" spans="1:133">
      <c r="A16" s="12"/>
      <c r="B16" s="25">
        <v>323.10000000000002</v>
      </c>
      <c r="C16" s="20" t="s">
        <v>18</v>
      </c>
      <c r="D16" s="49">
        <v>471972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471972</v>
      </c>
      <c r="O16" s="50">
        <f t="shared" si="1"/>
        <v>109.43009506144215</v>
      </c>
      <c r="P16" s="9"/>
    </row>
    <row r="17" spans="1:16">
      <c r="A17" s="12"/>
      <c r="B17" s="25">
        <v>323.39999999999998</v>
      </c>
      <c r="C17" s="20" t="s">
        <v>19</v>
      </c>
      <c r="D17" s="49">
        <v>8342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8342</v>
      </c>
      <c r="O17" s="50">
        <f t="shared" si="1"/>
        <v>1.9341525620217945</v>
      </c>
      <c r="P17" s="9"/>
    </row>
    <row r="18" spans="1:16">
      <c r="A18" s="12"/>
      <c r="B18" s="25">
        <v>329</v>
      </c>
      <c r="C18" s="20" t="s">
        <v>81</v>
      </c>
      <c r="D18" s="49">
        <v>10028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10028</v>
      </c>
      <c r="O18" s="50">
        <f t="shared" si="1"/>
        <v>2.3250637607233946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SUM(D20:D26)</f>
        <v>913839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913839</v>
      </c>
      <c r="O19" s="48">
        <f t="shared" si="1"/>
        <v>211.88012984001855</v>
      </c>
      <c r="P19" s="10"/>
    </row>
    <row r="20" spans="1:16">
      <c r="A20" s="12"/>
      <c r="B20" s="25">
        <v>334.39</v>
      </c>
      <c r="C20" s="20" t="s">
        <v>76</v>
      </c>
      <c r="D20" s="49">
        <v>9800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5" si="6">SUM(D20:M20)</f>
        <v>9800</v>
      </c>
      <c r="O20" s="50">
        <f t="shared" si="1"/>
        <v>2.2722003246000462</v>
      </c>
      <c r="P20" s="9"/>
    </row>
    <row r="21" spans="1:16">
      <c r="A21" s="12"/>
      <c r="B21" s="25">
        <v>335.12</v>
      </c>
      <c r="C21" s="20" t="s">
        <v>82</v>
      </c>
      <c r="D21" s="49">
        <v>204385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204385</v>
      </c>
      <c r="O21" s="50">
        <f t="shared" si="1"/>
        <v>47.388128912589842</v>
      </c>
      <c r="P21" s="9"/>
    </row>
    <row r="22" spans="1:16">
      <c r="A22" s="12"/>
      <c r="B22" s="25">
        <v>335.15</v>
      </c>
      <c r="C22" s="20" t="s">
        <v>83</v>
      </c>
      <c r="D22" s="49">
        <v>17018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17018</v>
      </c>
      <c r="O22" s="50">
        <f t="shared" si="1"/>
        <v>3.9457454208207743</v>
      </c>
      <c r="P22" s="9"/>
    </row>
    <row r="23" spans="1:16">
      <c r="A23" s="12"/>
      <c r="B23" s="25">
        <v>335.18</v>
      </c>
      <c r="C23" s="20" t="s">
        <v>84</v>
      </c>
      <c r="D23" s="49">
        <v>236318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236318</v>
      </c>
      <c r="O23" s="50">
        <f t="shared" si="1"/>
        <v>54.792024113146304</v>
      </c>
      <c r="P23" s="9"/>
    </row>
    <row r="24" spans="1:16">
      <c r="A24" s="12"/>
      <c r="B24" s="25">
        <v>335.21</v>
      </c>
      <c r="C24" s="20" t="s">
        <v>26</v>
      </c>
      <c r="D24" s="49">
        <v>3477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3477</v>
      </c>
      <c r="O24" s="50">
        <f t="shared" si="1"/>
        <v>0.80616740088105732</v>
      </c>
      <c r="P24" s="9"/>
    </row>
    <row r="25" spans="1:16">
      <c r="A25" s="12"/>
      <c r="B25" s="25">
        <v>335.49</v>
      </c>
      <c r="C25" s="20" t="s">
        <v>27</v>
      </c>
      <c r="D25" s="49">
        <v>42985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42985</v>
      </c>
      <c r="O25" s="50">
        <f t="shared" si="1"/>
        <v>9.9663807094829586</v>
      </c>
      <c r="P25" s="9"/>
    </row>
    <row r="26" spans="1:16">
      <c r="A26" s="12"/>
      <c r="B26" s="25">
        <v>338</v>
      </c>
      <c r="C26" s="20" t="s">
        <v>85</v>
      </c>
      <c r="D26" s="49">
        <v>399856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>SUM(D26:M26)</f>
        <v>399856</v>
      </c>
      <c r="O26" s="50">
        <f t="shared" si="1"/>
        <v>92.70948295849756</v>
      </c>
      <c r="P26" s="9"/>
    </row>
    <row r="27" spans="1:16" ht="15.75">
      <c r="A27" s="29" t="s">
        <v>34</v>
      </c>
      <c r="B27" s="30"/>
      <c r="C27" s="31"/>
      <c r="D27" s="32">
        <f t="shared" ref="D27:M27" si="7">SUM(D28:D35)</f>
        <v>715792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4277075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>SUM(D27:M27)</f>
        <v>4992867</v>
      </c>
      <c r="O27" s="48">
        <f t="shared" si="1"/>
        <v>1157.6320426617203</v>
      </c>
      <c r="P27" s="10"/>
    </row>
    <row r="28" spans="1:16">
      <c r="A28" s="12"/>
      <c r="B28" s="25">
        <v>341.3</v>
      </c>
      <c r="C28" s="20" t="s">
        <v>86</v>
      </c>
      <c r="D28" s="49">
        <v>247100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ref="N28:N35" si="8">SUM(D28:M28)</f>
        <v>247100</v>
      </c>
      <c r="O28" s="50">
        <f t="shared" si="1"/>
        <v>57.291908184558309</v>
      </c>
      <c r="P28" s="9"/>
    </row>
    <row r="29" spans="1:16">
      <c r="A29" s="12"/>
      <c r="B29" s="25">
        <v>341.9</v>
      </c>
      <c r="C29" s="20" t="s">
        <v>87</v>
      </c>
      <c r="D29" s="49">
        <v>230746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8"/>
        <v>230746</v>
      </c>
      <c r="O29" s="50">
        <f t="shared" si="1"/>
        <v>53.500115928587988</v>
      </c>
      <c r="P29" s="9"/>
    </row>
    <row r="30" spans="1:16">
      <c r="A30" s="12"/>
      <c r="B30" s="25">
        <v>343.4</v>
      </c>
      <c r="C30" s="20" t="s">
        <v>39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1152111</v>
      </c>
      <c r="J30" s="49">
        <v>0</v>
      </c>
      <c r="K30" s="49">
        <v>0</v>
      </c>
      <c r="L30" s="49">
        <v>0</v>
      </c>
      <c r="M30" s="49">
        <v>0</v>
      </c>
      <c r="N30" s="49">
        <f t="shared" si="8"/>
        <v>1152111</v>
      </c>
      <c r="O30" s="50">
        <f t="shared" si="1"/>
        <v>267.125202875029</v>
      </c>
      <c r="P30" s="9"/>
    </row>
    <row r="31" spans="1:16">
      <c r="A31" s="12"/>
      <c r="B31" s="25">
        <v>343.6</v>
      </c>
      <c r="C31" s="20" t="s">
        <v>72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362754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362754</v>
      </c>
      <c r="O31" s="50">
        <f t="shared" si="1"/>
        <v>84.107118015302575</v>
      </c>
      <c r="P31" s="9"/>
    </row>
    <row r="32" spans="1:16">
      <c r="A32" s="12"/>
      <c r="B32" s="25">
        <v>344.2</v>
      </c>
      <c r="C32" s="20" t="s">
        <v>88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1866683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1866683</v>
      </c>
      <c r="O32" s="50">
        <f t="shared" si="1"/>
        <v>432.80384882912125</v>
      </c>
      <c r="P32" s="9"/>
    </row>
    <row r="33" spans="1:119">
      <c r="A33" s="12"/>
      <c r="B33" s="25">
        <v>344.5</v>
      </c>
      <c r="C33" s="20" t="s">
        <v>89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895527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895527</v>
      </c>
      <c r="O33" s="50">
        <f t="shared" si="1"/>
        <v>207.63436123348018</v>
      </c>
      <c r="P33" s="9"/>
    </row>
    <row r="34" spans="1:119">
      <c r="A34" s="12"/>
      <c r="B34" s="25">
        <v>347.5</v>
      </c>
      <c r="C34" s="20" t="s">
        <v>90</v>
      </c>
      <c r="D34" s="49">
        <v>236046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236046</v>
      </c>
      <c r="O34" s="50">
        <f t="shared" si="1"/>
        <v>54.728958961279851</v>
      </c>
      <c r="P34" s="9"/>
    </row>
    <row r="35" spans="1:119">
      <c r="A35" s="12"/>
      <c r="B35" s="25">
        <v>347.9</v>
      </c>
      <c r="C35" s="20" t="s">
        <v>91</v>
      </c>
      <c r="D35" s="49">
        <v>1900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1900</v>
      </c>
      <c r="O35" s="50">
        <f t="shared" si="1"/>
        <v>0.44052863436123346</v>
      </c>
      <c r="P35" s="9"/>
    </row>
    <row r="36" spans="1:119" ht="15.75">
      <c r="A36" s="29" t="s">
        <v>35</v>
      </c>
      <c r="B36" s="30"/>
      <c r="C36" s="31"/>
      <c r="D36" s="32">
        <f t="shared" ref="D36:M36" si="9">SUM(D37:D37)</f>
        <v>10024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7" si="10">SUM(D36:M36)</f>
        <v>10024</v>
      </c>
      <c r="O36" s="48">
        <f t="shared" si="1"/>
        <v>2.3241363320194761</v>
      </c>
      <c r="P36" s="10"/>
    </row>
    <row r="37" spans="1:119">
      <c r="A37" s="13"/>
      <c r="B37" s="41">
        <v>354</v>
      </c>
      <c r="C37" s="21" t="s">
        <v>46</v>
      </c>
      <c r="D37" s="49">
        <v>10024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10"/>
        <v>10024</v>
      </c>
      <c r="O37" s="50">
        <f t="shared" si="1"/>
        <v>2.3241363320194761</v>
      </c>
      <c r="P37" s="9"/>
    </row>
    <row r="38" spans="1:119" ht="15.75">
      <c r="A38" s="29" t="s">
        <v>3</v>
      </c>
      <c r="B38" s="30"/>
      <c r="C38" s="31"/>
      <c r="D38" s="32">
        <f t="shared" ref="D38:M38" si="11">SUM(D39:D44)</f>
        <v>206605</v>
      </c>
      <c r="E38" s="32">
        <f t="shared" si="11"/>
        <v>897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152096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0"/>
        <v>359598</v>
      </c>
      <c r="O38" s="48">
        <f t="shared" si="1"/>
        <v>83.375376767910964</v>
      </c>
      <c r="P38" s="10"/>
    </row>
    <row r="39" spans="1:119">
      <c r="A39" s="12"/>
      <c r="B39" s="25">
        <v>361.1</v>
      </c>
      <c r="C39" s="20" t="s">
        <v>47</v>
      </c>
      <c r="D39" s="49">
        <v>11304</v>
      </c>
      <c r="E39" s="49">
        <v>897</v>
      </c>
      <c r="F39" s="49">
        <v>0</v>
      </c>
      <c r="G39" s="49">
        <v>0</v>
      </c>
      <c r="H39" s="49">
        <v>0</v>
      </c>
      <c r="I39" s="49">
        <v>331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12532</v>
      </c>
      <c r="O39" s="50">
        <f t="shared" si="1"/>
        <v>2.9056341293763044</v>
      </c>
      <c r="P39" s="9"/>
    </row>
    <row r="40" spans="1:119">
      <c r="A40" s="12"/>
      <c r="B40" s="25">
        <v>361.4</v>
      </c>
      <c r="C40" s="20" t="s">
        <v>92</v>
      </c>
      <c r="D40" s="49">
        <v>14060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14060</v>
      </c>
      <c r="O40" s="50">
        <f t="shared" si="1"/>
        <v>3.2599118942731278</v>
      </c>
      <c r="P40" s="9"/>
    </row>
    <row r="41" spans="1:119">
      <c r="A41" s="12"/>
      <c r="B41" s="25">
        <v>362</v>
      </c>
      <c r="C41" s="20" t="s">
        <v>48</v>
      </c>
      <c r="D41" s="49">
        <v>127772</v>
      </c>
      <c r="E41" s="49">
        <v>0</v>
      </c>
      <c r="F41" s="49">
        <v>0</v>
      </c>
      <c r="G41" s="49">
        <v>0</v>
      </c>
      <c r="H41" s="49">
        <v>0</v>
      </c>
      <c r="I41" s="49">
        <v>98077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225849</v>
      </c>
      <c r="O41" s="50">
        <f t="shared" si="1"/>
        <v>52.364711337815905</v>
      </c>
      <c r="P41" s="9"/>
    </row>
    <row r="42" spans="1:119">
      <c r="A42" s="12"/>
      <c r="B42" s="25">
        <v>365</v>
      </c>
      <c r="C42" s="20" t="s">
        <v>93</v>
      </c>
      <c r="D42" s="49">
        <v>7124</v>
      </c>
      <c r="E42" s="49">
        <v>0</v>
      </c>
      <c r="F42" s="49">
        <v>0</v>
      </c>
      <c r="G42" s="49">
        <v>0</v>
      </c>
      <c r="H42" s="49">
        <v>0</v>
      </c>
      <c r="I42" s="49">
        <v>37220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44344</v>
      </c>
      <c r="O42" s="50">
        <f t="shared" si="1"/>
        <v>10.281474611639231</v>
      </c>
      <c r="P42" s="9"/>
    </row>
    <row r="43" spans="1:119">
      <c r="A43" s="12"/>
      <c r="B43" s="25">
        <v>366</v>
      </c>
      <c r="C43" s="20" t="s">
        <v>50</v>
      </c>
      <c r="D43" s="49">
        <v>297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297</v>
      </c>
      <c r="O43" s="50">
        <f t="shared" si="1"/>
        <v>6.8861581265940178E-2</v>
      </c>
      <c r="P43" s="9"/>
    </row>
    <row r="44" spans="1:119">
      <c r="A44" s="12"/>
      <c r="B44" s="25">
        <v>369.9</v>
      </c>
      <c r="C44" s="20" t="s">
        <v>51</v>
      </c>
      <c r="D44" s="49">
        <v>46048</v>
      </c>
      <c r="E44" s="49">
        <v>0</v>
      </c>
      <c r="F44" s="49">
        <v>0</v>
      </c>
      <c r="G44" s="49">
        <v>0</v>
      </c>
      <c r="H44" s="49">
        <v>0</v>
      </c>
      <c r="I44" s="49">
        <v>16468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62516</v>
      </c>
      <c r="O44" s="50">
        <f t="shared" si="1"/>
        <v>14.49478321354046</v>
      </c>
      <c r="P44" s="9"/>
    </row>
    <row r="45" spans="1:119" ht="15.75">
      <c r="A45" s="29" t="s">
        <v>36</v>
      </c>
      <c r="B45" s="30"/>
      <c r="C45" s="31"/>
      <c r="D45" s="32">
        <f t="shared" ref="D45:M45" si="12">SUM(D46:D46)</f>
        <v>75500</v>
      </c>
      <c r="E45" s="32">
        <f t="shared" si="12"/>
        <v>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109700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185200</v>
      </c>
      <c r="O45" s="48">
        <f t="shared" si="1"/>
        <v>42.939948991421282</v>
      </c>
      <c r="P45" s="9"/>
    </row>
    <row r="46" spans="1:119" ht="15.75" thickBot="1">
      <c r="A46" s="12"/>
      <c r="B46" s="25">
        <v>381</v>
      </c>
      <c r="C46" s="20" t="s">
        <v>52</v>
      </c>
      <c r="D46" s="49">
        <v>75500</v>
      </c>
      <c r="E46" s="49">
        <v>0</v>
      </c>
      <c r="F46" s="49">
        <v>0</v>
      </c>
      <c r="G46" s="49">
        <v>0</v>
      </c>
      <c r="H46" s="49">
        <v>0</v>
      </c>
      <c r="I46" s="49">
        <v>109700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185200</v>
      </c>
      <c r="O46" s="50">
        <f t="shared" si="1"/>
        <v>42.939948991421282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3">SUM(D5,D14,D19,D27,D36,D38,D45)</f>
        <v>5122651</v>
      </c>
      <c r="E47" s="15">
        <f t="shared" si="13"/>
        <v>360857</v>
      </c>
      <c r="F47" s="15">
        <f t="shared" si="13"/>
        <v>0</v>
      </c>
      <c r="G47" s="15">
        <f t="shared" si="13"/>
        <v>0</v>
      </c>
      <c r="H47" s="15">
        <f t="shared" si="13"/>
        <v>0</v>
      </c>
      <c r="I47" s="15">
        <f t="shared" si="13"/>
        <v>4538871</v>
      </c>
      <c r="J47" s="15">
        <f t="shared" si="13"/>
        <v>0</v>
      </c>
      <c r="K47" s="15">
        <f t="shared" si="13"/>
        <v>0</v>
      </c>
      <c r="L47" s="15">
        <f t="shared" si="13"/>
        <v>0</v>
      </c>
      <c r="M47" s="15">
        <f t="shared" si="13"/>
        <v>0</v>
      </c>
      <c r="N47" s="15">
        <f t="shared" si="10"/>
        <v>10022379</v>
      </c>
      <c r="O47" s="40">
        <f t="shared" si="1"/>
        <v>2323.7604915372131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3"/>
      <c r="B49" s="44"/>
      <c r="C49" s="44"/>
      <c r="D49" s="45"/>
      <c r="E49" s="45"/>
      <c r="F49" s="45"/>
      <c r="G49" s="45"/>
      <c r="H49" s="45"/>
      <c r="I49" s="45"/>
      <c r="J49" s="45"/>
      <c r="K49" s="45"/>
      <c r="L49" s="51" t="s">
        <v>94</v>
      </c>
      <c r="M49" s="51"/>
      <c r="N49" s="51"/>
      <c r="O49" s="46">
        <v>4313</v>
      </c>
    </row>
    <row r="50" spans="1: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  <row r="51" spans="1:15" ht="15.75" customHeight="1" thickBot="1">
      <c r="A51" s="55" t="s">
        <v>70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2419522</v>
      </c>
      <c r="E5" s="27">
        <f t="shared" si="0"/>
        <v>340660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2760182</v>
      </c>
      <c r="O5" s="33">
        <f t="shared" ref="O5:O44" si="1">(N5/O$46)</f>
        <v>641.15725900116149</v>
      </c>
      <c r="P5" s="6"/>
    </row>
    <row r="6" spans="1:133">
      <c r="A6" s="12"/>
      <c r="B6" s="25">
        <v>311</v>
      </c>
      <c r="C6" s="20" t="s">
        <v>2</v>
      </c>
      <c r="D6" s="49">
        <v>1444836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1444836</v>
      </c>
      <c r="O6" s="50">
        <f t="shared" si="1"/>
        <v>335.61811846689898</v>
      </c>
      <c r="P6" s="9"/>
    </row>
    <row r="7" spans="1:133">
      <c r="A7" s="12"/>
      <c r="B7" s="25">
        <v>312.10000000000002</v>
      </c>
      <c r="C7" s="20" t="s">
        <v>10</v>
      </c>
      <c r="D7" s="49">
        <v>57215</v>
      </c>
      <c r="E7" s="49">
        <v>340660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2" si="2">SUM(D7:M7)</f>
        <v>397875</v>
      </c>
      <c r="O7" s="50">
        <f t="shared" si="1"/>
        <v>92.42160278745645</v>
      </c>
      <c r="P7" s="9"/>
    </row>
    <row r="8" spans="1:133">
      <c r="A8" s="12"/>
      <c r="B8" s="25">
        <v>314.10000000000002</v>
      </c>
      <c r="C8" s="20" t="s">
        <v>11</v>
      </c>
      <c r="D8" s="49">
        <v>532148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532148</v>
      </c>
      <c r="O8" s="50">
        <f t="shared" si="1"/>
        <v>123.6116144018583</v>
      </c>
      <c r="P8" s="9"/>
    </row>
    <row r="9" spans="1:133">
      <c r="A9" s="12"/>
      <c r="B9" s="25">
        <v>314.3</v>
      </c>
      <c r="C9" s="20" t="s">
        <v>12</v>
      </c>
      <c r="D9" s="49">
        <v>101976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101976</v>
      </c>
      <c r="O9" s="50">
        <f t="shared" si="1"/>
        <v>23.68780487804878</v>
      </c>
      <c r="P9" s="9"/>
    </row>
    <row r="10" spans="1:133">
      <c r="A10" s="12"/>
      <c r="B10" s="25">
        <v>314.39999999999998</v>
      </c>
      <c r="C10" s="20" t="s">
        <v>13</v>
      </c>
      <c r="D10" s="49">
        <v>1150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1150</v>
      </c>
      <c r="O10" s="50">
        <f t="shared" si="1"/>
        <v>0.26713124274099886</v>
      </c>
      <c r="P10" s="9"/>
    </row>
    <row r="11" spans="1:133">
      <c r="A11" s="12"/>
      <c r="B11" s="25">
        <v>314.8</v>
      </c>
      <c r="C11" s="20" t="s">
        <v>14</v>
      </c>
      <c r="D11" s="49">
        <v>26689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26689</v>
      </c>
      <c r="O11" s="50">
        <f t="shared" si="1"/>
        <v>6.1995354239256679</v>
      </c>
      <c r="P11" s="9"/>
    </row>
    <row r="12" spans="1:133">
      <c r="A12" s="12"/>
      <c r="B12" s="25">
        <v>315</v>
      </c>
      <c r="C12" s="20" t="s">
        <v>15</v>
      </c>
      <c r="D12" s="49">
        <v>255508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255508</v>
      </c>
      <c r="O12" s="50">
        <f t="shared" si="1"/>
        <v>59.35145180023229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584599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7">
        <f>SUM(D13:M13)</f>
        <v>584599</v>
      </c>
      <c r="O13" s="48">
        <f t="shared" si="1"/>
        <v>135.79535423925668</v>
      </c>
      <c r="P13" s="10"/>
    </row>
    <row r="14" spans="1:133">
      <c r="A14" s="12"/>
      <c r="B14" s="25">
        <v>322</v>
      </c>
      <c r="C14" s="20" t="s">
        <v>0</v>
      </c>
      <c r="D14" s="49">
        <v>78584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>SUM(D14:M14)</f>
        <v>78584</v>
      </c>
      <c r="O14" s="50">
        <f t="shared" si="1"/>
        <v>18.254123112659698</v>
      </c>
      <c r="P14" s="9"/>
    </row>
    <row r="15" spans="1:133">
      <c r="A15" s="12"/>
      <c r="B15" s="25">
        <v>323.10000000000002</v>
      </c>
      <c r="C15" s="20" t="s">
        <v>18</v>
      </c>
      <c r="D15" s="49">
        <v>498580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>SUM(D15:M15)</f>
        <v>498580</v>
      </c>
      <c r="O15" s="50">
        <f t="shared" si="1"/>
        <v>115.81416957026713</v>
      </c>
      <c r="P15" s="9"/>
    </row>
    <row r="16" spans="1:133">
      <c r="A16" s="12"/>
      <c r="B16" s="25">
        <v>323.39999999999998</v>
      </c>
      <c r="C16" s="20" t="s">
        <v>19</v>
      </c>
      <c r="D16" s="49">
        <v>7435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>SUM(D16:M16)</f>
        <v>7435</v>
      </c>
      <c r="O16" s="50">
        <f t="shared" si="1"/>
        <v>1.727061556329849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SUM(D18:D24)</f>
        <v>492777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7">
        <f>SUM(D17:M17)</f>
        <v>492777</v>
      </c>
      <c r="O17" s="48">
        <f t="shared" si="1"/>
        <v>114.46620209059233</v>
      </c>
      <c r="P17" s="10"/>
    </row>
    <row r="18" spans="1:16">
      <c r="A18" s="12"/>
      <c r="B18" s="25">
        <v>334.39</v>
      </c>
      <c r="C18" s="20" t="s">
        <v>76</v>
      </c>
      <c r="D18" s="49">
        <v>36801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4" si="5">SUM(D18:M18)</f>
        <v>36801</v>
      </c>
      <c r="O18" s="50">
        <f t="shared" si="1"/>
        <v>8.5484320557491298</v>
      </c>
      <c r="P18" s="9"/>
    </row>
    <row r="19" spans="1:16">
      <c r="A19" s="12"/>
      <c r="B19" s="25">
        <v>334.9</v>
      </c>
      <c r="C19" s="20" t="s">
        <v>66</v>
      </c>
      <c r="D19" s="49">
        <v>10000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10000</v>
      </c>
      <c r="O19" s="50">
        <f t="shared" si="1"/>
        <v>2.3228803716608595</v>
      </c>
      <c r="P19" s="9"/>
    </row>
    <row r="20" spans="1:16">
      <c r="A20" s="12"/>
      <c r="B20" s="25">
        <v>335.12</v>
      </c>
      <c r="C20" s="20" t="s">
        <v>23</v>
      </c>
      <c r="D20" s="49">
        <v>203612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203612</v>
      </c>
      <c r="O20" s="50">
        <f t="shared" si="1"/>
        <v>47.296631823461091</v>
      </c>
      <c r="P20" s="9"/>
    </row>
    <row r="21" spans="1:16">
      <c r="A21" s="12"/>
      <c r="B21" s="25">
        <v>335.15</v>
      </c>
      <c r="C21" s="20" t="s">
        <v>24</v>
      </c>
      <c r="D21" s="49">
        <v>13451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13451</v>
      </c>
      <c r="O21" s="50">
        <f t="shared" si="1"/>
        <v>3.1245063879210222</v>
      </c>
      <c r="P21" s="9"/>
    </row>
    <row r="22" spans="1:16">
      <c r="A22" s="12"/>
      <c r="B22" s="25">
        <v>335.18</v>
      </c>
      <c r="C22" s="20" t="s">
        <v>25</v>
      </c>
      <c r="D22" s="49">
        <v>224573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224573</v>
      </c>
      <c r="O22" s="50">
        <f t="shared" si="1"/>
        <v>52.165621370499416</v>
      </c>
      <c r="P22" s="9"/>
    </row>
    <row r="23" spans="1:16">
      <c r="A23" s="12"/>
      <c r="B23" s="25">
        <v>335.21</v>
      </c>
      <c r="C23" s="20" t="s">
        <v>26</v>
      </c>
      <c r="D23" s="49">
        <v>2703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2703</v>
      </c>
      <c r="O23" s="50">
        <f t="shared" si="1"/>
        <v>0.62787456445993028</v>
      </c>
      <c r="P23" s="9"/>
    </row>
    <row r="24" spans="1:16">
      <c r="A24" s="12"/>
      <c r="B24" s="25">
        <v>335.49</v>
      </c>
      <c r="C24" s="20" t="s">
        <v>27</v>
      </c>
      <c r="D24" s="49">
        <v>1637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1637</v>
      </c>
      <c r="O24" s="50">
        <f t="shared" si="1"/>
        <v>0.38025551684088271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SUM(D26:D33)</f>
        <v>1061558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3917762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4979320</v>
      </c>
      <c r="O25" s="48">
        <f t="shared" si="1"/>
        <v>1156.6364692218351</v>
      </c>
      <c r="P25" s="10"/>
    </row>
    <row r="26" spans="1:16">
      <c r="A26" s="12"/>
      <c r="B26" s="25">
        <v>341.3</v>
      </c>
      <c r="C26" s="20" t="s">
        <v>67</v>
      </c>
      <c r="D26" s="49">
        <v>244360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3" si="7">SUM(D26:M26)</f>
        <v>244360</v>
      </c>
      <c r="O26" s="50">
        <f t="shared" si="1"/>
        <v>56.761904761904759</v>
      </c>
      <c r="P26" s="9"/>
    </row>
    <row r="27" spans="1:16">
      <c r="A27" s="12"/>
      <c r="B27" s="25">
        <v>342.2</v>
      </c>
      <c r="C27" s="20" t="s">
        <v>38</v>
      </c>
      <c r="D27" s="49">
        <v>562100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562100</v>
      </c>
      <c r="O27" s="50">
        <f t="shared" si="1"/>
        <v>130.5691056910569</v>
      </c>
      <c r="P27" s="9"/>
    </row>
    <row r="28" spans="1:16">
      <c r="A28" s="12"/>
      <c r="B28" s="25">
        <v>343.4</v>
      </c>
      <c r="C28" s="20" t="s">
        <v>39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1084248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1084248</v>
      </c>
      <c r="O28" s="50">
        <f t="shared" si="1"/>
        <v>251.85783972125435</v>
      </c>
      <c r="P28" s="9"/>
    </row>
    <row r="29" spans="1:16">
      <c r="A29" s="12"/>
      <c r="B29" s="25">
        <v>343.6</v>
      </c>
      <c r="C29" s="20" t="s">
        <v>72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322611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322611</v>
      </c>
      <c r="O29" s="50">
        <f t="shared" si="1"/>
        <v>74.938675958188156</v>
      </c>
      <c r="P29" s="9"/>
    </row>
    <row r="30" spans="1:16">
      <c r="A30" s="12"/>
      <c r="B30" s="25">
        <v>344.2</v>
      </c>
      <c r="C30" s="20" t="s">
        <v>41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1640660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1640660</v>
      </c>
      <c r="O30" s="50">
        <f t="shared" si="1"/>
        <v>381.10569105691059</v>
      </c>
      <c r="P30" s="9"/>
    </row>
    <row r="31" spans="1:16">
      <c r="A31" s="12"/>
      <c r="B31" s="25">
        <v>344.5</v>
      </c>
      <c r="C31" s="20" t="s">
        <v>42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772823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772823</v>
      </c>
      <c r="O31" s="50">
        <f t="shared" si="1"/>
        <v>179.51753774680603</v>
      </c>
      <c r="P31" s="9"/>
    </row>
    <row r="32" spans="1:16">
      <c r="A32" s="12"/>
      <c r="B32" s="25">
        <v>347.2</v>
      </c>
      <c r="C32" s="20" t="s">
        <v>43</v>
      </c>
      <c r="D32" s="49">
        <v>255098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255098</v>
      </c>
      <c r="O32" s="50">
        <f t="shared" si="1"/>
        <v>59.256213704994195</v>
      </c>
      <c r="P32" s="9"/>
    </row>
    <row r="33" spans="1:119">
      <c r="A33" s="12"/>
      <c r="B33" s="25">
        <v>349</v>
      </c>
      <c r="C33" s="20" t="s">
        <v>73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97420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97420</v>
      </c>
      <c r="O33" s="50">
        <f t="shared" si="1"/>
        <v>22.629500580720094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SUM(D35:D35)</f>
        <v>28125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4" si="9">SUM(D34:M34)</f>
        <v>28125</v>
      </c>
      <c r="O34" s="48">
        <f t="shared" si="1"/>
        <v>6.5331010452961671</v>
      </c>
      <c r="P34" s="10"/>
    </row>
    <row r="35" spans="1:119">
      <c r="A35" s="13"/>
      <c r="B35" s="41">
        <v>354</v>
      </c>
      <c r="C35" s="21" t="s">
        <v>46</v>
      </c>
      <c r="D35" s="49">
        <v>28125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9"/>
        <v>28125</v>
      </c>
      <c r="O35" s="50">
        <f t="shared" si="1"/>
        <v>6.5331010452961671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222745</v>
      </c>
      <c r="E36" s="32">
        <f t="shared" si="10"/>
        <v>3536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39543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265824</v>
      </c>
      <c r="O36" s="48">
        <f t="shared" si="1"/>
        <v>61.747735191637631</v>
      </c>
      <c r="P36" s="10"/>
    </row>
    <row r="37" spans="1:119">
      <c r="A37" s="12"/>
      <c r="B37" s="25">
        <v>361.1</v>
      </c>
      <c r="C37" s="20" t="s">
        <v>47</v>
      </c>
      <c r="D37" s="49">
        <v>67674</v>
      </c>
      <c r="E37" s="49">
        <v>3536</v>
      </c>
      <c r="F37" s="49">
        <v>0</v>
      </c>
      <c r="G37" s="49">
        <v>0</v>
      </c>
      <c r="H37" s="49">
        <v>0</v>
      </c>
      <c r="I37" s="49">
        <v>2486</v>
      </c>
      <c r="J37" s="49">
        <v>0</v>
      </c>
      <c r="K37" s="49">
        <v>0</v>
      </c>
      <c r="L37" s="49">
        <v>0</v>
      </c>
      <c r="M37" s="49">
        <v>0</v>
      </c>
      <c r="N37" s="49">
        <f t="shared" si="9"/>
        <v>73696</v>
      </c>
      <c r="O37" s="50">
        <f t="shared" si="1"/>
        <v>17.118699186991869</v>
      </c>
      <c r="P37" s="9"/>
    </row>
    <row r="38" spans="1:119">
      <c r="A38" s="12"/>
      <c r="B38" s="25">
        <v>362</v>
      </c>
      <c r="C38" s="20" t="s">
        <v>48</v>
      </c>
      <c r="D38" s="49">
        <v>73492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9"/>
        <v>73492</v>
      </c>
      <c r="O38" s="50">
        <f t="shared" si="1"/>
        <v>17.071312427409989</v>
      </c>
      <c r="P38" s="9"/>
    </row>
    <row r="39" spans="1:119">
      <c r="A39" s="12"/>
      <c r="B39" s="25">
        <v>364</v>
      </c>
      <c r="C39" s="20" t="s">
        <v>49</v>
      </c>
      <c r="D39" s="49">
        <v>5580</v>
      </c>
      <c r="E39" s="49">
        <v>0</v>
      </c>
      <c r="F39" s="49">
        <v>0</v>
      </c>
      <c r="G39" s="49">
        <v>0</v>
      </c>
      <c r="H39" s="49">
        <v>0</v>
      </c>
      <c r="I39" s="49">
        <v>18975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24555</v>
      </c>
      <c r="O39" s="50">
        <f t="shared" si="1"/>
        <v>5.7038327526132404</v>
      </c>
      <c r="P39" s="9"/>
    </row>
    <row r="40" spans="1:119">
      <c r="A40" s="12"/>
      <c r="B40" s="25">
        <v>366</v>
      </c>
      <c r="C40" s="20" t="s">
        <v>50</v>
      </c>
      <c r="D40" s="49">
        <v>27587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27587</v>
      </c>
      <c r="O40" s="50">
        <f t="shared" si="1"/>
        <v>6.4081300813008131</v>
      </c>
      <c r="P40" s="9"/>
    </row>
    <row r="41" spans="1:119">
      <c r="A41" s="12"/>
      <c r="B41" s="25">
        <v>369.9</v>
      </c>
      <c r="C41" s="20" t="s">
        <v>51</v>
      </c>
      <c r="D41" s="49">
        <v>48412</v>
      </c>
      <c r="E41" s="49">
        <v>0</v>
      </c>
      <c r="F41" s="49">
        <v>0</v>
      </c>
      <c r="G41" s="49">
        <v>0</v>
      </c>
      <c r="H41" s="49">
        <v>0</v>
      </c>
      <c r="I41" s="49">
        <v>18082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66494</v>
      </c>
      <c r="O41" s="50">
        <f t="shared" si="1"/>
        <v>15.445760743321719</v>
      </c>
      <c r="P41" s="9"/>
    </row>
    <row r="42" spans="1:119" ht="15.75">
      <c r="A42" s="29" t="s">
        <v>36</v>
      </c>
      <c r="B42" s="30"/>
      <c r="C42" s="31"/>
      <c r="D42" s="32">
        <f t="shared" ref="D42:M42" si="11">SUM(D43:D43)</f>
        <v>44400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134369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178769</v>
      </c>
      <c r="O42" s="48">
        <f t="shared" si="1"/>
        <v>41.525900116144015</v>
      </c>
      <c r="P42" s="9"/>
    </row>
    <row r="43" spans="1:119" ht="15.75" thickBot="1">
      <c r="A43" s="12"/>
      <c r="B43" s="25">
        <v>381</v>
      </c>
      <c r="C43" s="20" t="s">
        <v>52</v>
      </c>
      <c r="D43" s="49">
        <v>44400</v>
      </c>
      <c r="E43" s="49">
        <v>0</v>
      </c>
      <c r="F43" s="49">
        <v>0</v>
      </c>
      <c r="G43" s="49">
        <v>0</v>
      </c>
      <c r="H43" s="49">
        <v>0</v>
      </c>
      <c r="I43" s="49">
        <v>134369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178769</v>
      </c>
      <c r="O43" s="50">
        <f t="shared" si="1"/>
        <v>41.525900116144015</v>
      </c>
      <c r="P43" s="9"/>
    </row>
    <row r="44" spans="1:119" ht="16.5" thickBot="1">
      <c r="A44" s="14" t="s">
        <v>44</v>
      </c>
      <c r="B44" s="23"/>
      <c r="C44" s="22"/>
      <c r="D44" s="15">
        <f t="shared" ref="D44:M44" si="12">SUM(D5,D13,D17,D25,D34,D36,D42)</f>
        <v>4853726</v>
      </c>
      <c r="E44" s="15">
        <f t="shared" si="12"/>
        <v>344196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4091674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9289596</v>
      </c>
      <c r="O44" s="40">
        <f t="shared" si="1"/>
        <v>2157.8620209059231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3"/>
      <c r="B46" s="44"/>
      <c r="C46" s="44"/>
      <c r="D46" s="45"/>
      <c r="E46" s="45"/>
      <c r="F46" s="45"/>
      <c r="G46" s="45"/>
      <c r="H46" s="45"/>
      <c r="I46" s="45"/>
      <c r="J46" s="45"/>
      <c r="K46" s="45"/>
      <c r="L46" s="51" t="s">
        <v>77</v>
      </c>
      <c r="M46" s="51"/>
      <c r="N46" s="51"/>
      <c r="O46" s="46">
        <v>4305</v>
      </c>
    </row>
    <row r="47" spans="1:119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1:119" ht="15.75" customHeight="1" thickBot="1">
      <c r="A48" s="55" t="s">
        <v>70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2501121</v>
      </c>
      <c r="E5" s="27">
        <f t="shared" si="0"/>
        <v>322822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2823943</v>
      </c>
      <c r="O5" s="33">
        <f t="shared" ref="O5:O44" si="1">(N5/O$46)</f>
        <v>657.49545983701978</v>
      </c>
      <c r="P5" s="6"/>
    </row>
    <row r="6" spans="1:133">
      <c r="A6" s="12"/>
      <c r="B6" s="25">
        <v>311</v>
      </c>
      <c r="C6" s="20" t="s">
        <v>2</v>
      </c>
      <c r="D6" s="49">
        <v>1506269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1506269</v>
      </c>
      <c r="O6" s="50">
        <f t="shared" si="1"/>
        <v>350.70291036088474</v>
      </c>
      <c r="P6" s="9"/>
    </row>
    <row r="7" spans="1:133">
      <c r="A7" s="12"/>
      <c r="B7" s="25">
        <v>312.10000000000002</v>
      </c>
      <c r="C7" s="20" t="s">
        <v>10</v>
      </c>
      <c r="D7" s="49">
        <v>56341</v>
      </c>
      <c r="E7" s="49">
        <v>322822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2" si="2">SUM(D7:M7)</f>
        <v>379163</v>
      </c>
      <c r="O7" s="50">
        <f t="shared" si="1"/>
        <v>88.280093131548313</v>
      </c>
      <c r="P7" s="9"/>
    </row>
    <row r="8" spans="1:133">
      <c r="A8" s="12"/>
      <c r="B8" s="25">
        <v>314.10000000000002</v>
      </c>
      <c r="C8" s="20" t="s">
        <v>11</v>
      </c>
      <c r="D8" s="49">
        <v>564244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564244</v>
      </c>
      <c r="O8" s="50">
        <f t="shared" si="1"/>
        <v>131.37229336437719</v>
      </c>
      <c r="P8" s="9"/>
    </row>
    <row r="9" spans="1:133">
      <c r="A9" s="12"/>
      <c r="B9" s="25">
        <v>314.3</v>
      </c>
      <c r="C9" s="20" t="s">
        <v>12</v>
      </c>
      <c r="D9" s="49">
        <v>96803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96803</v>
      </c>
      <c r="O9" s="50">
        <f t="shared" si="1"/>
        <v>22.538533178114086</v>
      </c>
      <c r="P9" s="9"/>
    </row>
    <row r="10" spans="1:133">
      <c r="A10" s="12"/>
      <c r="B10" s="25">
        <v>314.39999999999998</v>
      </c>
      <c r="C10" s="20" t="s">
        <v>13</v>
      </c>
      <c r="D10" s="49">
        <v>6103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6103</v>
      </c>
      <c r="O10" s="50">
        <f t="shared" si="1"/>
        <v>1.4209545983701979</v>
      </c>
      <c r="P10" s="9"/>
    </row>
    <row r="11" spans="1:133">
      <c r="A11" s="12"/>
      <c r="B11" s="25">
        <v>314.8</v>
      </c>
      <c r="C11" s="20" t="s">
        <v>14</v>
      </c>
      <c r="D11" s="49">
        <v>20440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20440</v>
      </c>
      <c r="O11" s="50">
        <f t="shared" si="1"/>
        <v>4.759022118742724</v>
      </c>
      <c r="P11" s="9"/>
    </row>
    <row r="12" spans="1:133">
      <c r="A12" s="12"/>
      <c r="B12" s="25">
        <v>315</v>
      </c>
      <c r="C12" s="20" t="s">
        <v>15</v>
      </c>
      <c r="D12" s="49">
        <v>250921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250921</v>
      </c>
      <c r="O12" s="50">
        <f t="shared" si="1"/>
        <v>58.421653084982538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608134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7">
        <f>SUM(D13:M13)</f>
        <v>608134</v>
      </c>
      <c r="O13" s="48">
        <f t="shared" si="1"/>
        <v>141.59115250291035</v>
      </c>
      <c r="P13" s="10"/>
    </row>
    <row r="14" spans="1:133">
      <c r="A14" s="12"/>
      <c r="B14" s="25">
        <v>322</v>
      </c>
      <c r="C14" s="20" t="s">
        <v>0</v>
      </c>
      <c r="D14" s="49">
        <v>88378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>SUM(D14:M14)</f>
        <v>88378</v>
      </c>
      <c r="O14" s="50">
        <f t="shared" si="1"/>
        <v>20.576949941792783</v>
      </c>
      <c r="P14" s="9"/>
    </row>
    <row r="15" spans="1:133">
      <c r="A15" s="12"/>
      <c r="B15" s="25">
        <v>323.10000000000002</v>
      </c>
      <c r="C15" s="20" t="s">
        <v>18</v>
      </c>
      <c r="D15" s="49">
        <v>512342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>SUM(D15:M15)</f>
        <v>512342</v>
      </c>
      <c r="O15" s="50">
        <f t="shared" si="1"/>
        <v>119.28800931315483</v>
      </c>
      <c r="P15" s="9"/>
    </row>
    <row r="16" spans="1:133">
      <c r="A16" s="12"/>
      <c r="B16" s="25">
        <v>323.39999999999998</v>
      </c>
      <c r="C16" s="20" t="s">
        <v>19</v>
      </c>
      <c r="D16" s="49">
        <v>7414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>SUM(D16:M16)</f>
        <v>7414</v>
      </c>
      <c r="O16" s="50">
        <f t="shared" si="1"/>
        <v>1.7261932479627473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SUM(D18:D24)</f>
        <v>815833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7">
        <f>SUM(D17:M17)</f>
        <v>815833</v>
      </c>
      <c r="O17" s="48">
        <f t="shared" si="1"/>
        <v>189.94947613504075</v>
      </c>
      <c r="P17" s="10"/>
    </row>
    <row r="18" spans="1:16">
      <c r="A18" s="12"/>
      <c r="B18" s="25">
        <v>334.49</v>
      </c>
      <c r="C18" s="20" t="s">
        <v>21</v>
      </c>
      <c r="D18" s="49">
        <v>33738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ref="N18:N24" si="5">SUM(D18:M18)</f>
        <v>33738</v>
      </c>
      <c r="O18" s="50">
        <f t="shared" si="1"/>
        <v>7.8551804423748548</v>
      </c>
      <c r="P18" s="9"/>
    </row>
    <row r="19" spans="1:16">
      <c r="A19" s="12"/>
      <c r="B19" s="25">
        <v>334.9</v>
      </c>
      <c r="C19" s="20" t="s">
        <v>66</v>
      </c>
      <c r="D19" s="49">
        <v>353636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5"/>
        <v>353636</v>
      </c>
      <c r="O19" s="50">
        <f t="shared" si="1"/>
        <v>82.336670547147847</v>
      </c>
      <c r="P19" s="9"/>
    </row>
    <row r="20" spans="1:16">
      <c r="A20" s="12"/>
      <c r="B20" s="25">
        <v>335.12</v>
      </c>
      <c r="C20" s="20" t="s">
        <v>23</v>
      </c>
      <c r="D20" s="49">
        <v>203099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203099</v>
      </c>
      <c r="O20" s="50">
        <f t="shared" si="1"/>
        <v>47.287310826542495</v>
      </c>
      <c r="P20" s="9"/>
    </row>
    <row r="21" spans="1:16">
      <c r="A21" s="12"/>
      <c r="B21" s="25">
        <v>335.15</v>
      </c>
      <c r="C21" s="20" t="s">
        <v>24</v>
      </c>
      <c r="D21" s="49">
        <v>2080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2080</v>
      </c>
      <c r="O21" s="50">
        <f t="shared" si="1"/>
        <v>0.48428405122235157</v>
      </c>
      <c r="P21" s="9"/>
    </row>
    <row r="22" spans="1:16">
      <c r="A22" s="12"/>
      <c r="B22" s="25">
        <v>335.18</v>
      </c>
      <c r="C22" s="20" t="s">
        <v>25</v>
      </c>
      <c r="D22" s="49">
        <v>218928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218928</v>
      </c>
      <c r="O22" s="50">
        <f t="shared" si="1"/>
        <v>50.972759022118744</v>
      </c>
      <c r="P22" s="9"/>
    </row>
    <row r="23" spans="1:16">
      <c r="A23" s="12"/>
      <c r="B23" s="25">
        <v>335.21</v>
      </c>
      <c r="C23" s="20" t="s">
        <v>26</v>
      </c>
      <c r="D23" s="49">
        <v>2956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2956</v>
      </c>
      <c r="O23" s="50">
        <f t="shared" si="1"/>
        <v>0.68824214202561118</v>
      </c>
      <c r="P23" s="9"/>
    </row>
    <row r="24" spans="1:16">
      <c r="A24" s="12"/>
      <c r="B24" s="25">
        <v>335.49</v>
      </c>
      <c r="C24" s="20" t="s">
        <v>27</v>
      </c>
      <c r="D24" s="49">
        <v>1396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1396</v>
      </c>
      <c r="O24" s="50">
        <f t="shared" si="1"/>
        <v>0.32502910360884751</v>
      </c>
      <c r="P24" s="9"/>
    </row>
    <row r="25" spans="1:16" ht="15.75">
      <c r="A25" s="29" t="s">
        <v>34</v>
      </c>
      <c r="B25" s="30"/>
      <c r="C25" s="31"/>
      <c r="D25" s="32">
        <f t="shared" ref="D25:M25" si="6">SUM(D26:D33)</f>
        <v>1022184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3594943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4617127</v>
      </c>
      <c r="O25" s="48">
        <f t="shared" si="1"/>
        <v>1075.0004656577416</v>
      </c>
      <c r="P25" s="10"/>
    </row>
    <row r="26" spans="1:16">
      <c r="A26" s="12"/>
      <c r="B26" s="25">
        <v>341.3</v>
      </c>
      <c r="C26" s="20" t="s">
        <v>67</v>
      </c>
      <c r="D26" s="49">
        <v>244360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ref="N26:N33" si="7">SUM(D26:M26)</f>
        <v>244360</v>
      </c>
      <c r="O26" s="50">
        <f t="shared" si="1"/>
        <v>56.894062863795114</v>
      </c>
      <c r="P26" s="9"/>
    </row>
    <row r="27" spans="1:16">
      <c r="A27" s="12"/>
      <c r="B27" s="25">
        <v>342.2</v>
      </c>
      <c r="C27" s="20" t="s">
        <v>38</v>
      </c>
      <c r="D27" s="49">
        <v>574624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7"/>
        <v>574624</v>
      </c>
      <c r="O27" s="50">
        <f t="shared" si="1"/>
        <v>133.78905704307334</v>
      </c>
      <c r="P27" s="9"/>
    </row>
    <row r="28" spans="1:16">
      <c r="A28" s="12"/>
      <c r="B28" s="25">
        <v>343.4</v>
      </c>
      <c r="C28" s="20" t="s">
        <v>39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1178605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1178605</v>
      </c>
      <c r="O28" s="50">
        <f t="shared" si="1"/>
        <v>274.41327124563446</v>
      </c>
      <c r="P28" s="9"/>
    </row>
    <row r="29" spans="1:16">
      <c r="A29" s="12"/>
      <c r="B29" s="25">
        <v>343.6</v>
      </c>
      <c r="C29" s="20" t="s">
        <v>72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374918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374918</v>
      </c>
      <c r="O29" s="50">
        <f t="shared" si="1"/>
        <v>87.291734575087304</v>
      </c>
      <c r="P29" s="9"/>
    </row>
    <row r="30" spans="1:16">
      <c r="A30" s="12"/>
      <c r="B30" s="25">
        <v>344.2</v>
      </c>
      <c r="C30" s="20" t="s">
        <v>41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1221047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1221047</v>
      </c>
      <c r="O30" s="50">
        <f t="shared" si="1"/>
        <v>284.29499417927821</v>
      </c>
      <c r="P30" s="9"/>
    </row>
    <row r="31" spans="1:16">
      <c r="A31" s="12"/>
      <c r="B31" s="25">
        <v>344.5</v>
      </c>
      <c r="C31" s="20" t="s">
        <v>42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723666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723666</v>
      </c>
      <c r="O31" s="50">
        <f t="shared" si="1"/>
        <v>168.49033760186262</v>
      </c>
      <c r="P31" s="9"/>
    </row>
    <row r="32" spans="1:16">
      <c r="A32" s="12"/>
      <c r="B32" s="25">
        <v>347.2</v>
      </c>
      <c r="C32" s="20" t="s">
        <v>43</v>
      </c>
      <c r="D32" s="49">
        <v>203200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203200</v>
      </c>
      <c r="O32" s="50">
        <f t="shared" si="1"/>
        <v>47.31082654249127</v>
      </c>
      <c r="P32" s="9"/>
    </row>
    <row r="33" spans="1:119">
      <c r="A33" s="12"/>
      <c r="B33" s="25">
        <v>349</v>
      </c>
      <c r="C33" s="20" t="s">
        <v>73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96707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96707</v>
      </c>
      <c r="O33" s="50">
        <f t="shared" si="1"/>
        <v>22.516181606519208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SUM(D35:D35)</f>
        <v>176946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4" si="9">SUM(D34:M34)</f>
        <v>176946</v>
      </c>
      <c r="O34" s="48">
        <f t="shared" si="1"/>
        <v>41.198137369033759</v>
      </c>
      <c r="P34" s="10"/>
    </row>
    <row r="35" spans="1:119">
      <c r="A35" s="13"/>
      <c r="B35" s="41">
        <v>354</v>
      </c>
      <c r="C35" s="21" t="s">
        <v>46</v>
      </c>
      <c r="D35" s="49">
        <v>176946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9"/>
        <v>176946</v>
      </c>
      <c r="O35" s="50">
        <f t="shared" si="1"/>
        <v>41.198137369033759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126700</v>
      </c>
      <c r="E36" s="32">
        <f t="shared" si="10"/>
        <v>3416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7544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137660</v>
      </c>
      <c r="O36" s="48">
        <f t="shared" si="1"/>
        <v>32.051222351571596</v>
      </c>
      <c r="P36" s="10"/>
    </row>
    <row r="37" spans="1:119">
      <c r="A37" s="12"/>
      <c r="B37" s="25">
        <v>361.1</v>
      </c>
      <c r="C37" s="20" t="s">
        <v>47</v>
      </c>
      <c r="D37" s="49">
        <v>-4015</v>
      </c>
      <c r="E37" s="49">
        <v>3416</v>
      </c>
      <c r="F37" s="49">
        <v>0</v>
      </c>
      <c r="G37" s="49">
        <v>0</v>
      </c>
      <c r="H37" s="49">
        <v>0</v>
      </c>
      <c r="I37" s="49">
        <v>1306</v>
      </c>
      <c r="J37" s="49">
        <v>0</v>
      </c>
      <c r="K37" s="49">
        <v>0</v>
      </c>
      <c r="L37" s="49">
        <v>0</v>
      </c>
      <c r="M37" s="49">
        <v>0</v>
      </c>
      <c r="N37" s="49">
        <f t="shared" si="9"/>
        <v>707</v>
      </c>
      <c r="O37" s="50">
        <f t="shared" si="1"/>
        <v>0.16461001164144354</v>
      </c>
      <c r="P37" s="9"/>
    </row>
    <row r="38" spans="1:119">
      <c r="A38" s="12"/>
      <c r="B38" s="25">
        <v>362</v>
      </c>
      <c r="C38" s="20" t="s">
        <v>48</v>
      </c>
      <c r="D38" s="49">
        <v>72472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9"/>
        <v>72472</v>
      </c>
      <c r="O38" s="50">
        <f t="shared" si="1"/>
        <v>16.873573923166472</v>
      </c>
      <c r="P38" s="9"/>
    </row>
    <row r="39" spans="1:119">
      <c r="A39" s="12"/>
      <c r="B39" s="25">
        <v>364</v>
      </c>
      <c r="C39" s="20" t="s">
        <v>49</v>
      </c>
      <c r="D39" s="49">
        <v>2520</v>
      </c>
      <c r="E39" s="49">
        <v>0</v>
      </c>
      <c r="F39" s="49">
        <v>0</v>
      </c>
      <c r="G39" s="49">
        <v>0</v>
      </c>
      <c r="H39" s="49">
        <v>0</v>
      </c>
      <c r="I39" s="49">
        <v>-9847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-7327</v>
      </c>
      <c r="O39" s="50">
        <f t="shared" si="1"/>
        <v>-1.7059371362048894</v>
      </c>
      <c r="P39" s="9"/>
    </row>
    <row r="40" spans="1:119">
      <c r="A40" s="12"/>
      <c r="B40" s="25">
        <v>366</v>
      </c>
      <c r="C40" s="20" t="s">
        <v>50</v>
      </c>
      <c r="D40" s="49">
        <v>21695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21695</v>
      </c>
      <c r="O40" s="50">
        <f t="shared" si="1"/>
        <v>5.051222351571595</v>
      </c>
      <c r="P40" s="9"/>
    </row>
    <row r="41" spans="1:119">
      <c r="A41" s="12"/>
      <c r="B41" s="25">
        <v>369.9</v>
      </c>
      <c r="C41" s="20" t="s">
        <v>51</v>
      </c>
      <c r="D41" s="49">
        <v>34028</v>
      </c>
      <c r="E41" s="49">
        <v>0</v>
      </c>
      <c r="F41" s="49">
        <v>0</v>
      </c>
      <c r="G41" s="49">
        <v>0</v>
      </c>
      <c r="H41" s="49">
        <v>0</v>
      </c>
      <c r="I41" s="49">
        <v>16085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50113</v>
      </c>
      <c r="O41" s="50">
        <f t="shared" si="1"/>
        <v>11.667753201396973</v>
      </c>
      <c r="P41" s="9"/>
    </row>
    <row r="42" spans="1:119" ht="15.75">
      <c r="A42" s="29" t="s">
        <v>36</v>
      </c>
      <c r="B42" s="30"/>
      <c r="C42" s="31"/>
      <c r="D42" s="32">
        <f t="shared" ref="D42:M42" si="11">SUM(D43:D43)</f>
        <v>338076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199761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537837</v>
      </c>
      <c r="O42" s="48">
        <f t="shared" si="1"/>
        <v>125.22398137369034</v>
      </c>
      <c r="P42" s="9"/>
    </row>
    <row r="43" spans="1:119" ht="15.75" thickBot="1">
      <c r="A43" s="12"/>
      <c r="B43" s="25">
        <v>381</v>
      </c>
      <c r="C43" s="20" t="s">
        <v>52</v>
      </c>
      <c r="D43" s="49">
        <v>338076</v>
      </c>
      <c r="E43" s="49">
        <v>0</v>
      </c>
      <c r="F43" s="49">
        <v>0</v>
      </c>
      <c r="G43" s="49">
        <v>0</v>
      </c>
      <c r="H43" s="49">
        <v>0</v>
      </c>
      <c r="I43" s="49">
        <v>199761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537837</v>
      </c>
      <c r="O43" s="50">
        <f t="shared" si="1"/>
        <v>125.22398137369034</v>
      </c>
      <c r="P43" s="9"/>
    </row>
    <row r="44" spans="1:119" ht="16.5" thickBot="1">
      <c r="A44" s="14" t="s">
        <v>44</v>
      </c>
      <c r="B44" s="23"/>
      <c r="C44" s="22"/>
      <c r="D44" s="15">
        <f t="shared" ref="D44:M44" si="12">SUM(D5,D13,D17,D25,D34,D36,D42)</f>
        <v>5588994</v>
      </c>
      <c r="E44" s="15">
        <f t="shared" si="12"/>
        <v>326238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3802248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9717480</v>
      </c>
      <c r="O44" s="40">
        <f t="shared" si="1"/>
        <v>2262.5098952270082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3"/>
      <c r="B46" s="44"/>
      <c r="C46" s="44"/>
      <c r="D46" s="45"/>
      <c r="E46" s="45"/>
      <c r="F46" s="45"/>
      <c r="G46" s="45"/>
      <c r="H46" s="45"/>
      <c r="I46" s="45"/>
      <c r="J46" s="45"/>
      <c r="K46" s="45"/>
      <c r="L46" s="51" t="s">
        <v>74</v>
      </c>
      <c r="M46" s="51"/>
      <c r="N46" s="51"/>
      <c r="O46" s="46">
        <v>4295</v>
      </c>
    </row>
    <row r="47" spans="1:119">
      <c r="A47" s="52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  <row r="48" spans="1:119" ht="15.75" customHeight="1" thickBot="1">
      <c r="A48" s="55" t="s">
        <v>70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7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63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2825787</v>
      </c>
      <c r="E5" s="27">
        <f t="shared" si="0"/>
        <v>332957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3158744</v>
      </c>
      <c r="O5" s="33">
        <f t="shared" ref="O5:O49" si="1">(N5/O$51)</f>
        <v>740.96739385409342</v>
      </c>
      <c r="P5" s="6"/>
    </row>
    <row r="6" spans="1:133">
      <c r="A6" s="12"/>
      <c r="B6" s="25">
        <v>311</v>
      </c>
      <c r="C6" s="20" t="s">
        <v>2</v>
      </c>
      <c r="D6" s="49">
        <v>1694316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1694316</v>
      </c>
      <c r="O6" s="50">
        <f t="shared" si="1"/>
        <v>397.44686840253343</v>
      </c>
      <c r="P6" s="9"/>
    </row>
    <row r="7" spans="1:133">
      <c r="A7" s="12"/>
      <c r="B7" s="25">
        <v>312.10000000000002</v>
      </c>
      <c r="C7" s="20" t="s">
        <v>10</v>
      </c>
      <c r="D7" s="49">
        <v>57761</v>
      </c>
      <c r="E7" s="49">
        <v>332957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390718</v>
      </c>
      <c r="O7" s="50">
        <f t="shared" si="1"/>
        <v>91.653295801079054</v>
      </c>
      <c r="P7" s="9"/>
    </row>
    <row r="8" spans="1:133">
      <c r="A8" s="12"/>
      <c r="B8" s="25">
        <v>314.10000000000002</v>
      </c>
      <c r="C8" s="20" t="s">
        <v>11</v>
      </c>
      <c r="D8" s="49">
        <v>603339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603339</v>
      </c>
      <c r="O8" s="50">
        <f t="shared" si="1"/>
        <v>141.52920478536242</v>
      </c>
      <c r="P8" s="9"/>
    </row>
    <row r="9" spans="1:133">
      <c r="A9" s="12"/>
      <c r="B9" s="25">
        <v>314.3</v>
      </c>
      <c r="C9" s="20" t="s">
        <v>12</v>
      </c>
      <c r="D9" s="49">
        <v>96015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96015</v>
      </c>
      <c r="O9" s="50">
        <f t="shared" si="1"/>
        <v>22.522871217452497</v>
      </c>
      <c r="P9" s="9"/>
    </row>
    <row r="10" spans="1:133">
      <c r="A10" s="12"/>
      <c r="B10" s="25">
        <v>314.39999999999998</v>
      </c>
      <c r="C10" s="20" t="s">
        <v>13</v>
      </c>
      <c r="D10" s="49">
        <v>7595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7595</v>
      </c>
      <c r="O10" s="50">
        <f t="shared" si="1"/>
        <v>1.7816091954022988</v>
      </c>
      <c r="P10" s="9"/>
    </row>
    <row r="11" spans="1:133">
      <c r="A11" s="12"/>
      <c r="B11" s="25">
        <v>314.8</v>
      </c>
      <c r="C11" s="20" t="s">
        <v>14</v>
      </c>
      <c r="D11" s="49">
        <v>23957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23957</v>
      </c>
      <c r="O11" s="50">
        <f t="shared" si="1"/>
        <v>5.6197513488153881</v>
      </c>
      <c r="P11" s="9"/>
    </row>
    <row r="12" spans="1:133">
      <c r="A12" s="12"/>
      <c r="B12" s="25">
        <v>315</v>
      </c>
      <c r="C12" s="20" t="s">
        <v>15</v>
      </c>
      <c r="D12" s="49">
        <v>264269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264269</v>
      </c>
      <c r="O12" s="50">
        <f t="shared" si="1"/>
        <v>61.991320666197517</v>
      </c>
      <c r="P12" s="9"/>
    </row>
    <row r="13" spans="1:133">
      <c r="A13" s="12"/>
      <c r="B13" s="25">
        <v>316</v>
      </c>
      <c r="C13" s="20" t="s">
        <v>16</v>
      </c>
      <c r="D13" s="49">
        <v>78535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78535</v>
      </c>
      <c r="O13" s="50">
        <f t="shared" si="1"/>
        <v>18.422472437250761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583479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9355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0" si="4">SUM(D14:M14)</f>
        <v>592834</v>
      </c>
      <c r="O14" s="48">
        <f t="shared" si="1"/>
        <v>139.06497771522402</v>
      </c>
      <c r="P14" s="10"/>
    </row>
    <row r="15" spans="1:133">
      <c r="A15" s="12"/>
      <c r="B15" s="25">
        <v>322</v>
      </c>
      <c r="C15" s="20" t="s">
        <v>0</v>
      </c>
      <c r="D15" s="49">
        <v>16274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16274</v>
      </c>
      <c r="O15" s="50">
        <f t="shared" si="1"/>
        <v>3.8174994135585267</v>
      </c>
      <c r="P15" s="9"/>
    </row>
    <row r="16" spans="1:133">
      <c r="A16" s="12"/>
      <c r="B16" s="25">
        <v>323.10000000000002</v>
      </c>
      <c r="C16" s="20" t="s">
        <v>18</v>
      </c>
      <c r="D16" s="49">
        <v>555870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555870</v>
      </c>
      <c r="O16" s="50">
        <f t="shared" si="1"/>
        <v>130.39408866995075</v>
      </c>
      <c r="P16" s="9"/>
    </row>
    <row r="17" spans="1:16">
      <c r="A17" s="12"/>
      <c r="B17" s="25">
        <v>323.39999999999998</v>
      </c>
      <c r="C17" s="20" t="s">
        <v>19</v>
      </c>
      <c r="D17" s="49">
        <v>11335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11335</v>
      </c>
      <c r="O17" s="50">
        <f t="shared" si="1"/>
        <v>2.6589256392212057</v>
      </c>
      <c r="P17" s="9"/>
    </row>
    <row r="18" spans="1:16">
      <c r="A18" s="12"/>
      <c r="B18" s="25">
        <v>325.10000000000002</v>
      </c>
      <c r="C18" s="20" t="s">
        <v>64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9355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9355</v>
      </c>
      <c r="O18" s="50">
        <f t="shared" si="1"/>
        <v>2.194463992493549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730099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23255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753354</v>
      </c>
      <c r="O19" s="48">
        <f t="shared" si="1"/>
        <v>176.7192118226601</v>
      </c>
      <c r="P19" s="10"/>
    </row>
    <row r="20" spans="1:16">
      <c r="A20" s="12"/>
      <c r="B20" s="25">
        <v>331.7</v>
      </c>
      <c r="C20" s="20" t="s">
        <v>65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19848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19848</v>
      </c>
      <c r="O20" s="50">
        <f t="shared" si="1"/>
        <v>4.6558761435608726</v>
      </c>
      <c r="P20" s="9"/>
    </row>
    <row r="21" spans="1:16">
      <c r="A21" s="12"/>
      <c r="B21" s="25">
        <v>334.49</v>
      </c>
      <c r="C21" s="20" t="s">
        <v>21</v>
      </c>
      <c r="D21" s="49">
        <v>29844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ref="N21:N27" si="6">SUM(D21:M21)</f>
        <v>29844</v>
      </c>
      <c r="O21" s="50">
        <f t="shared" si="1"/>
        <v>7.0007037297677694</v>
      </c>
      <c r="P21" s="9"/>
    </row>
    <row r="22" spans="1:16">
      <c r="A22" s="12"/>
      <c r="B22" s="25">
        <v>334.9</v>
      </c>
      <c r="C22" s="20" t="s">
        <v>66</v>
      </c>
      <c r="D22" s="49">
        <v>264946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264946</v>
      </c>
      <c r="O22" s="50">
        <f t="shared" si="1"/>
        <v>62.150129017124094</v>
      </c>
      <c r="P22" s="9"/>
    </row>
    <row r="23" spans="1:16">
      <c r="A23" s="12"/>
      <c r="B23" s="25">
        <v>335.12</v>
      </c>
      <c r="C23" s="20" t="s">
        <v>23</v>
      </c>
      <c r="D23" s="49">
        <v>202518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202518</v>
      </c>
      <c r="O23" s="50">
        <f t="shared" si="1"/>
        <v>47.505981703026038</v>
      </c>
      <c r="P23" s="9"/>
    </row>
    <row r="24" spans="1:16">
      <c r="A24" s="12"/>
      <c r="B24" s="25">
        <v>335.15</v>
      </c>
      <c r="C24" s="20" t="s">
        <v>24</v>
      </c>
      <c r="D24" s="49">
        <v>10974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10974</v>
      </c>
      <c r="O24" s="50">
        <f t="shared" si="1"/>
        <v>2.5742434904996481</v>
      </c>
      <c r="P24" s="9"/>
    </row>
    <row r="25" spans="1:16">
      <c r="A25" s="12"/>
      <c r="B25" s="25">
        <v>335.18</v>
      </c>
      <c r="C25" s="20" t="s">
        <v>25</v>
      </c>
      <c r="D25" s="49">
        <v>214561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214561</v>
      </c>
      <c r="O25" s="50">
        <f t="shared" si="1"/>
        <v>50.330987567440772</v>
      </c>
      <c r="P25" s="9"/>
    </row>
    <row r="26" spans="1:16">
      <c r="A26" s="12"/>
      <c r="B26" s="25">
        <v>335.21</v>
      </c>
      <c r="C26" s="20" t="s">
        <v>26</v>
      </c>
      <c r="D26" s="49">
        <v>3774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3774</v>
      </c>
      <c r="O26" s="50">
        <f t="shared" si="1"/>
        <v>0.88529204785362425</v>
      </c>
      <c r="P26" s="9"/>
    </row>
    <row r="27" spans="1:16">
      <c r="A27" s="12"/>
      <c r="B27" s="25">
        <v>335.49</v>
      </c>
      <c r="C27" s="20" t="s">
        <v>27</v>
      </c>
      <c r="D27" s="49">
        <v>3482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3482</v>
      </c>
      <c r="O27" s="50">
        <f t="shared" si="1"/>
        <v>0.81679568379075773</v>
      </c>
      <c r="P27" s="9"/>
    </row>
    <row r="28" spans="1:16">
      <c r="A28" s="12"/>
      <c r="B28" s="25">
        <v>337.3</v>
      </c>
      <c r="C28" s="20" t="s">
        <v>28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3407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3407</v>
      </c>
      <c r="O28" s="50">
        <f t="shared" si="1"/>
        <v>0.79920243959652826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SUM(D30:D37)</f>
        <v>1183622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3190115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4373737</v>
      </c>
      <c r="O29" s="48">
        <f t="shared" si="1"/>
        <v>1025.976307764485</v>
      </c>
      <c r="P29" s="10"/>
    </row>
    <row r="30" spans="1:16">
      <c r="A30" s="12"/>
      <c r="B30" s="25">
        <v>341.3</v>
      </c>
      <c r="C30" s="20" t="s">
        <v>67</v>
      </c>
      <c r="D30" s="49">
        <v>381645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7" si="8">SUM(D30:M30)</f>
        <v>381645</v>
      </c>
      <c r="O30" s="50">
        <f t="shared" si="1"/>
        <v>89.524982406755811</v>
      </c>
      <c r="P30" s="9"/>
    </row>
    <row r="31" spans="1:16">
      <c r="A31" s="12"/>
      <c r="B31" s="25">
        <v>341.9</v>
      </c>
      <c r="C31" s="20" t="s">
        <v>37</v>
      </c>
      <c r="D31" s="49">
        <v>196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196</v>
      </c>
      <c r="O31" s="50">
        <f t="shared" si="1"/>
        <v>4.5977011494252873E-2</v>
      </c>
      <c r="P31" s="9"/>
    </row>
    <row r="32" spans="1:16">
      <c r="A32" s="12"/>
      <c r="B32" s="25">
        <v>342.2</v>
      </c>
      <c r="C32" s="20" t="s">
        <v>38</v>
      </c>
      <c r="D32" s="49">
        <v>601708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601708</v>
      </c>
      <c r="O32" s="50">
        <f t="shared" si="1"/>
        <v>141.14661036828525</v>
      </c>
      <c r="P32" s="9"/>
    </row>
    <row r="33" spans="1:16">
      <c r="A33" s="12"/>
      <c r="B33" s="25">
        <v>343.4</v>
      </c>
      <c r="C33" s="20" t="s">
        <v>39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1154523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1154523</v>
      </c>
      <c r="O33" s="50">
        <f t="shared" si="1"/>
        <v>270.82406755805772</v>
      </c>
      <c r="P33" s="9"/>
    </row>
    <row r="34" spans="1:16">
      <c r="A34" s="12"/>
      <c r="B34" s="25">
        <v>343.9</v>
      </c>
      <c r="C34" s="20" t="s">
        <v>40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356465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356465</v>
      </c>
      <c r="O34" s="50">
        <f t="shared" si="1"/>
        <v>83.618343889279856</v>
      </c>
      <c r="P34" s="9"/>
    </row>
    <row r="35" spans="1:16">
      <c r="A35" s="12"/>
      <c r="B35" s="25">
        <v>344.1</v>
      </c>
      <c r="C35" s="20" t="s">
        <v>68</v>
      </c>
      <c r="D35" s="49">
        <v>3099</v>
      </c>
      <c r="E35" s="49">
        <v>0</v>
      </c>
      <c r="F35" s="49">
        <v>0</v>
      </c>
      <c r="G35" s="49">
        <v>0</v>
      </c>
      <c r="H35" s="49">
        <v>0</v>
      </c>
      <c r="I35" s="49">
        <v>666247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669346</v>
      </c>
      <c r="O35" s="50">
        <f t="shared" si="1"/>
        <v>157.0129017124091</v>
      </c>
      <c r="P35" s="9"/>
    </row>
    <row r="36" spans="1:16">
      <c r="A36" s="12"/>
      <c r="B36" s="25">
        <v>344.2</v>
      </c>
      <c r="C36" s="20" t="s">
        <v>41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1012880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1012880</v>
      </c>
      <c r="O36" s="50">
        <f t="shared" si="1"/>
        <v>237.59793572601455</v>
      </c>
      <c r="P36" s="9"/>
    </row>
    <row r="37" spans="1:16">
      <c r="A37" s="12"/>
      <c r="B37" s="25">
        <v>347.2</v>
      </c>
      <c r="C37" s="20" t="s">
        <v>43</v>
      </c>
      <c r="D37" s="49">
        <v>196974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196974</v>
      </c>
      <c r="O37" s="50">
        <f t="shared" si="1"/>
        <v>46.2054890921886</v>
      </c>
      <c r="P37" s="9"/>
    </row>
    <row r="38" spans="1:16" ht="15.75">
      <c r="A38" s="29" t="s">
        <v>35</v>
      </c>
      <c r="B38" s="30"/>
      <c r="C38" s="31"/>
      <c r="D38" s="32">
        <f t="shared" ref="D38:M38" si="9">SUM(D39:D39)</f>
        <v>98693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49" si="10">SUM(D38:M38)</f>
        <v>98693</v>
      </c>
      <c r="O38" s="48">
        <f t="shared" si="1"/>
        <v>23.151067323481115</v>
      </c>
      <c r="P38" s="10"/>
    </row>
    <row r="39" spans="1:16">
      <c r="A39" s="13"/>
      <c r="B39" s="41">
        <v>354</v>
      </c>
      <c r="C39" s="21" t="s">
        <v>46</v>
      </c>
      <c r="D39" s="49">
        <v>98693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98693</v>
      </c>
      <c r="O39" s="50">
        <f t="shared" si="1"/>
        <v>23.151067323481115</v>
      </c>
      <c r="P39" s="9"/>
    </row>
    <row r="40" spans="1:16" ht="15.75">
      <c r="A40" s="29" t="s">
        <v>3</v>
      </c>
      <c r="B40" s="30"/>
      <c r="C40" s="31"/>
      <c r="D40" s="32">
        <f t="shared" ref="D40:M40" si="11">SUM(D41:D45)</f>
        <v>217573</v>
      </c>
      <c r="E40" s="32">
        <f t="shared" si="11"/>
        <v>9945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97743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325261</v>
      </c>
      <c r="O40" s="48">
        <f t="shared" si="1"/>
        <v>76.298615998123381</v>
      </c>
      <c r="P40" s="10"/>
    </row>
    <row r="41" spans="1:16">
      <c r="A41" s="12"/>
      <c r="B41" s="25">
        <v>361.1</v>
      </c>
      <c r="C41" s="20" t="s">
        <v>47</v>
      </c>
      <c r="D41" s="49">
        <v>77943</v>
      </c>
      <c r="E41" s="49">
        <v>9945</v>
      </c>
      <c r="F41" s="49">
        <v>0</v>
      </c>
      <c r="G41" s="49">
        <v>0</v>
      </c>
      <c r="H41" s="49">
        <v>0</v>
      </c>
      <c r="I41" s="49">
        <v>11119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99007</v>
      </c>
      <c r="O41" s="50">
        <f t="shared" si="1"/>
        <v>23.224724372507623</v>
      </c>
      <c r="P41" s="9"/>
    </row>
    <row r="42" spans="1:16">
      <c r="A42" s="12"/>
      <c r="B42" s="25">
        <v>362</v>
      </c>
      <c r="C42" s="20" t="s">
        <v>48</v>
      </c>
      <c r="D42" s="49">
        <v>61123</v>
      </c>
      <c r="E42" s="49">
        <v>0</v>
      </c>
      <c r="F42" s="49">
        <v>0</v>
      </c>
      <c r="G42" s="49">
        <v>0</v>
      </c>
      <c r="H42" s="49">
        <v>0</v>
      </c>
      <c r="I42" s="49">
        <v>95736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156859</v>
      </c>
      <c r="O42" s="50">
        <f t="shared" si="1"/>
        <v>36.795449214168428</v>
      </c>
      <c r="P42" s="9"/>
    </row>
    <row r="43" spans="1:16">
      <c r="A43" s="12"/>
      <c r="B43" s="25">
        <v>364</v>
      </c>
      <c r="C43" s="20" t="s">
        <v>49</v>
      </c>
      <c r="D43" s="49">
        <v>8595</v>
      </c>
      <c r="E43" s="49">
        <v>0</v>
      </c>
      <c r="F43" s="49">
        <v>0</v>
      </c>
      <c r="G43" s="49">
        <v>0</v>
      </c>
      <c r="H43" s="49">
        <v>0</v>
      </c>
      <c r="I43" s="49">
        <v>-17964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-9369</v>
      </c>
      <c r="O43" s="50">
        <f t="shared" si="1"/>
        <v>-2.1977480647431387</v>
      </c>
      <c r="P43" s="9"/>
    </row>
    <row r="44" spans="1:16">
      <c r="A44" s="12"/>
      <c r="B44" s="25">
        <v>366</v>
      </c>
      <c r="C44" s="20" t="s">
        <v>50</v>
      </c>
      <c r="D44" s="49">
        <v>213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213</v>
      </c>
      <c r="O44" s="50">
        <f t="shared" si="1"/>
        <v>4.9964813511611542E-2</v>
      </c>
      <c r="P44" s="9"/>
    </row>
    <row r="45" spans="1:16">
      <c r="A45" s="12"/>
      <c r="B45" s="25">
        <v>369.9</v>
      </c>
      <c r="C45" s="20" t="s">
        <v>51</v>
      </c>
      <c r="D45" s="49">
        <v>69699</v>
      </c>
      <c r="E45" s="49">
        <v>0</v>
      </c>
      <c r="F45" s="49">
        <v>0</v>
      </c>
      <c r="G45" s="49">
        <v>0</v>
      </c>
      <c r="H45" s="49">
        <v>0</v>
      </c>
      <c r="I45" s="49">
        <v>8852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78551</v>
      </c>
      <c r="O45" s="50">
        <f t="shared" si="1"/>
        <v>18.426225662678863</v>
      </c>
      <c r="P45" s="9"/>
    </row>
    <row r="46" spans="1:16" ht="15.75">
      <c r="A46" s="29" t="s">
        <v>36</v>
      </c>
      <c r="B46" s="30"/>
      <c r="C46" s="31"/>
      <c r="D46" s="32">
        <f t="shared" ref="D46:M46" si="12">SUM(D47:D48)</f>
        <v>293900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376701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670601</v>
      </c>
      <c r="O46" s="48">
        <f t="shared" si="1"/>
        <v>157.30729533192587</v>
      </c>
      <c r="P46" s="9"/>
    </row>
    <row r="47" spans="1:16">
      <c r="A47" s="12"/>
      <c r="B47" s="25">
        <v>381</v>
      </c>
      <c r="C47" s="20" t="s">
        <v>52</v>
      </c>
      <c r="D47" s="49">
        <v>293900</v>
      </c>
      <c r="E47" s="49">
        <v>0</v>
      </c>
      <c r="F47" s="49">
        <v>0</v>
      </c>
      <c r="G47" s="49">
        <v>0</v>
      </c>
      <c r="H47" s="49">
        <v>0</v>
      </c>
      <c r="I47" s="49">
        <v>374801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668701</v>
      </c>
      <c r="O47" s="50">
        <f t="shared" si="1"/>
        <v>156.86159981233874</v>
      </c>
      <c r="P47" s="9"/>
    </row>
    <row r="48" spans="1:16" ht="15.75" thickBot="1">
      <c r="A48" s="12"/>
      <c r="B48" s="25">
        <v>389.4</v>
      </c>
      <c r="C48" s="20" t="s">
        <v>53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1900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1900</v>
      </c>
      <c r="O48" s="50">
        <f t="shared" si="1"/>
        <v>0.44569551958714521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3">SUM(D5,D14,D19,D29,D38,D40,D46)</f>
        <v>5933153</v>
      </c>
      <c r="E49" s="15">
        <f t="shared" si="13"/>
        <v>342902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3697169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9973224</v>
      </c>
      <c r="O49" s="40">
        <f t="shared" si="1"/>
        <v>2339.4848698099931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3"/>
      <c r="B51" s="44"/>
      <c r="C51" s="44"/>
      <c r="D51" s="45"/>
      <c r="E51" s="45"/>
      <c r="F51" s="45"/>
      <c r="G51" s="45"/>
      <c r="H51" s="45"/>
      <c r="I51" s="45"/>
      <c r="J51" s="45"/>
      <c r="K51" s="45"/>
      <c r="L51" s="51" t="s">
        <v>69</v>
      </c>
      <c r="M51" s="51"/>
      <c r="N51" s="51"/>
      <c r="O51" s="46">
        <v>4263</v>
      </c>
    </row>
    <row r="52" spans="1:119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  <row r="53" spans="1:119" ht="15.75" thickBot="1">
      <c r="A53" s="55" t="s">
        <v>70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7"/>
    </row>
  </sheetData>
  <mergeCells count="10">
    <mergeCell ref="A53:O53"/>
    <mergeCell ref="L51:N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3071257</v>
      </c>
      <c r="E5" s="27">
        <f t="shared" si="0"/>
        <v>365509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3436766</v>
      </c>
      <c r="O5" s="33">
        <f t="shared" ref="O5:O48" si="1">(N5/O$50)</f>
        <v>776.31940365936305</v>
      </c>
      <c r="P5" s="6"/>
    </row>
    <row r="6" spans="1:133">
      <c r="A6" s="12"/>
      <c r="B6" s="25">
        <v>311</v>
      </c>
      <c r="C6" s="20" t="s">
        <v>2</v>
      </c>
      <c r="D6" s="49">
        <v>2018974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2018974</v>
      </c>
      <c r="O6" s="50">
        <f t="shared" si="1"/>
        <v>456.05918229049018</v>
      </c>
      <c r="P6" s="9"/>
    </row>
    <row r="7" spans="1:133">
      <c r="A7" s="12"/>
      <c r="B7" s="25">
        <v>312.10000000000002</v>
      </c>
      <c r="C7" s="20" t="s">
        <v>10</v>
      </c>
      <c r="D7" s="49">
        <v>57688</v>
      </c>
      <c r="E7" s="49">
        <v>365509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423197</v>
      </c>
      <c r="O7" s="50">
        <f t="shared" si="1"/>
        <v>95.594533544160825</v>
      </c>
      <c r="P7" s="9"/>
    </row>
    <row r="8" spans="1:133">
      <c r="A8" s="12"/>
      <c r="B8" s="25">
        <v>314.10000000000002</v>
      </c>
      <c r="C8" s="20" t="s">
        <v>11</v>
      </c>
      <c r="D8" s="49">
        <v>512353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512353</v>
      </c>
      <c r="O8" s="50">
        <f t="shared" si="1"/>
        <v>115.73367969279421</v>
      </c>
      <c r="P8" s="9"/>
    </row>
    <row r="9" spans="1:133">
      <c r="A9" s="12"/>
      <c r="B9" s="25">
        <v>314.3</v>
      </c>
      <c r="C9" s="20" t="s">
        <v>12</v>
      </c>
      <c r="D9" s="49">
        <v>89015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89015</v>
      </c>
      <c r="O9" s="50">
        <f t="shared" si="1"/>
        <v>20.107296137339056</v>
      </c>
      <c r="P9" s="9"/>
    </row>
    <row r="10" spans="1:133">
      <c r="A10" s="12"/>
      <c r="B10" s="25">
        <v>314.39999999999998</v>
      </c>
      <c r="C10" s="20" t="s">
        <v>13</v>
      </c>
      <c r="D10" s="49">
        <v>7952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7952</v>
      </c>
      <c r="O10" s="50">
        <f t="shared" si="1"/>
        <v>1.7962502823582562</v>
      </c>
      <c r="P10" s="9"/>
    </row>
    <row r="11" spans="1:133">
      <c r="A11" s="12"/>
      <c r="B11" s="25">
        <v>314.8</v>
      </c>
      <c r="C11" s="20" t="s">
        <v>14</v>
      </c>
      <c r="D11" s="49">
        <v>22615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22615</v>
      </c>
      <c r="O11" s="50">
        <f t="shared" si="1"/>
        <v>5.1084255703636776</v>
      </c>
      <c r="P11" s="9"/>
    </row>
    <row r="12" spans="1:133">
      <c r="A12" s="12"/>
      <c r="B12" s="25">
        <v>315</v>
      </c>
      <c r="C12" s="20" t="s">
        <v>15</v>
      </c>
      <c r="D12" s="49">
        <v>282691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282691</v>
      </c>
      <c r="O12" s="50">
        <f t="shared" si="1"/>
        <v>63.856110232663205</v>
      </c>
      <c r="P12" s="9"/>
    </row>
    <row r="13" spans="1:133">
      <c r="A13" s="12"/>
      <c r="B13" s="25">
        <v>316</v>
      </c>
      <c r="C13" s="20" t="s">
        <v>16</v>
      </c>
      <c r="D13" s="49">
        <v>79969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79969</v>
      </c>
      <c r="O13" s="50">
        <f t="shared" si="1"/>
        <v>18.063925909193586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558681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>SUM(D14:M14)</f>
        <v>558681</v>
      </c>
      <c r="O14" s="48">
        <f t="shared" si="1"/>
        <v>126.19855432572848</v>
      </c>
      <c r="P14" s="10"/>
    </row>
    <row r="15" spans="1:133">
      <c r="A15" s="12"/>
      <c r="B15" s="25">
        <v>322</v>
      </c>
      <c r="C15" s="20" t="s">
        <v>0</v>
      </c>
      <c r="D15" s="49">
        <v>24044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>SUM(D15:M15)</f>
        <v>24044</v>
      </c>
      <c r="O15" s="50">
        <f t="shared" si="1"/>
        <v>5.4312175288005422</v>
      </c>
      <c r="P15" s="9"/>
    </row>
    <row r="16" spans="1:133">
      <c r="A16" s="12"/>
      <c r="B16" s="25">
        <v>323.10000000000002</v>
      </c>
      <c r="C16" s="20" t="s">
        <v>18</v>
      </c>
      <c r="D16" s="49">
        <v>521694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>SUM(D16:M16)</f>
        <v>521694</v>
      </c>
      <c r="O16" s="50">
        <f t="shared" si="1"/>
        <v>117.84368646939237</v>
      </c>
      <c r="P16" s="9"/>
    </row>
    <row r="17" spans="1:16">
      <c r="A17" s="12"/>
      <c r="B17" s="25">
        <v>323.39999999999998</v>
      </c>
      <c r="C17" s="20" t="s">
        <v>19</v>
      </c>
      <c r="D17" s="49">
        <v>12943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12943</v>
      </c>
      <c r="O17" s="50">
        <f t="shared" si="1"/>
        <v>2.9236503275355772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SUM(D19:D27)</f>
        <v>467598</v>
      </c>
      <c r="E18" s="32">
        <f t="shared" si="4"/>
        <v>10500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87986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7">
        <f>SUM(D18:M18)</f>
        <v>566084</v>
      </c>
      <c r="O18" s="48">
        <f t="shared" si="1"/>
        <v>127.87079286198329</v>
      </c>
      <c r="P18" s="10"/>
    </row>
    <row r="19" spans="1:16">
      <c r="A19" s="12"/>
      <c r="B19" s="25">
        <v>334.49</v>
      </c>
      <c r="C19" s="20" t="s">
        <v>21</v>
      </c>
      <c r="D19" s="49">
        <v>28323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5" si="5">SUM(D19:M19)</f>
        <v>28323</v>
      </c>
      <c r="O19" s="50">
        <f t="shared" si="1"/>
        <v>6.3977863112717417</v>
      </c>
      <c r="P19" s="9"/>
    </row>
    <row r="20" spans="1:16">
      <c r="A20" s="12"/>
      <c r="B20" s="25">
        <v>334.7</v>
      </c>
      <c r="C20" s="20" t="s">
        <v>22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84580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84580</v>
      </c>
      <c r="O20" s="50">
        <f t="shared" si="1"/>
        <v>19.105489044499659</v>
      </c>
      <c r="P20" s="9"/>
    </row>
    <row r="21" spans="1:16">
      <c r="A21" s="12"/>
      <c r="B21" s="25">
        <v>335.12</v>
      </c>
      <c r="C21" s="20" t="s">
        <v>23</v>
      </c>
      <c r="D21" s="49">
        <v>202148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202148</v>
      </c>
      <c r="O21" s="50">
        <f t="shared" si="1"/>
        <v>45.662525412243056</v>
      </c>
      <c r="P21" s="9"/>
    </row>
    <row r="22" spans="1:16">
      <c r="A22" s="12"/>
      <c r="B22" s="25">
        <v>335.15</v>
      </c>
      <c r="C22" s="20" t="s">
        <v>24</v>
      </c>
      <c r="D22" s="49">
        <v>12177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12177</v>
      </c>
      <c r="O22" s="50">
        <f t="shared" si="1"/>
        <v>2.7506211881635418</v>
      </c>
      <c r="P22" s="9"/>
    </row>
    <row r="23" spans="1:16">
      <c r="A23" s="12"/>
      <c r="B23" s="25">
        <v>335.18</v>
      </c>
      <c r="C23" s="20" t="s">
        <v>25</v>
      </c>
      <c r="D23" s="49">
        <v>217274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217274</v>
      </c>
      <c r="O23" s="50">
        <f t="shared" si="1"/>
        <v>49.07928619832844</v>
      </c>
      <c r="P23" s="9"/>
    </row>
    <row r="24" spans="1:16">
      <c r="A24" s="12"/>
      <c r="B24" s="25">
        <v>335.21</v>
      </c>
      <c r="C24" s="20" t="s">
        <v>26</v>
      </c>
      <c r="D24" s="49">
        <v>4167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4167</v>
      </c>
      <c r="O24" s="50">
        <f t="shared" si="1"/>
        <v>0.9412694827196747</v>
      </c>
      <c r="P24" s="9"/>
    </row>
    <row r="25" spans="1:16">
      <c r="A25" s="12"/>
      <c r="B25" s="25">
        <v>335.49</v>
      </c>
      <c r="C25" s="20" t="s">
        <v>27</v>
      </c>
      <c r="D25" s="49">
        <v>3509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5"/>
        <v>3509</v>
      </c>
      <c r="O25" s="50">
        <f t="shared" si="1"/>
        <v>0.79263609667946688</v>
      </c>
      <c r="P25" s="9"/>
    </row>
    <row r="26" spans="1:16">
      <c r="A26" s="12"/>
      <c r="B26" s="25">
        <v>337.3</v>
      </c>
      <c r="C26" s="20" t="s">
        <v>28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3406</v>
      </c>
      <c r="J26" s="49">
        <v>0</v>
      </c>
      <c r="K26" s="49">
        <v>0</v>
      </c>
      <c r="L26" s="49">
        <v>0</v>
      </c>
      <c r="M26" s="49">
        <v>0</v>
      </c>
      <c r="N26" s="49">
        <f>SUM(D26:M26)</f>
        <v>3406</v>
      </c>
      <c r="O26" s="50">
        <f t="shared" si="1"/>
        <v>0.76936977637226112</v>
      </c>
      <c r="P26" s="9"/>
    </row>
    <row r="27" spans="1:16">
      <c r="A27" s="12"/>
      <c r="B27" s="25">
        <v>337.7</v>
      </c>
      <c r="C27" s="20" t="s">
        <v>29</v>
      </c>
      <c r="D27" s="49">
        <v>0</v>
      </c>
      <c r="E27" s="49">
        <v>10500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>SUM(D27:M27)</f>
        <v>10500</v>
      </c>
      <c r="O27" s="50">
        <f t="shared" si="1"/>
        <v>2.3718093517054437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SUM(D29:D35)</f>
        <v>1139313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2924157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4063470</v>
      </c>
      <c r="O28" s="48">
        <f t="shared" si="1"/>
        <v>917.88344251185902</v>
      </c>
      <c r="P28" s="10"/>
    </row>
    <row r="29" spans="1:16">
      <c r="A29" s="12"/>
      <c r="B29" s="25">
        <v>341.9</v>
      </c>
      <c r="C29" s="20" t="s">
        <v>37</v>
      </c>
      <c r="D29" s="49">
        <v>196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ref="N29:N35" si="7">SUM(D29:M29)</f>
        <v>196</v>
      </c>
      <c r="O29" s="50">
        <f t="shared" si="1"/>
        <v>4.4273774565168282E-2</v>
      </c>
      <c r="P29" s="9"/>
    </row>
    <row r="30" spans="1:16">
      <c r="A30" s="12"/>
      <c r="B30" s="25">
        <v>342.2</v>
      </c>
      <c r="C30" s="20" t="s">
        <v>38</v>
      </c>
      <c r="D30" s="49">
        <v>649031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649031</v>
      </c>
      <c r="O30" s="50">
        <f t="shared" si="1"/>
        <v>146.60740908064153</v>
      </c>
      <c r="P30" s="9"/>
    </row>
    <row r="31" spans="1:16">
      <c r="A31" s="12"/>
      <c r="B31" s="25">
        <v>343.4</v>
      </c>
      <c r="C31" s="20" t="s">
        <v>39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1156865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1156865</v>
      </c>
      <c r="O31" s="50">
        <f t="shared" si="1"/>
        <v>261.32030720578268</v>
      </c>
      <c r="P31" s="9"/>
    </row>
    <row r="32" spans="1:16">
      <c r="A32" s="12"/>
      <c r="B32" s="25">
        <v>343.9</v>
      </c>
      <c r="C32" s="20" t="s">
        <v>40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360048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360048</v>
      </c>
      <c r="O32" s="50">
        <f t="shared" si="1"/>
        <v>81.330020329794436</v>
      </c>
      <c r="P32" s="9"/>
    </row>
    <row r="33" spans="1:119">
      <c r="A33" s="12"/>
      <c r="B33" s="25">
        <v>344.2</v>
      </c>
      <c r="C33" s="20" t="s">
        <v>41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969331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969331</v>
      </c>
      <c r="O33" s="50">
        <f t="shared" si="1"/>
        <v>218.95888863790378</v>
      </c>
      <c r="P33" s="9"/>
    </row>
    <row r="34" spans="1:119">
      <c r="A34" s="12"/>
      <c r="B34" s="25">
        <v>344.5</v>
      </c>
      <c r="C34" s="20" t="s">
        <v>42</v>
      </c>
      <c r="D34" s="49">
        <v>251838</v>
      </c>
      <c r="E34" s="49">
        <v>0</v>
      </c>
      <c r="F34" s="49">
        <v>0</v>
      </c>
      <c r="G34" s="49">
        <v>0</v>
      </c>
      <c r="H34" s="49">
        <v>0</v>
      </c>
      <c r="I34" s="49">
        <v>437913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689751</v>
      </c>
      <c r="O34" s="50">
        <f t="shared" si="1"/>
        <v>155.80551163316017</v>
      </c>
      <c r="P34" s="9"/>
    </row>
    <row r="35" spans="1:119">
      <c r="A35" s="12"/>
      <c r="B35" s="25">
        <v>347.2</v>
      </c>
      <c r="C35" s="20" t="s">
        <v>43</v>
      </c>
      <c r="D35" s="49">
        <v>238248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238248</v>
      </c>
      <c r="O35" s="50">
        <f t="shared" si="1"/>
        <v>53.817031850011297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SUM(D37:D37)</f>
        <v>176784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176784</v>
      </c>
      <c r="O36" s="48">
        <f t="shared" si="1"/>
        <v>39.933137564942399</v>
      </c>
      <c r="P36" s="10"/>
    </row>
    <row r="37" spans="1:119">
      <c r="A37" s="13"/>
      <c r="B37" s="41">
        <v>354</v>
      </c>
      <c r="C37" s="21" t="s">
        <v>46</v>
      </c>
      <c r="D37" s="49">
        <v>176784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9"/>
        <v>176784</v>
      </c>
      <c r="O37" s="50">
        <f t="shared" si="1"/>
        <v>39.933137564942399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237746</v>
      </c>
      <c r="E38" s="32">
        <f t="shared" si="10"/>
        <v>10986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125937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374669</v>
      </c>
      <c r="O38" s="48">
        <f t="shared" si="1"/>
        <v>84.632708380393041</v>
      </c>
      <c r="P38" s="10"/>
    </row>
    <row r="39" spans="1:119">
      <c r="A39" s="12"/>
      <c r="B39" s="25">
        <v>361.1</v>
      </c>
      <c r="C39" s="20" t="s">
        <v>47</v>
      </c>
      <c r="D39" s="49">
        <v>66623</v>
      </c>
      <c r="E39" s="49">
        <v>8058</v>
      </c>
      <c r="F39" s="49">
        <v>0</v>
      </c>
      <c r="G39" s="49">
        <v>0</v>
      </c>
      <c r="H39" s="49">
        <v>0</v>
      </c>
      <c r="I39" s="49">
        <v>10589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85270</v>
      </c>
      <c r="O39" s="50">
        <f t="shared" si="1"/>
        <v>19.261350801897446</v>
      </c>
      <c r="P39" s="9"/>
    </row>
    <row r="40" spans="1:119">
      <c r="A40" s="12"/>
      <c r="B40" s="25">
        <v>362</v>
      </c>
      <c r="C40" s="20" t="s">
        <v>48</v>
      </c>
      <c r="D40" s="49">
        <v>61751</v>
      </c>
      <c r="E40" s="49">
        <v>2928</v>
      </c>
      <c r="F40" s="49">
        <v>0</v>
      </c>
      <c r="G40" s="49">
        <v>0</v>
      </c>
      <c r="H40" s="49">
        <v>0</v>
      </c>
      <c r="I40" s="49">
        <v>92720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157399</v>
      </c>
      <c r="O40" s="50">
        <f t="shared" si="1"/>
        <v>35.554325728484301</v>
      </c>
      <c r="P40" s="9"/>
    </row>
    <row r="41" spans="1:119">
      <c r="A41" s="12"/>
      <c r="B41" s="25">
        <v>364</v>
      </c>
      <c r="C41" s="20" t="s">
        <v>49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15753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15753</v>
      </c>
      <c r="O41" s="50">
        <f t="shared" si="1"/>
        <v>3.5583916873729389</v>
      </c>
      <c r="P41" s="9"/>
    </row>
    <row r="42" spans="1:119">
      <c r="A42" s="12"/>
      <c r="B42" s="25">
        <v>366</v>
      </c>
      <c r="C42" s="20" t="s">
        <v>50</v>
      </c>
      <c r="D42" s="49">
        <v>25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25</v>
      </c>
      <c r="O42" s="50">
        <f t="shared" si="1"/>
        <v>5.6471651231081998E-3</v>
      </c>
      <c r="P42" s="9"/>
    </row>
    <row r="43" spans="1:119">
      <c r="A43" s="12"/>
      <c r="B43" s="25">
        <v>369.9</v>
      </c>
      <c r="C43" s="20" t="s">
        <v>51</v>
      </c>
      <c r="D43" s="49">
        <v>109347</v>
      </c>
      <c r="E43" s="49">
        <v>0</v>
      </c>
      <c r="F43" s="49">
        <v>0</v>
      </c>
      <c r="G43" s="49">
        <v>0</v>
      </c>
      <c r="H43" s="49">
        <v>0</v>
      </c>
      <c r="I43" s="49">
        <v>6875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116222</v>
      </c>
      <c r="O43" s="50">
        <f t="shared" si="1"/>
        <v>26.252992997515246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SUM(D45:D47)</f>
        <v>394000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1100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395100</v>
      </c>
      <c r="O44" s="48">
        <f t="shared" si="1"/>
        <v>89.247797605601988</v>
      </c>
      <c r="P44" s="9"/>
    </row>
    <row r="45" spans="1:119">
      <c r="A45" s="12"/>
      <c r="B45" s="25">
        <v>381</v>
      </c>
      <c r="C45" s="20" t="s">
        <v>52</v>
      </c>
      <c r="D45" s="49">
        <v>194000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194000</v>
      </c>
      <c r="O45" s="50">
        <f t="shared" si="1"/>
        <v>43.822001355319628</v>
      </c>
      <c r="P45" s="9"/>
    </row>
    <row r="46" spans="1:119">
      <c r="A46" s="12"/>
      <c r="B46" s="25">
        <v>389.4</v>
      </c>
      <c r="C46" s="20" t="s">
        <v>53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1100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1100</v>
      </c>
      <c r="O46" s="50">
        <f t="shared" si="1"/>
        <v>0.24847526541676079</v>
      </c>
      <c r="P46" s="9"/>
    </row>
    <row r="47" spans="1:119" ht="15.75" thickBot="1">
      <c r="A47" s="38"/>
      <c r="B47" s="42">
        <v>393</v>
      </c>
      <c r="C47" s="39" t="s">
        <v>54</v>
      </c>
      <c r="D47" s="49">
        <v>200000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9"/>
        <v>200000</v>
      </c>
      <c r="O47" s="50">
        <f t="shared" si="1"/>
        <v>45.177320984865595</v>
      </c>
      <c r="P47" s="9"/>
    </row>
    <row r="48" spans="1:119" ht="16.5" thickBot="1">
      <c r="A48" s="14" t="s">
        <v>44</v>
      </c>
      <c r="B48" s="23"/>
      <c r="C48" s="22"/>
      <c r="D48" s="15">
        <f t="shared" ref="D48:M48" si="12">SUM(D5,D14,D18,D28,D36,D38,D44)</f>
        <v>6045379</v>
      </c>
      <c r="E48" s="15">
        <f t="shared" si="12"/>
        <v>386995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3139180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9571554</v>
      </c>
      <c r="O48" s="40">
        <f t="shared" si="1"/>
        <v>2162.0858369098714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3"/>
      <c r="B50" s="44"/>
      <c r="C50" s="44"/>
      <c r="D50" s="45"/>
      <c r="E50" s="45"/>
      <c r="F50" s="45"/>
      <c r="G50" s="45"/>
      <c r="H50" s="45"/>
      <c r="I50" s="45"/>
      <c r="J50" s="45"/>
      <c r="K50" s="45"/>
      <c r="L50" s="51" t="s">
        <v>61</v>
      </c>
      <c r="M50" s="51"/>
      <c r="N50" s="51"/>
      <c r="O50" s="46">
        <v>4427</v>
      </c>
    </row>
    <row r="51" spans="1: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  <row r="52" spans="1:15" ht="15.75" thickBot="1">
      <c r="A52" s="55" t="s">
        <v>70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7"/>
    </row>
  </sheetData>
  <mergeCells count="10">
    <mergeCell ref="A52:O52"/>
    <mergeCell ref="A1:O1"/>
    <mergeCell ref="D3:H3"/>
    <mergeCell ref="I3:J3"/>
    <mergeCell ref="K3:L3"/>
    <mergeCell ref="O3:O4"/>
    <mergeCell ref="A2:O2"/>
    <mergeCell ref="A3:C4"/>
    <mergeCell ref="A51:O51"/>
    <mergeCell ref="L50:N5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3249875</v>
      </c>
      <c r="E5" s="27">
        <f t="shared" si="0"/>
        <v>443543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3693418</v>
      </c>
      <c r="O5" s="33">
        <f t="shared" ref="O5:O47" si="1">(N5/O$49)</f>
        <v>817.30869661429517</v>
      </c>
      <c r="P5" s="6"/>
    </row>
    <row r="6" spans="1:133">
      <c r="A6" s="12"/>
      <c r="B6" s="25">
        <v>311</v>
      </c>
      <c r="C6" s="20" t="s">
        <v>2</v>
      </c>
      <c r="D6" s="49">
        <v>2232709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2232709</v>
      </c>
      <c r="O6" s="50">
        <f t="shared" si="1"/>
        <v>494.07147599026331</v>
      </c>
      <c r="P6" s="9"/>
    </row>
    <row r="7" spans="1:133">
      <c r="A7" s="12"/>
      <c r="B7" s="25">
        <v>312.10000000000002</v>
      </c>
      <c r="C7" s="20" t="s">
        <v>10</v>
      </c>
      <c r="D7" s="49">
        <v>62891</v>
      </c>
      <c r="E7" s="49">
        <v>443543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506434</v>
      </c>
      <c r="O7" s="50">
        <f t="shared" si="1"/>
        <v>112.06771409603894</v>
      </c>
      <c r="P7" s="9"/>
    </row>
    <row r="8" spans="1:133">
      <c r="A8" s="12"/>
      <c r="B8" s="25">
        <v>314.10000000000002</v>
      </c>
      <c r="C8" s="20" t="s">
        <v>11</v>
      </c>
      <c r="D8" s="49">
        <v>482408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482408</v>
      </c>
      <c r="O8" s="50">
        <f t="shared" si="1"/>
        <v>106.75105111750388</v>
      </c>
      <c r="P8" s="9"/>
    </row>
    <row r="9" spans="1:133">
      <c r="A9" s="12"/>
      <c r="B9" s="25">
        <v>314.3</v>
      </c>
      <c r="C9" s="20" t="s">
        <v>12</v>
      </c>
      <c r="D9" s="49">
        <v>86004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86004</v>
      </c>
      <c r="O9" s="50">
        <f t="shared" si="1"/>
        <v>19.031644169063952</v>
      </c>
      <c r="P9" s="9"/>
    </row>
    <row r="10" spans="1:133">
      <c r="A10" s="12"/>
      <c r="B10" s="25">
        <v>314.39999999999998</v>
      </c>
      <c r="C10" s="20" t="s">
        <v>13</v>
      </c>
      <c r="D10" s="49">
        <v>5292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5292</v>
      </c>
      <c r="O10" s="50">
        <f t="shared" si="1"/>
        <v>1.1710555432617835</v>
      </c>
      <c r="P10" s="9"/>
    </row>
    <row r="11" spans="1:133">
      <c r="A11" s="12"/>
      <c r="B11" s="25">
        <v>314.8</v>
      </c>
      <c r="C11" s="20" t="s">
        <v>14</v>
      </c>
      <c r="D11" s="49">
        <v>16654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16654</v>
      </c>
      <c r="O11" s="50">
        <f t="shared" si="1"/>
        <v>3.685328612524895</v>
      </c>
      <c r="P11" s="9"/>
    </row>
    <row r="12" spans="1:133">
      <c r="A12" s="12"/>
      <c r="B12" s="25">
        <v>315</v>
      </c>
      <c r="C12" s="20" t="s">
        <v>15</v>
      </c>
      <c r="D12" s="49">
        <v>279561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279561</v>
      </c>
      <c r="O12" s="50">
        <f t="shared" si="1"/>
        <v>61.863465368444345</v>
      </c>
      <c r="P12" s="9"/>
    </row>
    <row r="13" spans="1:133">
      <c r="A13" s="12"/>
      <c r="B13" s="25">
        <v>316</v>
      </c>
      <c r="C13" s="20" t="s">
        <v>16</v>
      </c>
      <c r="D13" s="49">
        <v>84356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84356</v>
      </c>
      <c r="O13" s="50">
        <f t="shared" si="1"/>
        <v>18.66696171719407</v>
      </c>
      <c r="P13" s="9"/>
    </row>
    <row r="14" spans="1:133" ht="15.75">
      <c r="A14" s="29" t="s">
        <v>96</v>
      </c>
      <c r="B14" s="30"/>
      <c r="C14" s="31"/>
      <c r="D14" s="32">
        <f t="shared" ref="D14:M14" si="3">SUM(D15:D17)</f>
        <v>490049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>SUM(D14:M14)</f>
        <v>490049</v>
      </c>
      <c r="O14" s="48">
        <f t="shared" si="1"/>
        <v>108.44191192741756</v>
      </c>
      <c r="P14" s="10"/>
    </row>
    <row r="15" spans="1:133">
      <c r="A15" s="12"/>
      <c r="B15" s="25">
        <v>322</v>
      </c>
      <c r="C15" s="20" t="s">
        <v>0</v>
      </c>
      <c r="D15" s="49">
        <v>17454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>SUM(D15:M15)</f>
        <v>17454</v>
      </c>
      <c r="O15" s="50">
        <f t="shared" si="1"/>
        <v>3.8623589289665854</v>
      </c>
      <c r="P15" s="9"/>
    </row>
    <row r="16" spans="1:133">
      <c r="A16" s="12"/>
      <c r="B16" s="25">
        <v>323.10000000000002</v>
      </c>
      <c r="C16" s="20" t="s">
        <v>18</v>
      </c>
      <c r="D16" s="49">
        <v>463715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>SUM(D16:M16)</f>
        <v>463715</v>
      </c>
      <c r="O16" s="50">
        <f t="shared" si="1"/>
        <v>102.61451648594822</v>
      </c>
      <c r="P16" s="9"/>
    </row>
    <row r="17" spans="1:16">
      <c r="A17" s="12"/>
      <c r="B17" s="25">
        <v>323.39999999999998</v>
      </c>
      <c r="C17" s="20" t="s">
        <v>19</v>
      </c>
      <c r="D17" s="49">
        <v>8880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>SUM(D17:M17)</f>
        <v>8880</v>
      </c>
      <c r="O17" s="50">
        <f t="shared" si="1"/>
        <v>1.965036512502766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SUM(D19:D25)</f>
        <v>486885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267918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7">
        <f>SUM(D18:M18)</f>
        <v>754803</v>
      </c>
      <c r="O18" s="48">
        <f t="shared" si="1"/>
        <v>167.02876742642178</v>
      </c>
      <c r="P18" s="10"/>
    </row>
    <row r="19" spans="1:16">
      <c r="A19" s="12"/>
      <c r="B19" s="25">
        <v>334.49</v>
      </c>
      <c r="C19" s="20" t="s">
        <v>21</v>
      </c>
      <c r="D19" s="49">
        <v>27353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ref="N19:N24" si="5">SUM(D19:M19)</f>
        <v>27353</v>
      </c>
      <c r="O19" s="50">
        <f t="shared" si="1"/>
        <v>6.0528878070369547</v>
      </c>
      <c r="P19" s="9"/>
    </row>
    <row r="20" spans="1:16">
      <c r="A20" s="12"/>
      <c r="B20" s="25">
        <v>335.12</v>
      </c>
      <c r="C20" s="20" t="s">
        <v>23</v>
      </c>
      <c r="D20" s="49">
        <v>204186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5"/>
        <v>204186</v>
      </c>
      <c r="O20" s="50">
        <f t="shared" si="1"/>
        <v>45.183890241203805</v>
      </c>
      <c r="P20" s="9"/>
    </row>
    <row r="21" spans="1:16">
      <c r="A21" s="12"/>
      <c r="B21" s="25">
        <v>335.15</v>
      </c>
      <c r="C21" s="20" t="s">
        <v>24</v>
      </c>
      <c r="D21" s="49">
        <v>8821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5"/>
        <v>8821</v>
      </c>
      <c r="O21" s="50">
        <f t="shared" si="1"/>
        <v>1.9519805266651915</v>
      </c>
      <c r="P21" s="9"/>
    </row>
    <row r="22" spans="1:16">
      <c r="A22" s="12"/>
      <c r="B22" s="25">
        <v>335.18</v>
      </c>
      <c r="C22" s="20" t="s">
        <v>25</v>
      </c>
      <c r="D22" s="49">
        <v>238256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5"/>
        <v>238256</v>
      </c>
      <c r="O22" s="50">
        <f t="shared" si="1"/>
        <v>52.723168842664307</v>
      </c>
      <c r="P22" s="9"/>
    </row>
    <row r="23" spans="1:16">
      <c r="A23" s="12"/>
      <c r="B23" s="25">
        <v>335.21</v>
      </c>
      <c r="C23" s="20" t="s">
        <v>26</v>
      </c>
      <c r="D23" s="49">
        <v>4916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5"/>
        <v>4916</v>
      </c>
      <c r="O23" s="50">
        <f t="shared" si="1"/>
        <v>1.0878512945341889</v>
      </c>
      <c r="P23" s="9"/>
    </row>
    <row r="24" spans="1:16">
      <c r="A24" s="12"/>
      <c r="B24" s="25">
        <v>335.49</v>
      </c>
      <c r="C24" s="20" t="s">
        <v>27</v>
      </c>
      <c r="D24" s="49">
        <v>3353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5"/>
        <v>3353</v>
      </c>
      <c r="O24" s="50">
        <f t="shared" si="1"/>
        <v>0.74197831378623591</v>
      </c>
      <c r="P24" s="9"/>
    </row>
    <row r="25" spans="1:16">
      <c r="A25" s="12"/>
      <c r="B25" s="25">
        <v>337.3</v>
      </c>
      <c r="C25" s="20" t="s">
        <v>28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267918</v>
      </c>
      <c r="J25" s="49">
        <v>0</v>
      </c>
      <c r="K25" s="49">
        <v>0</v>
      </c>
      <c r="L25" s="49">
        <v>0</v>
      </c>
      <c r="M25" s="49">
        <v>0</v>
      </c>
      <c r="N25" s="49">
        <f>SUM(D25:M25)</f>
        <v>267918</v>
      </c>
      <c r="O25" s="50">
        <f t="shared" si="1"/>
        <v>59.287010400531088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SUM(D27:D33)</f>
        <v>1109234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3212331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4321565</v>
      </c>
      <c r="O26" s="48">
        <f t="shared" si="1"/>
        <v>956.31002434166851</v>
      </c>
      <c r="P26" s="10"/>
    </row>
    <row r="27" spans="1:16">
      <c r="A27" s="12"/>
      <c r="B27" s="25">
        <v>341.9</v>
      </c>
      <c r="C27" s="20" t="s">
        <v>37</v>
      </c>
      <c r="D27" s="49">
        <v>610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ref="N27:N34" si="7">SUM(D27:M27)</f>
        <v>610</v>
      </c>
      <c r="O27" s="50">
        <f t="shared" si="1"/>
        <v>0.13498561628678912</v>
      </c>
      <c r="P27" s="9"/>
    </row>
    <row r="28" spans="1:16">
      <c r="A28" s="12"/>
      <c r="B28" s="25">
        <v>342.2</v>
      </c>
      <c r="C28" s="20" t="s">
        <v>38</v>
      </c>
      <c r="D28" s="49">
        <v>620570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7"/>
        <v>620570</v>
      </c>
      <c r="O28" s="50">
        <f t="shared" si="1"/>
        <v>137.32462934277495</v>
      </c>
      <c r="P28" s="9"/>
    </row>
    <row r="29" spans="1:16">
      <c r="A29" s="12"/>
      <c r="B29" s="25">
        <v>343.4</v>
      </c>
      <c r="C29" s="20" t="s">
        <v>39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1207575</v>
      </c>
      <c r="J29" s="49">
        <v>0</v>
      </c>
      <c r="K29" s="49">
        <v>0</v>
      </c>
      <c r="L29" s="49">
        <v>0</v>
      </c>
      <c r="M29" s="49">
        <v>0</v>
      </c>
      <c r="N29" s="49">
        <f t="shared" si="7"/>
        <v>1207575</v>
      </c>
      <c r="O29" s="50">
        <f t="shared" si="1"/>
        <v>267.22173047134322</v>
      </c>
      <c r="P29" s="9"/>
    </row>
    <row r="30" spans="1:16">
      <c r="A30" s="12"/>
      <c r="B30" s="25">
        <v>343.9</v>
      </c>
      <c r="C30" s="20" t="s">
        <v>40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362219</v>
      </c>
      <c r="J30" s="49">
        <v>0</v>
      </c>
      <c r="K30" s="49">
        <v>0</v>
      </c>
      <c r="L30" s="49">
        <v>0</v>
      </c>
      <c r="M30" s="49">
        <v>0</v>
      </c>
      <c r="N30" s="49">
        <f t="shared" si="7"/>
        <v>362219</v>
      </c>
      <c r="O30" s="50">
        <f t="shared" si="1"/>
        <v>80.15468023899092</v>
      </c>
      <c r="P30" s="9"/>
    </row>
    <row r="31" spans="1:16">
      <c r="A31" s="12"/>
      <c r="B31" s="25">
        <v>344.2</v>
      </c>
      <c r="C31" s="20" t="s">
        <v>41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1203823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1203823</v>
      </c>
      <c r="O31" s="50">
        <f t="shared" si="1"/>
        <v>266.39145828723167</v>
      </c>
      <c r="P31" s="9"/>
    </row>
    <row r="32" spans="1:16">
      <c r="A32" s="12"/>
      <c r="B32" s="25">
        <v>344.5</v>
      </c>
      <c r="C32" s="20" t="s">
        <v>42</v>
      </c>
      <c r="D32" s="49">
        <v>229870</v>
      </c>
      <c r="E32" s="49">
        <v>0</v>
      </c>
      <c r="F32" s="49">
        <v>0</v>
      </c>
      <c r="G32" s="49">
        <v>0</v>
      </c>
      <c r="H32" s="49">
        <v>0</v>
      </c>
      <c r="I32" s="49">
        <v>438714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668584</v>
      </c>
      <c r="O32" s="50">
        <f t="shared" si="1"/>
        <v>147.94954635981412</v>
      </c>
      <c r="P32" s="9"/>
    </row>
    <row r="33" spans="1:119">
      <c r="A33" s="12"/>
      <c r="B33" s="25">
        <v>347.2</v>
      </c>
      <c r="C33" s="20" t="s">
        <v>43</v>
      </c>
      <c r="D33" s="49">
        <v>258184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258184</v>
      </c>
      <c r="O33" s="50">
        <f t="shared" si="1"/>
        <v>57.132994025226822</v>
      </c>
      <c r="P33" s="9"/>
    </row>
    <row r="34" spans="1:119" ht="15.75">
      <c r="A34" s="29" t="s">
        <v>35</v>
      </c>
      <c r="B34" s="30"/>
      <c r="C34" s="31"/>
      <c r="D34" s="32">
        <f t="shared" ref="D34:M34" si="8">SUM(D35:D36)</f>
        <v>150249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150249</v>
      </c>
      <c r="O34" s="48">
        <f t="shared" si="1"/>
        <v>33.248285018809469</v>
      </c>
      <c r="P34" s="10"/>
    </row>
    <row r="35" spans="1:119">
      <c r="A35" s="13"/>
      <c r="B35" s="41">
        <v>354</v>
      </c>
      <c r="C35" s="21" t="s">
        <v>46</v>
      </c>
      <c r="D35" s="49">
        <v>20289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ref="N35:N47" si="9">SUM(D35:M35)</f>
        <v>20289</v>
      </c>
      <c r="O35" s="50">
        <f t="shared" si="1"/>
        <v>4.4897101128568266</v>
      </c>
      <c r="P35" s="9"/>
    </row>
    <row r="36" spans="1:119">
      <c r="A36" s="13"/>
      <c r="B36" s="41">
        <v>359</v>
      </c>
      <c r="C36" s="21" t="s">
        <v>97</v>
      </c>
      <c r="D36" s="49">
        <v>129960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9"/>
        <v>129960</v>
      </c>
      <c r="O36" s="50">
        <f t="shared" si="1"/>
        <v>28.758574905952646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347901</v>
      </c>
      <c r="E37" s="32">
        <f t="shared" si="10"/>
        <v>28910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144329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521140</v>
      </c>
      <c r="O37" s="48">
        <f t="shared" si="1"/>
        <v>115.32197388802832</v>
      </c>
      <c r="P37" s="10"/>
    </row>
    <row r="38" spans="1:119">
      <c r="A38" s="12"/>
      <c r="B38" s="25">
        <v>361.1</v>
      </c>
      <c r="C38" s="20" t="s">
        <v>47</v>
      </c>
      <c r="D38" s="49">
        <v>247122</v>
      </c>
      <c r="E38" s="49">
        <v>25567</v>
      </c>
      <c r="F38" s="49">
        <v>0</v>
      </c>
      <c r="G38" s="49">
        <v>0</v>
      </c>
      <c r="H38" s="49">
        <v>0</v>
      </c>
      <c r="I38" s="49">
        <v>43357</v>
      </c>
      <c r="J38" s="49">
        <v>0</v>
      </c>
      <c r="K38" s="49">
        <v>0</v>
      </c>
      <c r="L38" s="49">
        <v>0</v>
      </c>
      <c r="M38" s="49">
        <v>0</v>
      </c>
      <c r="N38" s="49">
        <f t="shared" si="9"/>
        <v>316046</v>
      </c>
      <c r="O38" s="50">
        <f t="shared" si="1"/>
        <v>69.937154237663194</v>
      </c>
      <c r="P38" s="9"/>
    </row>
    <row r="39" spans="1:119">
      <c r="A39" s="12"/>
      <c r="B39" s="25">
        <v>362</v>
      </c>
      <c r="C39" s="20" t="s">
        <v>48</v>
      </c>
      <c r="D39" s="49">
        <v>61733</v>
      </c>
      <c r="E39" s="49">
        <v>2843</v>
      </c>
      <c r="F39" s="49">
        <v>0</v>
      </c>
      <c r="G39" s="49">
        <v>0</v>
      </c>
      <c r="H39" s="49">
        <v>0</v>
      </c>
      <c r="I39" s="49">
        <v>91778</v>
      </c>
      <c r="J39" s="49">
        <v>0</v>
      </c>
      <c r="K39" s="49">
        <v>0</v>
      </c>
      <c r="L39" s="49">
        <v>0</v>
      </c>
      <c r="M39" s="49">
        <v>0</v>
      </c>
      <c r="N39" s="49">
        <f t="shared" si="9"/>
        <v>156354</v>
      </c>
      <c r="O39" s="50">
        <f t="shared" si="1"/>
        <v>34.599247621155122</v>
      </c>
      <c r="P39" s="9"/>
    </row>
    <row r="40" spans="1:119">
      <c r="A40" s="12"/>
      <c r="B40" s="25">
        <v>363.29</v>
      </c>
      <c r="C40" s="20" t="s">
        <v>98</v>
      </c>
      <c r="D40" s="49">
        <v>0</v>
      </c>
      <c r="E40" s="49">
        <v>500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9"/>
        <v>500</v>
      </c>
      <c r="O40" s="50">
        <f t="shared" si="1"/>
        <v>0.11064394777605666</v>
      </c>
      <c r="P40" s="9"/>
    </row>
    <row r="41" spans="1:119">
      <c r="A41" s="12"/>
      <c r="B41" s="25">
        <v>364</v>
      </c>
      <c r="C41" s="20" t="s">
        <v>49</v>
      </c>
      <c r="D41" s="49">
        <v>3472</v>
      </c>
      <c r="E41" s="49">
        <v>0</v>
      </c>
      <c r="F41" s="49">
        <v>0</v>
      </c>
      <c r="G41" s="49">
        <v>0</v>
      </c>
      <c r="H41" s="49">
        <v>0</v>
      </c>
      <c r="I41" s="49">
        <v>3025</v>
      </c>
      <c r="J41" s="49">
        <v>0</v>
      </c>
      <c r="K41" s="49">
        <v>0</v>
      </c>
      <c r="L41" s="49">
        <v>0</v>
      </c>
      <c r="M41" s="49">
        <v>0</v>
      </c>
      <c r="N41" s="49">
        <f t="shared" si="9"/>
        <v>6497</v>
      </c>
      <c r="O41" s="50">
        <f t="shared" si="1"/>
        <v>1.4377074574020801</v>
      </c>
      <c r="P41" s="9"/>
    </row>
    <row r="42" spans="1:119">
      <c r="A42" s="12"/>
      <c r="B42" s="25">
        <v>366</v>
      </c>
      <c r="C42" s="20" t="s">
        <v>50</v>
      </c>
      <c r="D42" s="49">
        <v>400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9"/>
        <v>400</v>
      </c>
      <c r="O42" s="50">
        <f t="shared" si="1"/>
        <v>8.8515158220845325E-2</v>
      </c>
      <c r="P42" s="9"/>
    </row>
    <row r="43" spans="1:119">
      <c r="A43" s="12"/>
      <c r="B43" s="25">
        <v>369.9</v>
      </c>
      <c r="C43" s="20" t="s">
        <v>51</v>
      </c>
      <c r="D43" s="49">
        <v>35174</v>
      </c>
      <c r="E43" s="49">
        <v>0</v>
      </c>
      <c r="F43" s="49">
        <v>0</v>
      </c>
      <c r="G43" s="49">
        <v>0</v>
      </c>
      <c r="H43" s="49">
        <v>0</v>
      </c>
      <c r="I43" s="49">
        <v>6169</v>
      </c>
      <c r="J43" s="49">
        <v>0</v>
      </c>
      <c r="K43" s="49">
        <v>0</v>
      </c>
      <c r="L43" s="49">
        <v>0</v>
      </c>
      <c r="M43" s="49">
        <v>0</v>
      </c>
      <c r="N43" s="49">
        <f t="shared" si="9"/>
        <v>41343</v>
      </c>
      <c r="O43" s="50">
        <f t="shared" si="1"/>
        <v>9.1487054658110196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SUM(D45:D46)</f>
        <v>195800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1320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197120</v>
      </c>
      <c r="O44" s="48">
        <f t="shared" si="1"/>
        <v>43.620269971232574</v>
      </c>
      <c r="P44" s="9"/>
    </row>
    <row r="45" spans="1:119">
      <c r="A45" s="12"/>
      <c r="B45" s="25">
        <v>381</v>
      </c>
      <c r="C45" s="20" t="s">
        <v>52</v>
      </c>
      <c r="D45" s="49">
        <v>195800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9"/>
        <v>195800</v>
      </c>
      <c r="O45" s="50">
        <f t="shared" si="1"/>
        <v>43.328169949103781</v>
      </c>
      <c r="P45" s="9"/>
    </row>
    <row r="46" spans="1:119" ht="15.75" thickBot="1">
      <c r="A46" s="12"/>
      <c r="B46" s="25">
        <v>389.4</v>
      </c>
      <c r="C46" s="20" t="s">
        <v>53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1320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9"/>
        <v>1320</v>
      </c>
      <c r="O46" s="50">
        <f t="shared" si="1"/>
        <v>0.29210002212878955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2">SUM(D5,D14,D18,D26,D34,D37,D44)</f>
        <v>6029993</v>
      </c>
      <c r="E47" s="15">
        <f t="shared" si="12"/>
        <v>472453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3625898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9"/>
        <v>10128344</v>
      </c>
      <c r="O47" s="40">
        <f t="shared" si="1"/>
        <v>2241.2799291878732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3"/>
      <c r="B49" s="44"/>
      <c r="C49" s="44"/>
      <c r="D49" s="45"/>
      <c r="E49" s="45"/>
      <c r="F49" s="45"/>
      <c r="G49" s="45"/>
      <c r="H49" s="45"/>
      <c r="I49" s="45"/>
      <c r="J49" s="45"/>
      <c r="K49" s="45"/>
      <c r="L49" s="51" t="s">
        <v>99</v>
      </c>
      <c r="M49" s="51"/>
      <c r="N49" s="51"/>
      <c r="O49" s="46">
        <v>4519</v>
      </c>
    </row>
    <row r="50" spans="1:15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  <row r="51" spans="1:15" ht="15.75" customHeight="1" thickBot="1">
      <c r="A51" s="55" t="s">
        <v>70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7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136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SUM(D6:D13)</f>
        <v>5455510.6599999992</v>
      </c>
      <c r="E5" s="27">
        <f t="shared" si="0"/>
        <v>690714.74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6146225.3999999994</v>
      </c>
      <c r="P5" s="33">
        <f t="shared" ref="P5:P36" si="1">(O5/P$59)</f>
        <v>1560.3517136329017</v>
      </c>
      <c r="Q5" s="6"/>
    </row>
    <row r="6" spans="1:134">
      <c r="A6" s="12"/>
      <c r="B6" s="25">
        <v>311</v>
      </c>
      <c r="C6" s="20" t="s">
        <v>2</v>
      </c>
      <c r="D6" s="49">
        <v>4134404.53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4134404.53</v>
      </c>
      <c r="P6" s="50">
        <f t="shared" si="1"/>
        <v>1049.6076491495303</v>
      </c>
      <c r="Q6" s="9"/>
    </row>
    <row r="7" spans="1:134">
      <c r="A7" s="12"/>
      <c r="B7" s="25">
        <v>312.41000000000003</v>
      </c>
      <c r="C7" s="20" t="s">
        <v>140</v>
      </c>
      <c r="D7" s="49">
        <v>0</v>
      </c>
      <c r="E7" s="49">
        <v>58313.47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3" si="2">SUM(D7:N7)</f>
        <v>58313.47</v>
      </c>
      <c r="P7" s="50">
        <f t="shared" si="1"/>
        <v>14.804130489972074</v>
      </c>
      <c r="Q7" s="9"/>
    </row>
    <row r="8" spans="1:134">
      <c r="A8" s="12"/>
      <c r="B8" s="25">
        <v>312.43</v>
      </c>
      <c r="C8" s="20" t="s">
        <v>153</v>
      </c>
      <c r="D8" s="49">
        <v>0</v>
      </c>
      <c r="E8" s="49">
        <v>632401.27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632401.27</v>
      </c>
      <c r="P8" s="50">
        <f t="shared" si="1"/>
        <v>160.54868494541762</v>
      </c>
      <c r="Q8" s="9"/>
    </row>
    <row r="9" spans="1:134">
      <c r="A9" s="12"/>
      <c r="B9" s="25">
        <v>314.10000000000002</v>
      </c>
      <c r="C9" s="20" t="s">
        <v>11</v>
      </c>
      <c r="D9" s="49">
        <v>783755.74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783755.74</v>
      </c>
      <c r="P9" s="50">
        <f t="shared" si="1"/>
        <v>198.97327748159432</v>
      </c>
      <c r="Q9" s="9"/>
    </row>
    <row r="10" spans="1:134">
      <c r="A10" s="12"/>
      <c r="B10" s="25">
        <v>314.3</v>
      </c>
      <c r="C10" s="20" t="s">
        <v>12</v>
      </c>
      <c r="D10" s="49">
        <v>129060.47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129060.47</v>
      </c>
      <c r="P10" s="50">
        <f t="shared" si="1"/>
        <v>32.764780401117036</v>
      </c>
      <c r="Q10" s="9"/>
    </row>
    <row r="11" spans="1:134">
      <c r="A11" s="12"/>
      <c r="B11" s="25">
        <v>314.8</v>
      </c>
      <c r="C11" s="20" t="s">
        <v>14</v>
      </c>
      <c r="D11" s="49">
        <v>31433.97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31433.97</v>
      </c>
      <c r="P11" s="50">
        <f t="shared" si="1"/>
        <v>7.9801904036557501</v>
      </c>
      <c r="Q11" s="9"/>
    </row>
    <row r="12" spans="1:134">
      <c r="A12" s="12"/>
      <c r="B12" s="25">
        <v>315.2</v>
      </c>
      <c r="C12" s="20" t="s">
        <v>142</v>
      </c>
      <c r="D12" s="49">
        <v>244147.78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244147.78</v>
      </c>
      <c r="P12" s="50">
        <f t="shared" si="1"/>
        <v>61.982173140390962</v>
      </c>
      <c r="Q12" s="9"/>
    </row>
    <row r="13" spans="1:134">
      <c r="A13" s="12"/>
      <c r="B13" s="25">
        <v>316</v>
      </c>
      <c r="C13" s="20" t="s">
        <v>108</v>
      </c>
      <c r="D13" s="49">
        <v>132708.17000000001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132708.17000000001</v>
      </c>
      <c r="P13" s="50">
        <f t="shared" si="1"/>
        <v>33.690827621223661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SUM(D15:D23)</f>
        <v>733318.90999999992</v>
      </c>
      <c r="E14" s="32">
        <f t="shared" si="3"/>
        <v>1154094.74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7">
        <f>SUM(D14:N14)</f>
        <v>1887413.65</v>
      </c>
      <c r="P14" s="48">
        <f t="shared" si="1"/>
        <v>479.16061183041381</v>
      </c>
      <c r="Q14" s="10"/>
    </row>
    <row r="15" spans="1:134">
      <c r="A15" s="12"/>
      <c r="B15" s="25">
        <v>322</v>
      </c>
      <c r="C15" s="20" t="s">
        <v>143</v>
      </c>
      <c r="D15" s="49">
        <v>0</v>
      </c>
      <c r="E15" s="49">
        <v>1153994.74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v>0</v>
      </c>
      <c r="O15" s="49">
        <f>SUM(D15:N15)</f>
        <v>1153994.74</v>
      </c>
      <c r="P15" s="50">
        <f t="shared" si="1"/>
        <v>292.9664229499873</v>
      </c>
      <c r="Q15" s="9"/>
    </row>
    <row r="16" spans="1:134">
      <c r="A16" s="12"/>
      <c r="B16" s="25">
        <v>322.89999999999998</v>
      </c>
      <c r="C16" s="20" t="s">
        <v>144</v>
      </c>
      <c r="D16" s="49">
        <v>10321.35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ref="O16:O23" si="4">SUM(D16:N16)</f>
        <v>10321.35</v>
      </c>
      <c r="P16" s="50">
        <f t="shared" si="1"/>
        <v>2.6202970297029702</v>
      </c>
      <c r="Q16" s="9"/>
    </row>
    <row r="17" spans="1:17">
      <c r="A17" s="12"/>
      <c r="B17" s="25">
        <v>323.10000000000002</v>
      </c>
      <c r="C17" s="20" t="s">
        <v>18</v>
      </c>
      <c r="D17" s="49">
        <v>616771.6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616771.6</v>
      </c>
      <c r="P17" s="50">
        <f t="shared" si="1"/>
        <v>156.58075653719217</v>
      </c>
      <c r="Q17" s="9"/>
    </row>
    <row r="18" spans="1:17">
      <c r="A18" s="12"/>
      <c r="B18" s="25">
        <v>323.39999999999998</v>
      </c>
      <c r="C18" s="20" t="s">
        <v>19</v>
      </c>
      <c r="D18" s="49">
        <v>9571.27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9571.27</v>
      </c>
      <c r="P18" s="50">
        <f t="shared" si="1"/>
        <v>2.4298730642295001</v>
      </c>
      <c r="Q18" s="9"/>
    </row>
    <row r="19" spans="1:17">
      <c r="A19" s="12"/>
      <c r="B19" s="25">
        <v>324.11</v>
      </c>
      <c r="C19" s="20" t="s">
        <v>154</v>
      </c>
      <c r="D19" s="49">
        <v>1379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1379</v>
      </c>
      <c r="P19" s="50">
        <f t="shared" si="1"/>
        <v>0.35008885503935011</v>
      </c>
      <c r="Q19" s="9"/>
    </row>
    <row r="20" spans="1:17">
      <c r="A20" s="12"/>
      <c r="B20" s="25">
        <v>324.31</v>
      </c>
      <c r="C20" s="20" t="s">
        <v>155</v>
      </c>
      <c r="D20" s="49">
        <v>3447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f t="shared" si="4"/>
        <v>3447</v>
      </c>
      <c r="P20" s="50">
        <f t="shared" si="1"/>
        <v>0.87509520182787515</v>
      </c>
      <c r="Q20" s="9"/>
    </row>
    <row r="21" spans="1:17">
      <c r="A21" s="12"/>
      <c r="B21" s="25">
        <v>324.61</v>
      </c>
      <c r="C21" s="20" t="s">
        <v>156</v>
      </c>
      <c r="D21" s="49">
        <v>27343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si="4"/>
        <v>27343</v>
      </c>
      <c r="P21" s="50">
        <f t="shared" si="1"/>
        <v>6.9416095455699418</v>
      </c>
      <c r="Q21" s="9"/>
    </row>
    <row r="22" spans="1:17">
      <c r="A22" s="12"/>
      <c r="B22" s="25">
        <v>329.1</v>
      </c>
      <c r="C22" s="20" t="s">
        <v>157</v>
      </c>
      <c r="D22" s="49">
        <v>52746.99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4"/>
        <v>52746.99</v>
      </c>
      <c r="P22" s="50">
        <f t="shared" si="1"/>
        <v>13.390959634424981</v>
      </c>
      <c r="Q22" s="9"/>
    </row>
    <row r="23" spans="1:17">
      <c r="A23" s="12"/>
      <c r="B23" s="25">
        <v>329.5</v>
      </c>
      <c r="C23" s="20" t="s">
        <v>158</v>
      </c>
      <c r="D23" s="49">
        <v>11738.7</v>
      </c>
      <c r="E23" s="49">
        <v>100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4"/>
        <v>11838.7</v>
      </c>
      <c r="P23" s="50">
        <f t="shared" si="1"/>
        <v>3.0055090124397057</v>
      </c>
      <c r="Q23" s="9"/>
    </row>
    <row r="24" spans="1:17" ht="15.75">
      <c r="A24" s="29" t="s">
        <v>145</v>
      </c>
      <c r="B24" s="30"/>
      <c r="C24" s="31"/>
      <c r="D24" s="32">
        <f t="shared" ref="D24:N24" si="5">SUM(D25:D33)</f>
        <v>737360.2</v>
      </c>
      <c r="E24" s="32">
        <f t="shared" si="5"/>
        <v>78100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8076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7">
        <f>SUM(D24:N24)</f>
        <v>823536.2</v>
      </c>
      <c r="P24" s="48">
        <f t="shared" si="1"/>
        <v>209.07240416349327</v>
      </c>
      <c r="Q24" s="10"/>
    </row>
    <row r="25" spans="1:17">
      <c r="A25" s="12"/>
      <c r="B25" s="25">
        <v>331.1</v>
      </c>
      <c r="C25" s="20" t="s">
        <v>159</v>
      </c>
      <c r="D25" s="49">
        <v>83203.97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>SUM(D25:N25)</f>
        <v>83203.97</v>
      </c>
      <c r="P25" s="50">
        <f t="shared" si="1"/>
        <v>21.123120081238895</v>
      </c>
      <c r="Q25" s="9"/>
    </row>
    <row r="26" spans="1:17">
      <c r="A26" s="12"/>
      <c r="B26" s="25">
        <v>334.39</v>
      </c>
      <c r="C26" s="20" t="s">
        <v>76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8076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ref="O26:O30" si="6">SUM(D26:N26)</f>
        <v>8076</v>
      </c>
      <c r="P26" s="50">
        <f t="shared" si="1"/>
        <v>2.0502665651180503</v>
      </c>
      <c r="Q26" s="9"/>
    </row>
    <row r="27" spans="1:17">
      <c r="A27" s="12"/>
      <c r="B27" s="25">
        <v>335.125</v>
      </c>
      <c r="C27" s="20" t="s">
        <v>160</v>
      </c>
      <c r="D27" s="49">
        <v>174166.67</v>
      </c>
      <c r="E27" s="49">
        <v>46328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 t="shared" si="6"/>
        <v>220494.67</v>
      </c>
      <c r="P27" s="50">
        <f t="shared" si="1"/>
        <v>55.977321655242449</v>
      </c>
      <c r="Q27" s="9"/>
    </row>
    <row r="28" spans="1:17">
      <c r="A28" s="12"/>
      <c r="B28" s="25">
        <v>335.15</v>
      </c>
      <c r="C28" s="20" t="s">
        <v>83</v>
      </c>
      <c r="D28" s="49">
        <v>18209.13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 t="shared" si="6"/>
        <v>18209.13</v>
      </c>
      <c r="P28" s="50">
        <f t="shared" si="1"/>
        <v>4.622779893373953</v>
      </c>
      <c r="Q28" s="9"/>
    </row>
    <row r="29" spans="1:17">
      <c r="A29" s="12"/>
      <c r="B29" s="25">
        <v>335.18</v>
      </c>
      <c r="C29" s="20" t="s">
        <v>146</v>
      </c>
      <c r="D29" s="49">
        <v>354885.19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 t="shared" si="6"/>
        <v>354885.19</v>
      </c>
      <c r="P29" s="50">
        <f t="shared" si="1"/>
        <v>90.095250063467887</v>
      </c>
      <c r="Q29" s="9"/>
    </row>
    <row r="30" spans="1:17">
      <c r="A30" s="12"/>
      <c r="B30" s="25">
        <v>335.21</v>
      </c>
      <c r="C30" s="20" t="s">
        <v>26</v>
      </c>
      <c r="D30" s="49">
        <v>4590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 t="shared" si="6"/>
        <v>4590</v>
      </c>
      <c r="P30" s="50">
        <f t="shared" si="1"/>
        <v>1.1652703731911653</v>
      </c>
      <c r="Q30" s="9"/>
    </row>
    <row r="31" spans="1:17">
      <c r="A31" s="12"/>
      <c r="B31" s="25">
        <v>335.38</v>
      </c>
      <c r="C31" s="20" t="s">
        <v>161</v>
      </c>
      <c r="D31" s="49">
        <v>0</v>
      </c>
      <c r="E31" s="49">
        <v>31772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f t="shared" ref="O31:O32" si="7">SUM(D31:N31)</f>
        <v>31772</v>
      </c>
      <c r="P31" s="50">
        <f t="shared" si="1"/>
        <v>8.0660066006600655</v>
      </c>
      <c r="Q31" s="9"/>
    </row>
    <row r="32" spans="1:17">
      <c r="A32" s="12"/>
      <c r="B32" s="25">
        <v>335.45</v>
      </c>
      <c r="C32" s="20" t="s">
        <v>147</v>
      </c>
      <c r="D32" s="49">
        <v>3180.9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si="7"/>
        <v>3180.9</v>
      </c>
      <c r="P32" s="50">
        <f t="shared" si="1"/>
        <v>0.80753998476770761</v>
      </c>
      <c r="Q32" s="9"/>
    </row>
    <row r="33" spans="1:17">
      <c r="A33" s="12"/>
      <c r="B33" s="25">
        <v>338</v>
      </c>
      <c r="C33" s="20" t="s">
        <v>85</v>
      </c>
      <c r="D33" s="49">
        <v>99124.34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>SUM(D33:N33)</f>
        <v>99124.34</v>
      </c>
      <c r="P33" s="50">
        <f t="shared" si="1"/>
        <v>25.164848946433104</v>
      </c>
      <c r="Q33" s="9"/>
    </row>
    <row r="34" spans="1:17" ht="15.75">
      <c r="A34" s="29" t="s">
        <v>34</v>
      </c>
      <c r="B34" s="30"/>
      <c r="C34" s="31"/>
      <c r="D34" s="32">
        <f t="shared" ref="D34:N34" si="8">SUM(D35:D45)</f>
        <v>4169024.3400000003</v>
      </c>
      <c r="E34" s="32">
        <f t="shared" si="8"/>
        <v>681672.34000000008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6711186.1799999997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>SUM(D34:N34)</f>
        <v>11561882.859999999</v>
      </c>
      <c r="P34" s="48">
        <f t="shared" si="1"/>
        <v>2935.2330185326223</v>
      </c>
      <c r="Q34" s="10"/>
    </row>
    <row r="35" spans="1:17">
      <c r="A35" s="12"/>
      <c r="B35" s="25">
        <v>341.3</v>
      </c>
      <c r="C35" s="20" t="s">
        <v>86</v>
      </c>
      <c r="D35" s="49">
        <v>26313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ref="O35:O45" si="9">SUM(D35:N35)</f>
        <v>26313</v>
      </c>
      <c r="P35" s="50">
        <f t="shared" si="1"/>
        <v>6.68012185833968</v>
      </c>
      <c r="Q35" s="9"/>
    </row>
    <row r="36" spans="1:17">
      <c r="A36" s="12"/>
      <c r="B36" s="25">
        <v>342.2</v>
      </c>
      <c r="C36" s="20" t="s">
        <v>38</v>
      </c>
      <c r="D36" s="49">
        <v>271150.59999999998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9"/>
        <v>271150.59999999998</v>
      </c>
      <c r="P36" s="50">
        <f t="shared" si="1"/>
        <v>68.837420665143426</v>
      </c>
      <c r="Q36" s="9"/>
    </row>
    <row r="37" spans="1:17">
      <c r="A37" s="12"/>
      <c r="B37" s="25">
        <v>342.4</v>
      </c>
      <c r="C37" s="20" t="s">
        <v>162</v>
      </c>
      <c r="D37" s="49">
        <v>537037.06000000006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9"/>
        <v>537037.06000000006</v>
      </c>
      <c r="P37" s="50">
        <f t="shared" ref="P37:P57" si="10">(O37/P$59)</f>
        <v>136.33842599644581</v>
      </c>
      <c r="Q37" s="9"/>
    </row>
    <row r="38" spans="1:17">
      <c r="A38" s="12"/>
      <c r="B38" s="25">
        <v>343.4</v>
      </c>
      <c r="C38" s="20" t="s">
        <v>39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1854440.62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9"/>
        <v>1854440.62</v>
      </c>
      <c r="P38" s="50">
        <f t="shared" si="10"/>
        <v>470.78969789286623</v>
      </c>
      <c r="Q38" s="9"/>
    </row>
    <row r="39" spans="1:17">
      <c r="A39" s="12"/>
      <c r="B39" s="25">
        <v>343.6</v>
      </c>
      <c r="C39" s="20" t="s">
        <v>72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684821.56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9"/>
        <v>684821.56</v>
      </c>
      <c r="P39" s="50">
        <f t="shared" si="10"/>
        <v>173.85670474739783</v>
      </c>
      <c r="Q39" s="9"/>
    </row>
    <row r="40" spans="1:17">
      <c r="A40" s="12"/>
      <c r="B40" s="25">
        <v>344.5</v>
      </c>
      <c r="C40" s="20" t="s">
        <v>89</v>
      </c>
      <c r="D40" s="49">
        <v>2771276</v>
      </c>
      <c r="E40" s="49">
        <v>588381.54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f t="shared" si="9"/>
        <v>3359657.54</v>
      </c>
      <c r="P40" s="50">
        <f t="shared" si="10"/>
        <v>852.9214369129221</v>
      </c>
      <c r="Q40" s="9"/>
    </row>
    <row r="41" spans="1:17">
      <c r="A41" s="12"/>
      <c r="B41" s="25">
        <v>344.9</v>
      </c>
      <c r="C41" s="20" t="s">
        <v>163</v>
      </c>
      <c r="D41" s="49">
        <v>46395.91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9"/>
        <v>46395.91</v>
      </c>
      <c r="P41" s="50">
        <f t="shared" si="10"/>
        <v>11.778601167809089</v>
      </c>
      <c r="Q41" s="9"/>
    </row>
    <row r="42" spans="1:17">
      <c r="A42" s="12"/>
      <c r="B42" s="25">
        <v>347.2</v>
      </c>
      <c r="C42" s="20" t="s">
        <v>43</v>
      </c>
      <c r="D42" s="49">
        <v>12000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9"/>
        <v>12000</v>
      </c>
      <c r="P42" s="50">
        <f t="shared" si="10"/>
        <v>3.0464584920030466</v>
      </c>
      <c r="Q42" s="9"/>
    </row>
    <row r="43" spans="1:17">
      <c r="A43" s="12"/>
      <c r="B43" s="25">
        <v>347.4</v>
      </c>
      <c r="C43" s="20" t="s">
        <v>114</v>
      </c>
      <c r="D43" s="49">
        <v>172907.77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f t="shared" si="9"/>
        <v>172907.77</v>
      </c>
      <c r="P43" s="50">
        <f t="shared" si="10"/>
        <v>43.896362020817463</v>
      </c>
      <c r="Q43" s="9"/>
    </row>
    <row r="44" spans="1:17">
      <c r="A44" s="12"/>
      <c r="B44" s="25">
        <v>347.5</v>
      </c>
      <c r="C44" s="20" t="s">
        <v>90</v>
      </c>
      <c r="D44" s="49">
        <v>331944</v>
      </c>
      <c r="E44" s="49">
        <v>93290.8</v>
      </c>
      <c r="F44" s="49">
        <v>0</v>
      </c>
      <c r="G44" s="49">
        <v>0</v>
      </c>
      <c r="H44" s="49">
        <v>0</v>
      </c>
      <c r="I44" s="49">
        <v>175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9"/>
        <v>425409.8</v>
      </c>
      <c r="P44" s="50">
        <f t="shared" si="10"/>
        <v>107.9994414826098</v>
      </c>
      <c r="Q44" s="9"/>
    </row>
    <row r="45" spans="1:17">
      <c r="A45" s="12"/>
      <c r="B45" s="25">
        <v>347.9</v>
      </c>
      <c r="C45" s="20" t="s">
        <v>91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4171749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9"/>
        <v>4171749</v>
      </c>
      <c r="P45" s="50">
        <f t="shared" si="10"/>
        <v>1059.088347296268</v>
      </c>
      <c r="Q45" s="9"/>
    </row>
    <row r="46" spans="1:17" ht="15.75">
      <c r="A46" s="29" t="s">
        <v>35</v>
      </c>
      <c r="B46" s="30"/>
      <c r="C46" s="31"/>
      <c r="D46" s="32">
        <f t="shared" ref="D46:N46" si="11">SUM(D47:D47)</f>
        <v>261408.32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261408.32</v>
      </c>
      <c r="P46" s="48">
        <f t="shared" si="10"/>
        <v>66.36413302868749</v>
      </c>
      <c r="Q46" s="10"/>
    </row>
    <row r="47" spans="1:17">
      <c r="A47" s="13"/>
      <c r="B47" s="41">
        <v>354</v>
      </c>
      <c r="C47" s="21" t="s">
        <v>46</v>
      </c>
      <c r="D47" s="49">
        <v>261408.32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ref="O47" si="12">SUM(D47:N47)</f>
        <v>261408.32</v>
      </c>
      <c r="P47" s="50">
        <f t="shared" si="10"/>
        <v>66.36413302868749</v>
      </c>
      <c r="Q47" s="9"/>
    </row>
    <row r="48" spans="1:17" ht="15.75">
      <c r="A48" s="29" t="s">
        <v>3</v>
      </c>
      <c r="B48" s="30"/>
      <c r="C48" s="31"/>
      <c r="D48" s="32">
        <f t="shared" ref="D48:N48" si="13">SUM(D49:D53)</f>
        <v>816022.93</v>
      </c>
      <c r="E48" s="32">
        <f t="shared" si="13"/>
        <v>102106</v>
      </c>
      <c r="F48" s="32">
        <f t="shared" si="13"/>
        <v>11694</v>
      </c>
      <c r="G48" s="32">
        <f t="shared" si="13"/>
        <v>0</v>
      </c>
      <c r="H48" s="32">
        <f t="shared" si="13"/>
        <v>0</v>
      </c>
      <c r="I48" s="32">
        <f t="shared" si="13"/>
        <v>1088216.05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2018038.98</v>
      </c>
      <c r="P48" s="48">
        <f t="shared" si="10"/>
        <v>512.3226656511805</v>
      </c>
      <c r="Q48" s="10"/>
    </row>
    <row r="49" spans="1:120">
      <c r="A49" s="12"/>
      <c r="B49" s="25">
        <v>361.1</v>
      </c>
      <c r="C49" s="20" t="s">
        <v>47</v>
      </c>
      <c r="D49" s="49">
        <v>463270.42</v>
      </c>
      <c r="E49" s="49">
        <v>97778</v>
      </c>
      <c r="F49" s="49">
        <v>11694</v>
      </c>
      <c r="G49" s="49">
        <v>0</v>
      </c>
      <c r="H49" s="49">
        <v>0</v>
      </c>
      <c r="I49" s="49">
        <v>235637.58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>SUM(D49:N49)</f>
        <v>808379.99999999988</v>
      </c>
      <c r="P49" s="50">
        <f t="shared" si="10"/>
        <v>205.22467631378518</v>
      </c>
      <c r="Q49" s="9"/>
    </row>
    <row r="50" spans="1:120">
      <c r="A50" s="12"/>
      <c r="B50" s="25">
        <v>362</v>
      </c>
      <c r="C50" s="20" t="s">
        <v>48</v>
      </c>
      <c r="D50" s="49">
        <v>214866.58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ref="O50:O56" si="14">SUM(D50:N50)</f>
        <v>214866.58</v>
      </c>
      <c r="P50" s="50">
        <f t="shared" si="10"/>
        <v>54.548509774054324</v>
      </c>
      <c r="Q50" s="9"/>
    </row>
    <row r="51" spans="1:120">
      <c r="A51" s="12"/>
      <c r="B51" s="25">
        <v>364</v>
      </c>
      <c r="C51" s="20" t="s">
        <v>104</v>
      </c>
      <c r="D51" s="49">
        <v>1250</v>
      </c>
      <c r="E51" s="49">
        <v>0</v>
      </c>
      <c r="F51" s="49">
        <v>0</v>
      </c>
      <c r="G51" s="49">
        <v>0</v>
      </c>
      <c r="H51" s="49">
        <v>0</v>
      </c>
      <c r="I51" s="49">
        <v>1250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f t="shared" si="14"/>
        <v>2500</v>
      </c>
      <c r="P51" s="50">
        <f t="shared" si="10"/>
        <v>0.63467885250063472</v>
      </c>
      <c r="Q51" s="9"/>
    </row>
    <row r="52" spans="1:120">
      <c r="A52" s="12"/>
      <c r="B52" s="25">
        <v>366</v>
      </c>
      <c r="C52" s="20" t="s">
        <v>50</v>
      </c>
      <c r="D52" s="49">
        <v>49907.9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f t="shared" si="14"/>
        <v>49907.9</v>
      </c>
      <c r="P52" s="50">
        <f t="shared" si="10"/>
        <v>12.670195481086571</v>
      </c>
      <c r="Q52" s="9"/>
    </row>
    <row r="53" spans="1:120">
      <c r="A53" s="12"/>
      <c r="B53" s="25">
        <v>369.9</v>
      </c>
      <c r="C53" s="20" t="s">
        <v>51</v>
      </c>
      <c r="D53" s="49">
        <v>86728.03</v>
      </c>
      <c r="E53" s="49">
        <v>4328</v>
      </c>
      <c r="F53" s="49">
        <v>0</v>
      </c>
      <c r="G53" s="49">
        <v>0</v>
      </c>
      <c r="H53" s="49">
        <v>0</v>
      </c>
      <c r="I53" s="49">
        <v>851328.47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f t="shared" si="14"/>
        <v>942384.5</v>
      </c>
      <c r="P53" s="50">
        <f t="shared" si="10"/>
        <v>239.24460522975374</v>
      </c>
      <c r="Q53" s="9"/>
    </row>
    <row r="54" spans="1:120" ht="15.75">
      <c r="A54" s="29" t="s">
        <v>36</v>
      </c>
      <c r="B54" s="30"/>
      <c r="C54" s="31"/>
      <c r="D54" s="32">
        <f t="shared" ref="D54:N54" si="15">SUM(D55:D56)</f>
        <v>405690</v>
      </c>
      <c r="E54" s="32">
        <f t="shared" si="15"/>
        <v>0</v>
      </c>
      <c r="F54" s="32">
        <f t="shared" si="15"/>
        <v>575000</v>
      </c>
      <c r="G54" s="32">
        <f t="shared" si="15"/>
        <v>0</v>
      </c>
      <c r="H54" s="32">
        <f t="shared" si="15"/>
        <v>0</v>
      </c>
      <c r="I54" s="32">
        <f t="shared" si="15"/>
        <v>3147</v>
      </c>
      <c r="J54" s="32">
        <f t="shared" si="15"/>
        <v>0</v>
      </c>
      <c r="K54" s="32">
        <f t="shared" si="15"/>
        <v>0</v>
      </c>
      <c r="L54" s="32">
        <f t="shared" si="15"/>
        <v>0</v>
      </c>
      <c r="M54" s="32">
        <f t="shared" si="15"/>
        <v>0</v>
      </c>
      <c r="N54" s="32">
        <f t="shared" si="15"/>
        <v>0</v>
      </c>
      <c r="O54" s="32">
        <f t="shared" si="14"/>
        <v>983837</v>
      </c>
      <c r="P54" s="48">
        <f t="shared" si="10"/>
        <v>249.76821528306678</v>
      </c>
      <c r="Q54" s="9"/>
    </row>
    <row r="55" spans="1:120">
      <c r="A55" s="12"/>
      <c r="B55" s="25">
        <v>381</v>
      </c>
      <c r="C55" s="20" t="s">
        <v>52</v>
      </c>
      <c r="D55" s="49">
        <v>405690</v>
      </c>
      <c r="E55" s="49">
        <v>0</v>
      </c>
      <c r="F55" s="49">
        <v>575000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f t="shared" si="14"/>
        <v>980690</v>
      </c>
      <c r="P55" s="50">
        <f t="shared" si="10"/>
        <v>248.96928154353898</v>
      </c>
      <c r="Q55" s="9"/>
    </row>
    <row r="56" spans="1:120" ht="15.75" thickBot="1">
      <c r="A56" s="12"/>
      <c r="B56" s="25">
        <v>389.9</v>
      </c>
      <c r="C56" s="20" t="s">
        <v>150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3147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f t="shared" si="14"/>
        <v>3147</v>
      </c>
      <c r="P56" s="50">
        <f t="shared" si="10"/>
        <v>0.79893373952779889</v>
      </c>
      <c r="Q56" s="9"/>
    </row>
    <row r="57" spans="1:120" ht="16.5" thickBot="1">
      <c r="A57" s="14" t="s">
        <v>44</v>
      </c>
      <c r="B57" s="23"/>
      <c r="C57" s="22"/>
      <c r="D57" s="15">
        <f t="shared" ref="D57:N57" si="16">SUM(D5,D14,D24,D34,D46,D48,D54)</f>
        <v>12578335.359999999</v>
      </c>
      <c r="E57" s="15">
        <f t="shared" si="16"/>
        <v>2706687.8200000003</v>
      </c>
      <c r="F57" s="15">
        <f t="shared" si="16"/>
        <v>586694</v>
      </c>
      <c r="G57" s="15">
        <f t="shared" si="16"/>
        <v>0</v>
      </c>
      <c r="H57" s="15">
        <f t="shared" si="16"/>
        <v>0</v>
      </c>
      <c r="I57" s="15">
        <f t="shared" si="16"/>
        <v>7810625.2299999995</v>
      </c>
      <c r="J57" s="15">
        <f t="shared" si="16"/>
        <v>0</v>
      </c>
      <c r="K57" s="15">
        <f t="shared" si="16"/>
        <v>0</v>
      </c>
      <c r="L57" s="15">
        <f t="shared" si="16"/>
        <v>0</v>
      </c>
      <c r="M57" s="15">
        <f t="shared" si="16"/>
        <v>0</v>
      </c>
      <c r="N57" s="15">
        <f t="shared" si="16"/>
        <v>0</v>
      </c>
      <c r="O57" s="15">
        <f>SUM(D57:N57)</f>
        <v>23682342.41</v>
      </c>
      <c r="P57" s="40">
        <f t="shared" si="10"/>
        <v>6012.2727621223657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3"/>
      <c r="B59" s="44"/>
      <c r="C59" s="44"/>
      <c r="D59" s="45"/>
      <c r="E59" s="45"/>
      <c r="F59" s="45"/>
      <c r="G59" s="45"/>
      <c r="H59" s="45"/>
      <c r="I59" s="45"/>
      <c r="J59" s="45"/>
      <c r="K59" s="45"/>
      <c r="L59" s="45"/>
      <c r="M59" s="51" t="s">
        <v>164</v>
      </c>
      <c r="N59" s="51"/>
      <c r="O59" s="51"/>
      <c r="P59" s="46">
        <v>3939</v>
      </c>
    </row>
    <row r="60" spans="1:120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  <row r="61" spans="1:120" ht="15.75" customHeight="1" thickBot="1">
      <c r="A61" s="55" t="s">
        <v>70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7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1"/>
      <c r="M3" s="72"/>
      <c r="N3" s="36"/>
      <c r="O3" s="37"/>
      <c r="P3" s="73" t="s">
        <v>136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137</v>
      </c>
      <c r="N4" s="35" t="s">
        <v>9</v>
      </c>
      <c r="O4" s="35" t="s">
        <v>138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139</v>
      </c>
      <c r="B5" s="26"/>
      <c r="C5" s="26"/>
      <c r="D5" s="27">
        <f t="shared" ref="D5:N5" si="0">SUM(D6:D14)</f>
        <v>4986114</v>
      </c>
      <c r="E5" s="27">
        <f t="shared" si="0"/>
        <v>599690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5585804</v>
      </c>
      <c r="P5" s="33">
        <f t="shared" ref="P5:P51" si="1">(O5/P$53)</f>
        <v>1437.417395779722</v>
      </c>
      <c r="Q5" s="6"/>
    </row>
    <row r="6" spans="1:134">
      <c r="A6" s="12"/>
      <c r="B6" s="25">
        <v>311</v>
      </c>
      <c r="C6" s="20" t="s">
        <v>2</v>
      </c>
      <c r="D6" s="49">
        <v>3770607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f>SUM(D6:N6)</f>
        <v>3770607</v>
      </c>
      <c r="P6" s="50">
        <f t="shared" si="1"/>
        <v>970.30545548121461</v>
      </c>
      <c r="Q6" s="9"/>
    </row>
    <row r="7" spans="1:134">
      <c r="A7" s="12"/>
      <c r="B7" s="25">
        <v>312.41000000000003</v>
      </c>
      <c r="C7" s="20" t="s">
        <v>140</v>
      </c>
      <c r="D7" s="49">
        <v>0</v>
      </c>
      <c r="E7" s="49">
        <v>54816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f t="shared" ref="O7:O14" si="2">SUM(D7:N7)</f>
        <v>54816</v>
      </c>
      <c r="P7" s="50">
        <f t="shared" si="1"/>
        <v>14.106021616057642</v>
      </c>
      <c r="Q7" s="9"/>
    </row>
    <row r="8" spans="1:134">
      <c r="A8" s="12"/>
      <c r="B8" s="25">
        <v>312.63</v>
      </c>
      <c r="C8" s="20" t="s">
        <v>141</v>
      </c>
      <c r="D8" s="49">
        <v>0</v>
      </c>
      <c r="E8" s="49">
        <v>544874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f t="shared" si="2"/>
        <v>544874</v>
      </c>
      <c r="P8" s="50">
        <f t="shared" si="1"/>
        <v>140.21461657231086</v>
      </c>
      <c r="Q8" s="9"/>
    </row>
    <row r="9" spans="1:134">
      <c r="A9" s="12"/>
      <c r="B9" s="25">
        <v>314.10000000000002</v>
      </c>
      <c r="C9" s="20" t="s">
        <v>11</v>
      </c>
      <c r="D9" s="49">
        <v>749309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f t="shared" si="2"/>
        <v>749309</v>
      </c>
      <c r="P9" s="50">
        <f t="shared" si="1"/>
        <v>192.82269686052496</v>
      </c>
      <c r="Q9" s="9"/>
    </row>
    <row r="10" spans="1:134">
      <c r="A10" s="12"/>
      <c r="B10" s="25">
        <v>314.3</v>
      </c>
      <c r="C10" s="20" t="s">
        <v>12</v>
      </c>
      <c r="D10" s="49">
        <v>120815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f t="shared" si="2"/>
        <v>120815</v>
      </c>
      <c r="P10" s="50">
        <f t="shared" si="1"/>
        <v>31.089809572825526</v>
      </c>
      <c r="Q10" s="9"/>
    </row>
    <row r="11" spans="1:134">
      <c r="A11" s="12"/>
      <c r="B11" s="25">
        <v>314.39999999999998</v>
      </c>
      <c r="C11" s="20" t="s">
        <v>13</v>
      </c>
      <c r="D11" s="49">
        <v>7213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f t="shared" si="2"/>
        <v>7213</v>
      </c>
      <c r="P11" s="50">
        <f t="shared" si="1"/>
        <v>1.8561502830674215</v>
      </c>
      <c r="Q11" s="9"/>
    </row>
    <row r="12" spans="1:134">
      <c r="A12" s="12"/>
      <c r="B12" s="25">
        <v>314.8</v>
      </c>
      <c r="C12" s="20" t="s">
        <v>14</v>
      </c>
      <c r="D12" s="49">
        <v>24822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f t="shared" si="2"/>
        <v>24822</v>
      </c>
      <c r="P12" s="50">
        <f t="shared" si="1"/>
        <v>6.3875450334534225</v>
      </c>
      <c r="Q12" s="9"/>
    </row>
    <row r="13" spans="1:134">
      <c r="A13" s="12"/>
      <c r="B13" s="25">
        <v>315.2</v>
      </c>
      <c r="C13" s="20" t="s">
        <v>142</v>
      </c>
      <c r="D13" s="49">
        <v>243386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f t="shared" si="2"/>
        <v>243386</v>
      </c>
      <c r="P13" s="50">
        <f t="shared" si="1"/>
        <v>62.631497683993821</v>
      </c>
      <c r="Q13" s="9"/>
    </row>
    <row r="14" spans="1:134">
      <c r="A14" s="12"/>
      <c r="B14" s="25">
        <v>316</v>
      </c>
      <c r="C14" s="20" t="s">
        <v>108</v>
      </c>
      <c r="D14" s="49">
        <v>69962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f t="shared" si="2"/>
        <v>69962</v>
      </c>
      <c r="P14" s="50">
        <f t="shared" si="1"/>
        <v>18.003602676273804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SUM(D16:D19)</f>
        <v>595455</v>
      </c>
      <c r="E15" s="32">
        <f t="shared" si="3"/>
        <v>987908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7">
        <f t="shared" ref="O15:O20" si="4">SUM(D15:N15)</f>
        <v>1583363</v>
      </c>
      <c r="P15" s="48">
        <f t="shared" si="1"/>
        <v>407.45316520844057</v>
      </c>
      <c r="Q15" s="10"/>
    </row>
    <row r="16" spans="1:134">
      <c r="A16" s="12"/>
      <c r="B16" s="25">
        <v>322</v>
      </c>
      <c r="C16" s="20" t="s">
        <v>143</v>
      </c>
      <c r="D16" s="49">
        <v>0</v>
      </c>
      <c r="E16" s="49">
        <v>987908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f t="shared" si="4"/>
        <v>987908</v>
      </c>
      <c r="P16" s="50">
        <f t="shared" si="1"/>
        <v>254.22233659289759</v>
      </c>
      <c r="Q16" s="9"/>
    </row>
    <row r="17" spans="1:17">
      <c r="A17" s="12"/>
      <c r="B17" s="25">
        <v>322.89999999999998</v>
      </c>
      <c r="C17" s="20" t="s">
        <v>144</v>
      </c>
      <c r="D17" s="49">
        <v>22976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f t="shared" si="4"/>
        <v>22976</v>
      </c>
      <c r="P17" s="50">
        <f t="shared" si="1"/>
        <v>5.9125064333504893</v>
      </c>
      <c r="Q17" s="9"/>
    </row>
    <row r="18" spans="1:17">
      <c r="A18" s="12"/>
      <c r="B18" s="25">
        <v>323.10000000000002</v>
      </c>
      <c r="C18" s="20" t="s">
        <v>18</v>
      </c>
      <c r="D18" s="49">
        <v>563579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f t="shared" si="4"/>
        <v>563579</v>
      </c>
      <c r="P18" s="50">
        <f t="shared" si="1"/>
        <v>145.02804940813175</v>
      </c>
      <c r="Q18" s="9"/>
    </row>
    <row r="19" spans="1:17">
      <c r="A19" s="12"/>
      <c r="B19" s="25">
        <v>323.39999999999998</v>
      </c>
      <c r="C19" s="20" t="s">
        <v>19</v>
      </c>
      <c r="D19" s="49">
        <v>8900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f t="shared" si="4"/>
        <v>8900</v>
      </c>
      <c r="P19" s="50">
        <f t="shared" si="1"/>
        <v>2.2902727740607309</v>
      </c>
      <c r="Q19" s="9"/>
    </row>
    <row r="20" spans="1:17" ht="15.75">
      <c r="A20" s="29" t="s">
        <v>145</v>
      </c>
      <c r="B20" s="30"/>
      <c r="C20" s="31"/>
      <c r="D20" s="32">
        <f t="shared" ref="D20:N20" si="5">SUM(D21:D30)</f>
        <v>1247610</v>
      </c>
      <c r="E20" s="32">
        <f t="shared" si="5"/>
        <v>47262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508718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7">
        <f t="shared" si="4"/>
        <v>1803590</v>
      </c>
      <c r="P20" s="48">
        <f t="shared" si="1"/>
        <v>464.12506433350489</v>
      </c>
      <c r="Q20" s="10"/>
    </row>
    <row r="21" spans="1:17">
      <c r="A21" s="12"/>
      <c r="B21" s="25">
        <v>331.5</v>
      </c>
      <c r="C21" s="20" t="s">
        <v>110</v>
      </c>
      <c r="D21" s="49">
        <v>42771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 t="shared" ref="O21:O26" si="6">SUM(D21:N21)</f>
        <v>42771</v>
      </c>
      <c r="P21" s="50">
        <f t="shared" si="1"/>
        <v>11.006433350488935</v>
      </c>
      <c r="Q21" s="9"/>
    </row>
    <row r="22" spans="1:17">
      <c r="A22" s="12"/>
      <c r="B22" s="25">
        <v>334.5</v>
      </c>
      <c r="C22" s="20" t="s">
        <v>119</v>
      </c>
      <c r="D22" s="49">
        <v>66000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f t="shared" si="6"/>
        <v>66000</v>
      </c>
      <c r="P22" s="50">
        <f t="shared" si="1"/>
        <v>16.984045290787442</v>
      </c>
      <c r="Q22" s="9"/>
    </row>
    <row r="23" spans="1:17">
      <c r="A23" s="12"/>
      <c r="B23" s="25">
        <v>335.13</v>
      </c>
      <c r="C23" s="20" t="s">
        <v>132</v>
      </c>
      <c r="D23" s="49">
        <v>4634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f t="shared" si="6"/>
        <v>4634</v>
      </c>
      <c r="P23" s="50">
        <f t="shared" si="1"/>
        <v>1.1924858466289243</v>
      </c>
      <c r="Q23" s="9"/>
    </row>
    <row r="24" spans="1:17">
      <c r="A24" s="12"/>
      <c r="B24" s="25">
        <v>335.15</v>
      </c>
      <c r="C24" s="20" t="s">
        <v>83</v>
      </c>
      <c r="D24" s="49">
        <v>24097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 t="shared" si="6"/>
        <v>24097</v>
      </c>
      <c r="P24" s="50">
        <f t="shared" si="1"/>
        <v>6.2009778692743183</v>
      </c>
      <c r="Q24" s="9"/>
    </row>
    <row r="25" spans="1:17">
      <c r="A25" s="12"/>
      <c r="B25" s="25">
        <v>335.18</v>
      </c>
      <c r="C25" s="20" t="s">
        <v>146</v>
      </c>
      <c r="D25" s="49">
        <v>320977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f t="shared" si="6"/>
        <v>320977</v>
      </c>
      <c r="P25" s="50">
        <f t="shared" si="1"/>
        <v>82.598301595470915</v>
      </c>
      <c r="Q25" s="9"/>
    </row>
    <row r="26" spans="1:17">
      <c r="A26" s="12"/>
      <c r="B26" s="25">
        <v>335.23</v>
      </c>
      <c r="C26" s="20" t="s">
        <v>111</v>
      </c>
      <c r="D26" s="49">
        <v>4049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f t="shared" si="6"/>
        <v>4049</v>
      </c>
      <c r="P26" s="50">
        <f t="shared" si="1"/>
        <v>1.0419454451878538</v>
      </c>
      <c r="Q26" s="9"/>
    </row>
    <row r="27" spans="1:17">
      <c r="A27" s="12"/>
      <c r="B27" s="25">
        <v>335.45</v>
      </c>
      <c r="C27" s="20" t="s">
        <v>147</v>
      </c>
      <c r="D27" s="49">
        <v>2281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f>SUM(D27:N27)</f>
        <v>2281</v>
      </c>
      <c r="P27" s="50">
        <f t="shared" si="1"/>
        <v>0.58697889861039632</v>
      </c>
      <c r="Q27" s="9"/>
    </row>
    <row r="28" spans="1:17">
      <c r="A28" s="12"/>
      <c r="B28" s="25">
        <v>335.9</v>
      </c>
      <c r="C28" s="20" t="s">
        <v>148</v>
      </c>
      <c r="D28" s="49">
        <v>165005</v>
      </c>
      <c r="E28" s="49">
        <v>47262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f>SUM(D28:N28)</f>
        <v>212267</v>
      </c>
      <c r="P28" s="50">
        <f t="shared" si="1"/>
        <v>54.623520329387546</v>
      </c>
      <c r="Q28" s="9"/>
    </row>
    <row r="29" spans="1:17">
      <c r="A29" s="12"/>
      <c r="B29" s="25">
        <v>337.3</v>
      </c>
      <c r="C29" s="20" t="s">
        <v>28</v>
      </c>
      <c r="D29" s="49">
        <v>88170</v>
      </c>
      <c r="E29" s="49">
        <v>0</v>
      </c>
      <c r="F29" s="49">
        <v>0</v>
      </c>
      <c r="G29" s="49">
        <v>0</v>
      </c>
      <c r="H29" s="49">
        <v>0</v>
      </c>
      <c r="I29" s="49">
        <v>508718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f>SUM(D29:N29)</f>
        <v>596888</v>
      </c>
      <c r="P29" s="50">
        <f t="shared" si="1"/>
        <v>153.59958826556871</v>
      </c>
      <c r="Q29" s="9"/>
    </row>
    <row r="30" spans="1:17">
      <c r="A30" s="12"/>
      <c r="B30" s="25">
        <v>338</v>
      </c>
      <c r="C30" s="20" t="s">
        <v>85</v>
      </c>
      <c r="D30" s="49">
        <v>529626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f>SUM(D30:N30)</f>
        <v>529626</v>
      </c>
      <c r="P30" s="50">
        <f t="shared" si="1"/>
        <v>136.29078744209986</v>
      </c>
      <c r="Q30" s="9"/>
    </row>
    <row r="31" spans="1:17" ht="15.75">
      <c r="A31" s="29" t="s">
        <v>34</v>
      </c>
      <c r="B31" s="30"/>
      <c r="C31" s="31"/>
      <c r="D31" s="32">
        <f t="shared" ref="D31:N31" si="7">SUM(D32:D39)</f>
        <v>2869275</v>
      </c>
      <c r="E31" s="32">
        <f t="shared" si="7"/>
        <v>563780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5083031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8516086</v>
      </c>
      <c r="P31" s="48">
        <f t="shared" si="1"/>
        <v>2191.4786412763769</v>
      </c>
      <c r="Q31" s="10"/>
    </row>
    <row r="32" spans="1:17">
      <c r="A32" s="12"/>
      <c r="B32" s="25">
        <v>341.9</v>
      </c>
      <c r="C32" s="20" t="s">
        <v>87</v>
      </c>
      <c r="D32" s="49">
        <v>395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f t="shared" ref="O32:O39" si="8">SUM(D32:N32)</f>
        <v>395</v>
      </c>
      <c r="P32" s="50">
        <f t="shared" si="1"/>
        <v>0.10164693772516727</v>
      </c>
      <c r="Q32" s="9"/>
    </row>
    <row r="33" spans="1:17">
      <c r="A33" s="12"/>
      <c r="B33" s="25">
        <v>342.2</v>
      </c>
      <c r="C33" s="20" t="s">
        <v>38</v>
      </c>
      <c r="D33" s="49">
        <v>262235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f t="shared" si="8"/>
        <v>262235</v>
      </c>
      <c r="P33" s="50">
        <f t="shared" si="1"/>
        <v>67.481986618630984</v>
      </c>
      <c r="Q33" s="9"/>
    </row>
    <row r="34" spans="1:17">
      <c r="A34" s="12"/>
      <c r="B34" s="25">
        <v>342.9</v>
      </c>
      <c r="C34" s="20" t="s">
        <v>113</v>
      </c>
      <c r="D34" s="49">
        <v>42676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f t="shared" si="8"/>
        <v>42676</v>
      </c>
      <c r="P34" s="50">
        <f t="shared" si="1"/>
        <v>10.981986618630984</v>
      </c>
      <c r="Q34" s="9"/>
    </row>
    <row r="35" spans="1:17">
      <c r="A35" s="12"/>
      <c r="B35" s="25">
        <v>343.4</v>
      </c>
      <c r="C35" s="20" t="s">
        <v>39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1377876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f t="shared" si="8"/>
        <v>1377876</v>
      </c>
      <c r="P35" s="50">
        <f t="shared" si="1"/>
        <v>354.57436953165211</v>
      </c>
      <c r="Q35" s="9"/>
    </row>
    <row r="36" spans="1:17">
      <c r="A36" s="12"/>
      <c r="B36" s="25">
        <v>343.7</v>
      </c>
      <c r="C36" s="20" t="s">
        <v>124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691929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f t="shared" si="8"/>
        <v>691929</v>
      </c>
      <c r="P36" s="50">
        <f t="shared" si="1"/>
        <v>178.05687081832218</v>
      </c>
      <c r="Q36" s="9"/>
    </row>
    <row r="37" spans="1:17">
      <c r="A37" s="12"/>
      <c r="B37" s="25">
        <v>344.5</v>
      </c>
      <c r="C37" s="20" t="s">
        <v>89</v>
      </c>
      <c r="D37" s="49">
        <v>2253170</v>
      </c>
      <c r="E37" s="49">
        <v>476180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f t="shared" si="8"/>
        <v>2729350</v>
      </c>
      <c r="P37" s="50">
        <f t="shared" si="1"/>
        <v>702.35460627895009</v>
      </c>
      <c r="Q37" s="9"/>
    </row>
    <row r="38" spans="1:17">
      <c r="A38" s="12"/>
      <c r="B38" s="25">
        <v>347.2</v>
      </c>
      <c r="C38" s="20" t="s">
        <v>43</v>
      </c>
      <c r="D38" s="49">
        <v>295862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f t="shared" si="8"/>
        <v>295862</v>
      </c>
      <c r="P38" s="50">
        <f t="shared" si="1"/>
        <v>76.13535769428718</v>
      </c>
      <c r="Q38" s="9"/>
    </row>
    <row r="39" spans="1:17">
      <c r="A39" s="12"/>
      <c r="B39" s="25">
        <v>347.5</v>
      </c>
      <c r="C39" s="20" t="s">
        <v>90</v>
      </c>
      <c r="D39" s="49">
        <v>14937</v>
      </c>
      <c r="E39" s="49">
        <v>87600</v>
      </c>
      <c r="F39" s="49">
        <v>0</v>
      </c>
      <c r="G39" s="49">
        <v>0</v>
      </c>
      <c r="H39" s="49">
        <v>0</v>
      </c>
      <c r="I39" s="49">
        <v>3013226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f t="shared" si="8"/>
        <v>3115763</v>
      </c>
      <c r="P39" s="50">
        <f t="shared" si="1"/>
        <v>801.79181677817803</v>
      </c>
      <c r="Q39" s="9"/>
    </row>
    <row r="40" spans="1:17" ht="15.75">
      <c r="A40" s="29" t="s">
        <v>35</v>
      </c>
      <c r="B40" s="30"/>
      <c r="C40" s="31"/>
      <c r="D40" s="32">
        <f t="shared" ref="D40:N40" si="9">SUM(D41:D42)</f>
        <v>44688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51" si="10">SUM(D40:N40)</f>
        <v>44688</v>
      </c>
      <c r="P40" s="48">
        <f t="shared" si="1"/>
        <v>11.499742665980442</v>
      </c>
      <c r="Q40" s="10"/>
    </row>
    <row r="41" spans="1:17">
      <c r="A41" s="13"/>
      <c r="B41" s="41">
        <v>351.9</v>
      </c>
      <c r="C41" s="21" t="s">
        <v>149</v>
      </c>
      <c r="D41" s="49">
        <v>41729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f t="shared" si="10"/>
        <v>41729</v>
      </c>
      <c r="P41" s="50">
        <f t="shared" si="1"/>
        <v>10.73829130211014</v>
      </c>
      <c r="Q41" s="9"/>
    </row>
    <row r="42" spans="1:17">
      <c r="A42" s="13"/>
      <c r="B42" s="41">
        <v>359</v>
      </c>
      <c r="C42" s="21" t="s">
        <v>97</v>
      </c>
      <c r="D42" s="49">
        <v>2959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 t="shared" si="10"/>
        <v>2959</v>
      </c>
      <c r="P42" s="50">
        <f t="shared" si="1"/>
        <v>0.76145136387030365</v>
      </c>
      <c r="Q42" s="9"/>
    </row>
    <row r="43" spans="1:17" ht="15.75">
      <c r="A43" s="29" t="s">
        <v>3</v>
      </c>
      <c r="B43" s="30"/>
      <c r="C43" s="31"/>
      <c r="D43" s="32">
        <f t="shared" ref="D43:N43" si="11">SUM(D44:D47)</f>
        <v>693966</v>
      </c>
      <c r="E43" s="32">
        <f t="shared" si="11"/>
        <v>101649</v>
      </c>
      <c r="F43" s="32">
        <f t="shared" si="11"/>
        <v>11442</v>
      </c>
      <c r="G43" s="32">
        <f t="shared" si="11"/>
        <v>0</v>
      </c>
      <c r="H43" s="32">
        <f t="shared" si="11"/>
        <v>0</v>
      </c>
      <c r="I43" s="32">
        <f t="shared" si="11"/>
        <v>368508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 t="shared" si="10"/>
        <v>1175565</v>
      </c>
      <c r="P43" s="48">
        <f t="shared" si="1"/>
        <v>302.5128667009779</v>
      </c>
      <c r="Q43" s="10"/>
    </row>
    <row r="44" spans="1:17">
      <c r="A44" s="12"/>
      <c r="B44" s="25">
        <v>361.1</v>
      </c>
      <c r="C44" s="20" t="s">
        <v>47</v>
      </c>
      <c r="D44" s="49">
        <v>349749</v>
      </c>
      <c r="E44" s="49">
        <v>101410</v>
      </c>
      <c r="F44" s="49">
        <v>0</v>
      </c>
      <c r="G44" s="49">
        <v>0</v>
      </c>
      <c r="H44" s="49">
        <v>0</v>
      </c>
      <c r="I44" s="49">
        <v>254985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f t="shared" si="10"/>
        <v>706144</v>
      </c>
      <c r="P44" s="50">
        <f t="shared" si="1"/>
        <v>181.71487390633041</v>
      </c>
      <c r="Q44" s="9"/>
    </row>
    <row r="45" spans="1:17">
      <c r="A45" s="12"/>
      <c r="B45" s="25">
        <v>364</v>
      </c>
      <c r="C45" s="20" t="s">
        <v>104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41680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f t="shared" si="10"/>
        <v>41680</v>
      </c>
      <c r="P45" s="50">
        <f t="shared" si="1"/>
        <v>10.725681935151828</v>
      </c>
      <c r="Q45" s="9"/>
    </row>
    <row r="46" spans="1:17">
      <c r="A46" s="12"/>
      <c r="B46" s="25">
        <v>369.3</v>
      </c>
      <c r="C46" s="20" t="s">
        <v>133</v>
      </c>
      <c r="D46" s="49">
        <v>42250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f t="shared" si="10"/>
        <v>42250</v>
      </c>
      <c r="P46" s="50">
        <f t="shared" si="1"/>
        <v>10.872362326299537</v>
      </c>
      <c r="Q46" s="9"/>
    </row>
    <row r="47" spans="1:17">
      <c r="A47" s="12"/>
      <c r="B47" s="25">
        <v>369.9</v>
      </c>
      <c r="C47" s="20" t="s">
        <v>51</v>
      </c>
      <c r="D47" s="49">
        <v>301967</v>
      </c>
      <c r="E47" s="49">
        <v>239</v>
      </c>
      <c r="F47" s="49">
        <v>11442</v>
      </c>
      <c r="G47" s="49">
        <v>0</v>
      </c>
      <c r="H47" s="49">
        <v>0</v>
      </c>
      <c r="I47" s="49">
        <v>71843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f t="shared" si="10"/>
        <v>385491</v>
      </c>
      <c r="P47" s="50">
        <f t="shared" si="1"/>
        <v>99.199948533196093</v>
      </c>
      <c r="Q47" s="9"/>
    </row>
    <row r="48" spans="1:17" ht="15.75">
      <c r="A48" s="29" t="s">
        <v>36</v>
      </c>
      <c r="B48" s="30"/>
      <c r="C48" s="31"/>
      <c r="D48" s="32">
        <f t="shared" ref="D48:N48" si="12">SUM(D49:D50)</f>
        <v>517300</v>
      </c>
      <c r="E48" s="32">
        <f t="shared" si="12"/>
        <v>0</v>
      </c>
      <c r="F48" s="32">
        <f t="shared" si="12"/>
        <v>644274</v>
      </c>
      <c r="G48" s="32">
        <f t="shared" si="12"/>
        <v>0</v>
      </c>
      <c r="H48" s="32">
        <f t="shared" si="12"/>
        <v>0</v>
      </c>
      <c r="I48" s="32">
        <f t="shared" si="12"/>
        <v>1296279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0"/>
        <v>2457853</v>
      </c>
      <c r="P48" s="48">
        <f t="shared" si="1"/>
        <v>632.48919197117857</v>
      </c>
      <c r="Q48" s="9"/>
    </row>
    <row r="49" spans="1:120">
      <c r="A49" s="12"/>
      <c r="B49" s="25">
        <v>381</v>
      </c>
      <c r="C49" s="20" t="s">
        <v>52</v>
      </c>
      <c r="D49" s="49">
        <v>517300</v>
      </c>
      <c r="E49" s="49">
        <v>0</v>
      </c>
      <c r="F49" s="49">
        <v>644274</v>
      </c>
      <c r="G49" s="49">
        <v>0</v>
      </c>
      <c r="H49" s="49">
        <v>0</v>
      </c>
      <c r="I49" s="49">
        <v>1174000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f t="shared" si="10"/>
        <v>2335574</v>
      </c>
      <c r="P49" s="50">
        <f t="shared" si="1"/>
        <v>601.02264539372106</v>
      </c>
      <c r="Q49" s="9"/>
    </row>
    <row r="50" spans="1:120" ht="15.75" thickBot="1">
      <c r="A50" s="12"/>
      <c r="B50" s="25">
        <v>389.9</v>
      </c>
      <c r="C50" s="20" t="s">
        <v>150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122279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f t="shared" si="10"/>
        <v>122279</v>
      </c>
      <c r="P50" s="50">
        <f t="shared" si="1"/>
        <v>31.466546577457539</v>
      </c>
      <c r="Q50" s="9"/>
    </row>
    <row r="51" spans="1:120" ht="16.5" thickBot="1">
      <c r="A51" s="14" t="s">
        <v>44</v>
      </c>
      <c r="B51" s="23"/>
      <c r="C51" s="22"/>
      <c r="D51" s="15">
        <f t="shared" ref="D51:N51" si="13">SUM(D5,D15,D20,D31,D40,D43,D48)</f>
        <v>10954408</v>
      </c>
      <c r="E51" s="15">
        <f t="shared" si="13"/>
        <v>2300289</v>
      </c>
      <c r="F51" s="15">
        <f t="shared" si="13"/>
        <v>655716</v>
      </c>
      <c r="G51" s="15">
        <f t="shared" si="13"/>
        <v>0</v>
      </c>
      <c r="H51" s="15">
        <f t="shared" si="13"/>
        <v>0</v>
      </c>
      <c r="I51" s="15">
        <f t="shared" si="13"/>
        <v>7256536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3"/>
        <v>0</v>
      </c>
      <c r="O51" s="15">
        <f t="shared" si="10"/>
        <v>21166949</v>
      </c>
      <c r="P51" s="40">
        <f t="shared" si="1"/>
        <v>5446.9760679361816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3"/>
      <c r="B53" s="44"/>
      <c r="C53" s="44"/>
      <c r="D53" s="45"/>
      <c r="E53" s="45"/>
      <c r="F53" s="45"/>
      <c r="G53" s="45"/>
      <c r="H53" s="45"/>
      <c r="I53" s="45"/>
      <c r="J53" s="45"/>
      <c r="K53" s="45"/>
      <c r="L53" s="45"/>
      <c r="M53" s="51" t="s">
        <v>151</v>
      </c>
      <c r="N53" s="51"/>
      <c r="O53" s="51"/>
      <c r="P53" s="46">
        <v>3886</v>
      </c>
    </row>
    <row r="54" spans="1:120">
      <c r="A54" s="52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  <row r="55" spans="1:120" ht="15.75" customHeight="1" thickBot="1">
      <c r="A55" s="55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7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4698156</v>
      </c>
      <c r="E5" s="27">
        <f t="shared" si="0"/>
        <v>588215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5286371</v>
      </c>
      <c r="O5" s="33">
        <f t="shared" ref="O5:O50" si="1">(N5/O$52)</f>
        <v>1188.7499437823251</v>
      </c>
      <c r="P5" s="6"/>
    </row>
    <row r="6" spans="1:133">
      <c r="A6" s="12"/>
      <c r="B6" s="25">
        <v>311</v>
      </c>
      <c r="C6" s="20" t="s">
        <v>2</v>
      </c>
      <c r="D6" s="49">
        <v>3533688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3533688</v>
      </c>
      <c r="O6" s="50">
        <f t="shared" si="1"/>
        <v>794.62289183719361</v>
      </c>
      <c r="P6" s="9"/>
    </row>
    <row r="7" spans="1:133">
      <c r="A7" s="12"/>
      <c r="B7" s="25">
        <v>312.41000000000003</v>
      </c>
      <c r="C7" s="20" t="s">
        <v>107</v>
      </c>
      <c r="D7" s="49">
        <v>0</v>
      </c>
      <c r="E7" s="49">
        <v>60245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60245</v>
      </c>
      <c r="O7" s="50">
        <f t="shared" si="1"/>
        <v>13.547335282212728</v>
      </c>
      <c r="P7" s="9"/>
    </row>
    <row r="8" spans="1:133">
      <c r="A8" s="12"/>
      <c r="B8" s="25">
        <v>312.60000000000002</v>
      </c>
      <c r="C8" s="20" t="s">
        <v>122</v>
      </c>
      <c r="D8" s="49">
        <v>0</v>
      </c>
      <c r="E8" s="49">
        <v>527970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527970</v>
      </c>
      <c r="O8" s="50">
        <f t="shared" si="1"/>
        <v>118.72498313469755</v>
      </c>
      <c r="P8" s="9"/>
    </row>
    <row r="9" spans="1:133">
      <c r="A9" s="12"/>
      <c r="B9" s="25">
        <v>314.10000000000002</v>
      </c>
      <c r="C9" s="20" t="s">
        <v>11</v>
      </c>
      <c r="D9" s="49">
        <v>709169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709169</v>
      </c>
      <c r="O9" s="50">
        <f t="shared" si="1"/>
        <v>159.47132898583314</v>
      </c>
      <c r="P9" s="9"/>
    </row>
    <row r="10" spans="1:133">
      <c r="A10" s="12"/>
      <c r="B10" s="25">
        <v>314.3</v>
      </c>
      <c r="C10" s="20" t="s">
        <v>12</v>
      </c>
      <c r="D10" s="49">
        <v>115722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115722</v>
      </c>
      <c r="O10" s="50">
        <f t="shared" si="1"/>
        <v>26.022487069934787</v>
      </c>
      <c r="P10" s="9"/>
    </row>
    <row r="11" spans="1:133">
      <c r="A11" s="12"/>
      <c r="B11" s="25">
        <v>314.39999999999998</v>
      </c>
      <c r="C11" s="20" t="s">
        <v>13</v>
      </c>
      <c r="D11" s="49">
        <v>5092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5092</v>
      </c>
      <c r="O11" s="50">
        <f t="shared" si="1"/>
        <v>1.1450416010793794</v>
      </c>
      <c r="P11" s="9"/>
    </row>
    <row r="12" spans="1:133">
      <c r="A12" s="12"/>
      <c r="B12" s="25">
        <v>314.8</v>
      </c>
      <c r="C12" s="20" t="s">
        <v>14</v>
      </c>
      <c r="D12" s="49">
        <v>21436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21436</v>
      </c>
      <c r="O12" s="50">
        <f t="shared" si="1"/>
        <v>4.820328311221048</v>
      </c>
      <c r="P12" s="9"/>
    </row>
    <row r="13" spans="1:133">
      <c r="A13" s="12"/>
      <c r="B13" s="25">
        <v>315</v>
      </c>
      <c r="C13" s="20" t="s">
        <v>79</v>
      </c>
      <c r="D13" s="49">
        <v>253418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253418</v>
      </c>
      <c r="O13" s="50">
        <f t="shared" si="1"/>
        <v>56.986282887339783</v>
      </c>
      <c r="P13" s="9"/>
    </row>
    <row r="14" spans="1:133">
      <c r="A14" s="12"/>
      <c r="B14" s="25">
        <v>316</v>
      </c>
      <c r="C14" s="20" t="s">
        <v>108</v>
      </c>
      <c r="D14" s="49">
        <v>59631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59631</v>
      </c>
      <c r="O14" s="50">
        <f t="shared" si="1"/>
        <v>13.409264672813132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606198</v>
      </c>
      <c r="E15" s="32">
        <f t="shared" si="3"/>
        <v>804534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7">
        <f t="shared" ref="N15:N22" si="4">SUM(D15:M15)</f>
        <v>1410732</v>
      </c>
      <c r="O15" s="48">
        <f t="shared" si="1"/>
        <v>317.23229143242634</v>
      </c>
      <c r="P15" s="10"/>
    </row>
    <row r="16" spans="1:133">
      <c r="A16" s="12"/>
      <c r="B16" s="25">
        <v>322</v>
      </c>
      <c r="C16" s="20" t="s">
        <v>0</v>
      </c>
      <c r="D16" s="49">
        <v>0</v>
      </c>
      <c r="E16" s="49">
        <v>804534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804534</v>
      </c>
      <c r="O16" s="50">
        <f t="shared" si="1"/>
        <v>180.91612322914324</v>
      </c>
      <c r="P16" s="9"/>
    </row>
    <row r="17" spans="1:16">
      <c r="A17" s="12"/>
      <c r="B17" s="25">
        <v>323.10000000000002</v>
      </c>
      <c r="C17" s="20" t="s">
        <v>18</v>
      </c>
      <c r="D17" s="49">
        <v>541168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541168</v>
      </c>
      <c r="O17" s="50">
        <f t="shared" si="1"/>
        <v>121.69282662469081</v>
      </c>
      <c r="P17" s="9"/>
    </row>
    <row r="18" spans="1:16">
      <c r="A18" s="12"/>
      <c r="B18" s="25">
        <v>323.39999999999998</v>
      </c>
      <c r="C18" s="20" t="s">
        <v>19</v>
      </c>
      <c r="D18" s="49">
        <v>5912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5912</v>
      </c>
      <c r="O18" s="50">
        <f t="shared" si="1"/>
        <v>1.3294355745446369</v>
      </c>
      <c r="P18" s="9"/>
    </row>
    <row r="19" spans="1:16">
      <c r="A19" s="12"/>
      <c r="B19" s="25">
        <v>329</v>
      </c>
      <c r="C19" s="20" t="s">
        <v>81</v>
      </c>
      <c r="D19" s="49">
        <v>59118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f t="shared" si="4"/>
        <v>59118</v>
      </c>
      <c r="O19" s="50">
        <f t="shared" si="1"/>
        <v>13.293906004047672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SUM(D21:D31)</f>
        <v>1675891</v>
      </c>
      <c r="E20" s="32">
        <f t="shared" si="5"/>
        <v>47260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1056060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7">
        <f t="shared" si="4"/>
        <v>2779211</v>
      </c>
      <c r="O20" s="48">
        <f t="shared" si="1"/>
        <v>624.96312120530695</v>
      </c>
      <c r="P20" s="10"/>
    </row>
    <row r="21" spans="1:16">
      <c r="A21" s="12"/>
      <c r="B21" s="25">
        <v>331.5</v>
      </c>
      <c r="C21" s="20" t="s">
        <v>110</v>
      </c>
      <c r="D21" s="49">
        <v>211100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211100</v>
      </c>
      <c r="O21" s="50">
        <f t="shared" si="1"/>
        <v>47.470204632336404</v>
      </c>
      <c r="P21" s="9"/>
    </row>
    <row r="22" spans="1:16">
      <c r="A22" s="12"/>
      <c r="B22" s="25">
        <v>331.9</v>
      </c>
      <c r="C22" s="20" t="s">
        <v>128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13405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13405</v>
      </c>
      <c r="O22" s="50">
        <f t="shared" si="1"/>
        <v>3.0143917247582639</v>
      </c>
      <c r="P22" s="9"/>
    </row>
    <row r="23" spans="1:16">
      <c r="A23" s="12"/>
      <c r="B23" s="25">
        <v>334.36</v>
      </c>
      <c r="C23" s="20" t="s">
        <v>123</v>
      </c>
      <c r="D23" s="49">
        <v>0</v>
      </c>
      <c r="E23" s="49">
        <v>0</v>
      </c>
      <c r="F23" s="49">
        <v>0</v>
      </c>
      <c r="G23" s="49">
        <v>0</v>
      </c>
      <c r="H23" s="49">
        <v>0</v>
      </c>
      <c r="I23" s="49">
        <v>27641</v>
      </c>
      <c r="J23" s="49">
        <v>0</v>
      </c>
      <c r="K23" s="49">
        <v>0</v>
      </c>
      <c r="L23" s="49">
        <v>0</v>
      </c>
      <c r="M23" s="49">
        <v>0</v>
      </c>
      <c r="N23" s="49">
        <f t="shared" ref="N23:N29" si="6">SUM(D23:M23)</f>
        <v>27641</v>
      </c>
      <c r="O23" s="50">
        <f t="shared" si="1"/>
        <v>6.2156510006746117</v>
      </c>
      <c r="P23" s="9"/>
    </row>
    <row r="24" spans="1:16">
      <c r="A24" s="12"/>
      <c r="B24" s="25">
        <v>335.12</v>
      </c>
      <c r="C24" s="20" t="s">
        <v>82</v>
      </c>
      <c r="D24" s="49">
        <v>161507</v>
      </c>
      <c r="E24" s="49">
        <v>47260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208767</v>
      </c>
      <c r="O24" s="50">
        <f t="shared" si="1"/>
        <v>46.945581290757815</v>
      </c>
      <c r="P24" s="9"/>
    </row>
    <row r="25" spans="1:16">
      <c r="A25" s="12"/>
      <c r="B25" s="25">
        <v>335.13</v>
      </c>
      <c r="C25" s="20" t="s">
        <v>132</v>
      </c>
      <c r="D25" s="49">
        <v>460603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460603</v>
      </c>
      <c r="O25" s="50">
        <f t="shared" si="1"/>
        <v>103.57611873172925</v>
      </c>
      <c r="P25" s="9"/>
    </row>
    <row r="26" spans="1:16">
      <c r="A26" s="12"/>
      <c r="B26" s="25">
        <v>335.15</v>
      </c>
      <c r="C26" s="20" t="s">
        <v>83</v>
      </c>
      <c r="D26" s="49">
        <v>24825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24825</v>
      </c>
      <c r="O26" s="50">
        <f t="shared" si="1"/>
        <v>5.5824151113109961</v>
      </c>
      <c r="P26" s="9"/>
    </row>
    <row r="27" spans="1:16">
      <c r="A27" s="12"/>
      <c r="B27" s="25">
        <v>335.18</v>
      </c>
      <c r="C27" s="20" t="s">
        <v>84</v>
      </c>
      <c r="D27" s="49">
        <v>299744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299744</v>
      </c>
      <c r="O27" s="50">
        <f t="shared" si="1"/>
        <v>67.403642905329434</v>
      </c>
      <c r="P27" s="9"/>
    </row>
    <row r="28" spans="1:16">
      <c r="A28" s="12"/>
      <c r="B28" s="25">
        <v>335.21</v>
      </c>
      <c r="C28" s="20" t="s">
        <v>26</v>
      </c>
      <c r="D28" s="49">
        <v>4776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6"/>
        <v>4776</v>
      </c>
      <c r="O28" s="50">
        <f t="shared" si="1"/>
        <v>1.0739824600854508</v>
      </c>
      <c r="P28" s="9"/>
    </row>
    <row r="29" spans="1:16">
      <c r="A29" s="12"/>
      <c r="B29" s="25">
        <v>335.49</v>
      </c>
      <c r="C29" s="20" t="s">
        <v>27</v>
      </c>
      <c r="D29" s="49">
        <v>2968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 t="shared" si="6"/>
        <v>2968</v>
      </c>
      <c r="O29" s="50">
        <f t="shared" si="1"/>
        <v>0.66741623566449293</v>
      </c>
      <c r="P29" s="9"/>
    </row>
    <row r="30" spans="1:16">
      <c r="A30" s="12"/>
      <c r="B30" s="25">
        <v>337.3</v>
      </c>
      <c r="C30" s="20" t="s">
        <v>28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1015014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1015014</v>
      </c>
      <c r="O30" s="50">
        <f t="shared" si="1"/>
        <v>228.24690802788396</v>
      </c>
      <c r="P30" s="9"/>
    </row>
    <row r="31" spans="1:16">
      <c r="A31" s="12"/>
      <c r="B31" s="25">
        <v>338</v>
      </c>
      <c r="C31" s="20" t="s">
        <v>85</v>
      </c>
      <c r="D31" s="49">
        <v>510368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>SUM(D31:M31)</f>
        <v>510368</v>
      </c>
      <c r="O31" s="50">
        <f t="shared" si="1"/>
        <v>114.76680908477626</v>
      </c>
      <c r="P31" s="9"/>
    </row>
    <row r="32" spans="1:16" ht="15.75">
      <c r="A32" s="29" t="s">
        <v>34</v>
      </c>
      <c r="B32" s="30"/>
      <c r="C32" s="31"/>
      <c r="D32" s="32">
        <f t="shared" ref="D32:M32" si="7">SUM(D33:D39)</f>
        <v>2307123</v>
      </c>
      <c r="E32" s="32">
        <f t="shared" si="7"/>
        <v>498874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4298523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7104520</v>
      </c>
      <c r="O32" s="48">
        <f t="shared" si="1"/>
        <v>1597.5983809309646</v>
      </c>
      <c r="P32" s="10"/>
    </row>
    <row r="33" spans="1:16">
      <c r="A33" s="12"/>
      <c r="B33" s="25">
        <v>342.2</v>
      </c>
      <c r="C33" s="20" t="s">
        <v>38</v>
      </c>
      <c r="D33" s="49">
        <v>252635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ref="N33:N39" si="8">SUM(D33:M33)</f>
        <v>252635</v>
      </c>
      <c r="O33" s="50">
        <f t="shared" si="1"/>
        <v>56.81020912975039</v>
      </c>
      <c r="P33" s="9"/>
    </row>
    <row r="34" spans="1:16">
      <c r="A34" s="12"/>
      <c r="B34" s="25">
        <v>342.9</v>
      </c>
      <c r="C34" s="20" t="s">
        <v>113</v>
      </c>
      <c r="D34" s="49">
        <v>41431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41431</v>
      </c>
      <c r="O34" s="50">
        <f t="shared" si="1"/>
        <v>9.3166179446818074</v>
      </c>
      <c r="P34" s="9"/>
    </row>
    <row r="35" spans="1:16">
      <c r="A35" s="12"/>
      <c r="B35" s="25">
        <v>343.4</v>
      </c>
      <c r="C35" s="20" t="s">
        <v>39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1263486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1263486</v>
      </c>
      <c r="O35" s="50">
        <f t="shared" si="1"/>
        <v>284.12098043624917</v>
      </c>
      <c r="P35" s="9"/>
    </row>
    <row r="36" spans="1:16">
      <c r="A36" s="12"/>
      <c r="B36" s="25">
        <v>343.7</v>
      </c>
      <c r="C36" s="20" t="s">
        <v>124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678652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678652</v>
      </c>
      <c r="O36" s="50">
        <f t="shared" si="1"/>
        <v>152.60894985383405</v>
      </c>
      <c r="P36" s="9"/>
    </row>
    <row r="37" spans="1:16">
      <c r="A37" s="12"/>
      <c r="B37" s="25">
        <v>344.5</v>
      </c>
      <c r="C37" s="20" t="s">
        <v>89</v>
      </c>
      <c r="D37" s="49">
        <v>1731303</v>
      </c>
      <c r="E37" s="49">
        <v>418574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2149877</v>
      </c>
      <c r="O37" s="50">
        <f t="shared" si="1"/>
        <v>483.44434450191142</v>
      </c>
      <c r="P37" s="9"/>
    </row>
    <row r="38" spans="1:16">
      <c r="A38" s="12"/>
      <c r="B38" s="25">
        <v>347.2</v>
      </c>
      <c r="C38" s="20" t="s">
        <v>43</v>
      </c>
      <c r="D38" s="49">
        <v>281754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281754</v>
      </c>
      <c r="O38" s="50">
        <f t="shared" si="1"/>
        <v>63.358219024061164</v>
      </c>
      <c r="P38" s="9"/>
    </row>
    <row r="39" spans="1:16">
      <c r="A39" s="12"/>
      <c r="B39" s="25">
        <v>347.5</v>
      </c>
      <c r="C39" s="20" t="s">
        <v>90</v>
      </c>
      <c r="D39" s="49">
        <v>0</v>
      </c>
      <c r="E39" s="49">
        <v>80300</v>
      </c>
      <c r="F39" s="49">
        <v>0</v>
      </c>
      <c r="G39" s="49">
        <v>0</v>
      </c>
      <c r="H39" s="49">
        <v>0</v>
      </c>
      <c r="I39" s="49">
        <v>2356385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2436685</v>
      </c>
      <c r="O39" s="50">
        <f t="shared" si="1"/>
        <v>547.93906004047676</v>
      </c>
      <c r="P39" s="9"/>
    </row>
    <row r="40" spans="1:16" ht="15.75">
      <c r="A40" s="29" t="s">
        <v>35</v>
      </c>
      <c r="B40" s="30"/>
      <c r="C40" s="31"/>
      <c r="D40" s="32">
        <f t="shared" ref="D40:M40" si="9">SUM(D41:D42)</f>
        <v>104715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0" si="10">SUM(D40:M40)</f>
        <v>104715</v>
      </c>
      <c r="O40" s="48">
        <f t="shared" si="1"/>
        <v>23.547335282212728</v>
      </c>
      <c r="P40" s="10"/>
    </row>
    <row r="41" spans="1:16">
      <c r="A41" s="13"/>
      <c r="B41" s="41">
        <v>351.1</v>
      </c>
      <c r="C41" s="21" t="s">
        <v>125</v>
      </c>
      <c r="D41" s="49">
        <v>85765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85765</v>
      </c>
      <c r="O41" s="50">
        <f t="shared" si="1"/>
        <v>19.286035529570498</v>
      </c>
      <c r="P41" s="9"/>
    </row>
    <row r="42" spans="1:16">
      <c r="A42" s="13"/>
      <c r="B42" s="41">
        <v>359</v>
      </c>
      <c r="C42" s="21" t="s">
        <v>97</v>
      </c>
      <c r="D42" s="49">
        <v>18950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18950</v>
      </c>
      <c r="O42" s="50">
        <f t="shared" si="1"/>
        <v>4.2612997526422305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SUM(D44:D47)</f>
        <v>841815</v>
      </c>
      <c r="E43" s="32">
        <f t="shared" si="11"/>
        <v>65960</v>
      </c>
      <c r="F43" s="32">
        <f t="shared" si="11"/>
        <v>7774</v>
      </c>
      <c r="G43" s="32">
        <f t="shared" si="11"/>
        <v>0</v>
      </c>
      <c r="H43" s="32">
        <f t="shared" si="11"/>
        <v>0</v>
      </c>
      <c r="I43" s="32">
        <f t="shared" si="11"/>
        <v>329106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1244655</v>
      </c>
      <c r="O43" s="48">
        <f t="shared" si="1"/>
        <v>279.88644029682933</v>
      </c>
      <c r="P43" s="10"/>
    </row>
    <row r="44" spans="1:16">
      <c r="A44" s="12"/>
      <c r="B44" s="25">
        <v>361.1</v>
      </c>
      <c r="C44" s="20" t="s">
        <v>47</v>
      </c>
      <c r="D44" s="49">
        <v>232903</v>
      </c>
      <c r="E44" s="49">
        <v>64226</v>
      </c>
      <c r="F44" s="49">
        <v>7774</v>
      </c>
      <c r="G44" s="49">
        <v>0</v>
      </c>
      <c r="H44" s="49">
        <v>0</v>
      </c>
      <c r="I44" s="49">
        <v>293594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598497</v>
      </c>
      <c r="O44" s="50">
        <f t="shared" si="1"/>
        <v>134.58443894760512</v>
      </c>
      <c r="P44" s="9"/>
    </row>
    <row r="45" spans="1:16">
      <c r="A45" s="12"/>
      <c r="B45" s="25">
        <v>364</v>
      </c>
      <c r="C45" s="20" t="s">
        <v>104</v>
      </c>
      <c r="D45" s="49">
        <v>16763</v>
      </c>
      <c r="E45" s="49">
        <v>0</v>
      </c>
      <c r="F45" s="49">
        <v>0</v>
      </c>
      <c r="G45" s="49">
        <v>0</v>
      </c>
      <c r="H45" s="49">
        <v>0</v>
      </c>
      <c r="I45" s="49">
        <v>24572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41335</v>
      </c>
      <c r="O45" s="50">
        <f t="shared" si="1"/>
        <v>9.2950303575444124</v>
      </c>
      <c r="P45" s="9"/>
    </row>
    <row r="46" spans="1:16">
      <c r="A46" s="12"/>
      <c r="B46" s="25">
        <v>369.3</v>
      </c>
      <c r="C46" s="20" t="s">
        <v>133</v>
      </c>
      <c r="D46" s="49">
        <v>14910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14910</v>
      </c>
      <c r="O46" s="50">
        <f t="shared" si="1"/>
        <v>3.3528221272768159</v>
      </c>
      <c r="P46" s="9"/>
    </row>
    <row r="47" spans="1:16">
      <c r="A47" s="12"/>
      <c r="B47" s="25">
        <v>369.9</v>
      </c>
      <c r="C47" s="20" t="s">
        <v>51</v>
      </c>
      <c r="D47" s="49">
        <v>577239</v>
      </c>
      <c r="E47" s="49">
        <v>1734</v>
      </c>
      <c r="F47" s="49">
        <v>0</v>
      </c>
      <c r="G47" s="49">
        <v>0</v>
      </c>
      <c r="H47" s="49">
        <v>0</v>
      </c>
      <c r="I47" s="49">
        <v>10940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589913</v>
      </c>
      <c r="O47" s="50">
        <f t="shared" si="1"/>
        <v>132.65414886440297</v>
      </c>
      <c r="P47" s="9"/>
    </row>
    <row r="48" spans="1:16" ht="15.75">
      <c r="A48" s="29" t="s">
        <v>36</v>
      </c>
      <c r="B48" s="30"/>
      <c r="C48" s="31"/>
      <c r="D48" s="32">
        <f t="shared" ref="D48:M48" si="12">SUM(D49:D49)</f>
        <v>92200</v>
      </c>
      <c r="E48" s="32">
        <f t="shared" si="12"/>
        <v>0</v>
      </c>
      <c r="F48" s="32">
        <f t="shared" si="12"/>
        <v>741701</v>
      </c>
      <c r="G48" s="32">
        <f t="shared" si="12"/>
        <v>0</v>
      </c>
      <c r="H48" s="32">
        <f t="shared" si="12"/>
        <v>0</v>
      </c>
      <c r="I48" s="32">
        <f t="shared" si="12"/>
        <v>372600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1206501</v>
      </c>
      <c r="O48" s="48">
        <f t="shared" si="1"/>
        <v>271.30672363391051</v>
      </c>
      <c r="P48" s="9"/>
    </row>
    <row r="49" spans="1:119" ht="15.75" thickBot="1">
      <c r="A49" s="12"/>
      <c r="B49" s="25">
        <v>381</v>
      </c>
      <c r="C49" s="20" t="s">
        <v>52</v>
      </c>
      <c r="D49" s="49">
        <v>92200</v>
      </c>
      <c r="E49" s="49">
        <v>0</v>
      </c>
      <c r="F49" s="49">
        <v>741701</v>
      </c>
      <c r="G49" s="49">
        <v>0</v>
      </c>
      <c r="H49" s="49">
        <v>0</v>
      </c>
      <c r="I49" s="49">
        <v>372600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1206501</v>
      </c>
      <c r="O49" s="50">
        <f t="shared" si="1"/>
        <v>271.30672363391051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SUM(D5,D15,D20,D32,D40,D43,D48)</f>
        <v>10326098</v>
      </c>
      <c r="E50" s="15">
        <f t="shared" si="13"/>
        <v>2004843</v>
      </c>
      <c r="F50" s="15">
        <f t="shared" si="13"/>
        <v>749475</v>
      </c>
      <c r="G50" s="15">
        <f t="shared" si="13"/>
        <v>0</v>
      </c>
      <c r="H50" s="15">
        <f t="shared" si="13"/>
        <v>0</v>
      </c>
      <c r="I50" s="15">
        <f t="shared" si="13"/>
        <v>6056289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19136705</v>
      </c>
      <c r="O50" s="40">
        <f t="shared" si="1"/>
        <v>4303.2842365639754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3"/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51" t="s">
        <v>134</v>
      </c>
      <c r="M52" s="51"/>
      <c r="N52" s="51"/>
      <c r="O52" s="46">
        <v>4447</v>
      </c>
    </row>
    <row r="53" spans="1:119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  <row r="54" spans="1:119" ht="15.75" customHeight="1" thickBot="1">
      <c r="A54" s="55" t="s">
        <v>70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3824574</v>
      </c>
      <c r="E5" s="27">
        <f t="shared" si="0"/>
        <v>559777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4384351</v>
      </c>
      <c r="O5" s="33">
        <f t="shared" ref="O5:O50" si="1">(N5/O$52)</f>
        <v>992.60833144668322</v>
      </c>
      <c r="P5" s="6"/>
    </row>
    <row r="6" spans="1:133">
      <c r="A6" s="12"/>
      <c r="B6" s="25">
        <v>311</v>
      </c>
      <c r="C6" s="20" t="s">
        <v>2</v>
      </c>
      <c r="D6" s="49">
        <v>2688109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2688109</v>
      </c>
      <c r="O6" s="50">
        <f t="shared" si="1"/>
        <v>608.58252207380576</v>
      </c>
      <c r="P6" s="9"/>
    </row>
    <row r="7" spans="1:133">
      <c r="A7" s="12"/>
      <c r="B7" s="25">
        <v>312.41000000000003</v>
      </c>
      <c r="C7" s="20" t="s">
        <v>107</v>
      </c>
      <c r="D7" s="49">
        <v>0</v>
      </c>
      <c r="E7" s="49">
        <v>60398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60398</v>
      </c>
      <c r="O7" s="50">
        <f t="shared" si="1"/>
        <v>13.673986868915554</v>
      </c>
      <c r="P7" s="9"/>
    </row>
    <row r="8" spans="1:133">
      <c r="A8" s="12"/>
      <c r="B8" s="25">
        <v>312.60000000000002</v>
      </c>
      <c r="C8" s="20" t="s">
        <v>122</v>
      </c>
      <c r="D8" s="49">
        <v>0</v>
      </c>
      <c r="E8" s="49">
        <v>499379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499379</v>
      </c>
      <c r="O8" s="50">
        <f t="shared" si="1"/>
        <v>113.05841068598596</v>
      </c>
      <c r="P8" s="9"/>
    </row>
    <row r="9" spans="1:133">
      <c r="A9" s="12"/>
      <c r="B9" s="25">
        <v>314.10000000000002</v>
      </c>
      <c r="C9" s="20" t="s">
        <v>11</v>
      </c>
      <c r="D9" s="49">
        <v>689569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689569</v>
      </c>
      <c r="O9" s="50">
        <f t="shared" si="1"/>
        <v>156.11704776997962</v>
      </c>
      <c r="P9" s="9"/>
    </row>
    <row r="10" spans="1:133">
      <c r="A10" s="12"/>
      <c r="B10" s="25">
        <v>314.3</v>
      </c>
      <c r="C10" s="20" t="s">
        <v>12</v>
      </c>
      <c r="D10" s="49">
        <v>115280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115280</v>
      </c>
      <c r="O10" s="50">
        <f t="shared" si="1"/>
        <v>26.09916232737152</v>
      </c>
      <c r="P10" s="9"/>
    </row>
    <row r="11" spans="1:133">
      <c r="A11" s="12"/>
      <c r="B11" s="25">
        <v>314.39999999999998</v>
      </c>
      <c r="C11" s="20" t="s">
        <v>13</v>
      </c>
      <c r="D11" s="49">
        <v>5267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5267</v>
      </c>
      <c r="O11" s="50">
        <f t="shared" si="1"/>
        <v>1.1924383065429025</v>
      </c>
      <c r="P11" s="9"/>
    </row>
    <row r="12" spans="1:133">
      <c r="A12" s="12"/>
      <c r="B12" s="25">
        <v>314.8</v>
      </c>
      <c r="C12" s="20" t="s">
        <v>14</v>
      </c>
      <c r="D12" s="49">
        <v>22884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22884</v>
      </c>
      <c r="O12" s="50">
        <f t="shared" si="1"/>
        <v>5.1808920081503285</v>
      </c>
      <c r="P12" s="9"/>
    </row>
    <row r="13" spans="1:133">
      <c r="A13" s="12"/>
      <c r="B13" s="25">
        <v>315</v>
      </c>
      <c r="C13" s="20" t="s">
        <v>79</v>
      </c>
      <c r="D13" s="49">
        <v>230874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230874</v>
      </c>
      <c r="O13" s="50">
        <f t="shared" si="1"/>
        <v>52.269413629160063</v>
      </c>
      <c r="P13" s="9"/>
    </row>
    <row r="14" spans="1:133">
      <c r="A14" s="12"/>
      <c r="B14" s="25">
        <v>316</v>
      </c>
      <c r="C14" s="20" t="s">
        <v>108</v>
      </c>
      <c r="D14" s="49">
        <v>72591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72591</v>
      </c>
      <c r="O14" s="50">
        <f t="shared" si="1"/>
        <v>16.434457776771563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618468</v>
      </c>
      <c r="E15" s="32">
        <f t="shared" si="3"/>
        <v>853311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7">
        <f t="shared" ref="N15:N21" si="4">SUM(D15:M15)</f>
        <v>1471779</v>
      </c>
      <c r="O15" s="48">
        <f t="shared" si="1"/>
        <v>333.20783337106633</v>
      </c>
      <c r="P15" s="10"/>
    </row>
    <row r="16" spans="1:133">
      <c r="A16" s="12"/>
      <c r="B16" s="25">
        <v>322</v>
      </c>
      <c r="C16" s="20" t="s">
        <v>0</v>
      </c>
      <c r="D16" s="49">
        <v>49501</v>
      </c>
      <c r="E16" s="49">
        <v>853311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902812</v>
      </c>
      <c r="O16" s="50">
        <f t="shared" si="1"/>
        <v>204.39483812542449</v>
      </c>
      <c r="P16" s="9"/>
    </row>
    <row r="17" spans="1:16">
      <c r="A17" s="12"/>
      <c r="B17" s="25">
        <v>323.10000000000002</v>
      </c>
      <c r="C17" s="20" t="s">
        <v>18</v>
      </c>
      <c r="D17" s="49">
        <v>563342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563342</v>
      </c>
      <c r="O17" s="50">
        <f t="shared" si="1"/>
        <v>127.53950645234322</v>
      </c>
      <c r="P17" s="9"/>
    </row>
    <row r="18" spans="1:16">
      <c r="A18" s="12"/>
      <c r="B18" s="25">
        <v>323.39999999999998</v>
      </c>
      <c r="C18" s="20" t="s">
        <v>19</v>
      </c>
      <c r="D18" s="49">
        <v>5625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5625</v>
      </c>
      <c r="O18" s="50">
        <f t="shared" si="1"/>
        <v>1.273488793298619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SUM(D20:D30)</f>
        <v>4337033</v>
      </c>
      <c r="E19" s="32">
        <f t="shared" si="5"/>
        <v>48250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437477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4822760</v>
      </c>
      <c r="O19" s="48">
        <f t="shared" si="1"/>
        <v>1091.8632556033506</v>
      </c>
      <c r="P19" s="10"/>
    </row>
    <row r="20" spans="1:16">
      <c r="A20" s="12"/>
      <c r="B20" s="25">
        <v>331.5</v>
      </c>
      <c r="C20" s="20" t="s">
        <v>110</v>
      </c>
      <c r="D20" s="49">
        <v>235259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235259</v>
      </c>
      <c r="O20" s="50">
        <f t="shared" si="1"/>
        <v>53.262168892913742</v>
      </c>
      <c r="P20" s="9"/>
    </row>
    <row r="21" spans="1:16">
      <c r="A21" s="12"/>
      <c r="B21" s="25">
        <v>331.9</v>
      </c>
      <c r="C21" s="20" t="s">
        <v>128</v>
      </c>
      <c r="D21" s="49">
        <v>234843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234843</v>
      </c>
      <c r="O21" s="50">
        <f t="shared" si="1"/>
        <v>53.167987321711571</v>
      </c>
      <c r="P21" s="9"/>
    </row>
    <row r="22" spans="1:16">
      <c r="A22" s="12"/>
      <c r="B22" s="25">
        <v>334.36</v>
      </c>
      <c r="C22" s="20" t="s">
        <v>123</v>
      </c>
      <c r="D22" s="49">
        <v>0</v>
      </c>
      <c r="E22" s="49">
        <v>0</v>
      </c>
      <c r="F22" s="49">
        <v>0</v>
      </c>
      <c r="G22" s="49">
        <v>0</v>
      </c>
      <c r="H22" s="49">
        <v>0</v>
      </c>
      <c r="I22" s="49">
        <v>434290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27" si="6">SUM(D22:M22)</f>
        <v>434290</v>
      </c>
      <c r="O22" s="50">
        <f t="shared" si="1"/>
        <v>98.322390762961291</v>
      </c>
      <c r="P22" s="9"/>
    </row>
    <row r="23" spans="1:16">
      <c r="A23" s="12"/>
      <c r="B23" s="25">
        <v>335.12</v>
      </c>
      <c r="C23" s="20" t="s">
        <v>82</v>
      </c>
      <c r="D23" s="49">
        <v>161845</v>
      </c>
      <c r="E23" s="49">
        <v>48250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210095</v>
      </c>
      <c r="O23" s="50">
        <f t="shared" si="1"/>
        <v>47.565089427213039</v>
      </c>
      <c r="P23" s="9"/>
    </row>
    <row r="24" spans="1:16">
      <c r="A24" s="12"/>
      <c r="B24" s="25">
        <v>335.15</v>
      </c>
      <c r="C24" s="20" t="s">
        <v>83</v>
      </c>
      <c r="D24" s="49">
        <v>34736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34736</v>
      </c>
      <c r="O24" s="50">
        <f t="shared" si="1"/>
        <v>7.864161195381481</v>
      </c>
      <c r="P24" s="9"/>
    </row>
    <row r="25" spans="1:16">
      <c r="A25" s="12"/>
      <c r="B25" s="25">
        <v>335.18</v>
      </c>
      <c r="C25" s="20" t="s">
        <v>84</v>
      </c>
      <c r="D25" s="49">
        <v>288236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288236</v>
      </c>
      <c r="O25" s="50">
        <f t="shared" si="1"/>
        <v>65.256056146705916</v>
      </c>
      <c r="P25" s="9"/>
    </row>
    <row r="26" spans="1:16">
      <c r="A26" s="12"/>
      <c r="B26" s="25">
        <v>335.23</v>
      </c>
      <c r="C26" s="20" t="s">
        <v>111</v>
      </c>
      <c r="D26" s="49">
        <v>5991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5991</v>
      </c>
      <c r="O26" s="50">
        <f t="shared" si="1"/>
        <v>1.3563504641159159</v>
      </c>
      <c r="P26" s="9"/>
    </row>
    <row r="27" spans="1:16">
      <c r="A27" s="12"/>
      <c r="B27" s="25">
        <v>335.49</v>
      </c>
      <c r="C27" s="20" t="s">
        <v>27</v>
      </c>
      <c r="D27" s="49">
        <v>4997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4997</v>
      </c>
      <c r="O27" s="50">
        <f t="shared" si="1"/>
        <v>1.1313108444645688</v>
      </c>
      <c r="P27" s="9"/>
    </row>
    <row r="28" spans="1:16">
      <c r="A28" s="12"/>
      <c r="B28" s="25">
        <v>337.3</v>
      </c>
      <c r="C28" s="20" t="s">
        <v>28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3187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3187</v>
      </c>
      <c r="O28" s="50">
        <f t="shared" si="1"/>
        <v>0.72153045053203535</v>
      </c>
      <c r="P28" s="9"/>
    </row>
    <row r="29" spans="1:16">
      <c r="A29" s="12"/>
      <c r="B29" s="25">
        <v>337.4</v>
      </c>
      <c r="C29" s="20" t="s">
        <v>112</v>
      </c>
      <c r="D29" s="49">
        <v>2919127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2919127</v>
      </c>
      <c r="O29" s="50">
        <f t="shared" si="1"/>
        <v>660.8845370160742</v>
      </c>
      <c r="P29" s="9"/>
    </row>
    <row r="30" spans="1:16">
      <c r="A30" s="12"/>
      <c r="B30" s="25">
        <v>338</v>
      </c>
      <c r="C30" s="20" t="s">
        <v>85</v>
      </c>
      <c r="D30" s="49">
        <v>451999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>SUM(D30:M30)</f>
        <v>451999</v>
      </c>
      <c r="O30" s="50">
        <f t="shared" si="1"/>
        <v>102.33167308127689</v>
      </c>
      <c r="P30" s="9"/>
    </row>
    <row r="31" spans="1:16" ht="15.75">
      <c r="A31" s="29" t="s">
        <v>34</v>
      </c>
      <c r="B31" s="30"/>
      <c r="C31" s="31"/>
      <c r="D31" s="32">
        <f t="shared" ref="D31:M31" si="7">SUM(D32:D40)</f>
        <v>2920851</v>
      </c>
      <c r="E31" s="32">
        <f t="shared" si="7"/>
        <v>438342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4485196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7844389</v>
      </c>
      <c r="O31" s="48">
        <f t="shared" si="1"/>
        <v>1775.9540412044373</v>
      </c>
      <c r="P31" s="10"/>
    </row>
    <row r="32" spans="1:16">
      <c r="A32" s="12"/>
      <c r="B32" s="25">
        <v>341.3</v>
      </c>
      <c r="C32" s="20" t="s">
        <v>86</v>
      </c>
      <c r="D32" s="49">
        <v>295700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ref="N32:N40" si="8">SUM(D32:M32)</f>
        <v>295700</v>
      </c>
      <c r="O32" s="50">
        <f t="shared" si="1"/>
        <v>66.945890876160291</v>
      </c>
      <c r="P32" s="9"/>
    </row>
    <row r="33" spans="1:16">
      <c r="A33" s="12"/>
      <c r="B33" s="25">
        <v>342.2</v>
      </c>
      <c r="C33" s="20" t="s">
        <v>38</v>
      </c>
      <c r="D33" s="49">
        <v>251629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251629</v>
      </c>
      <c r="O33" s="50">
        <f t="shared" si="1"/>
        <v>56.968304278922346</v>
      </c>
      <c r="P33" s="9"/>
    </row>
    <row r="34" spans="1:16">
      <c r="A34" s="12"/>
      <c r="B34" s="25">
        <v>342.9</v>
      </c>
      <c r="C34" s="20" t="s">
        <v>113</v>
      </c>
      <c r="D34" s="49">
        <v>37423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37423</v>
      </c>
      <c r="O34" s="50">
        <f t="shared" si="1"/>
        <v>8.4724926420647506</v>
      </c>
      <c r="P34" s="9"/>
    </row>
    <row r="35" spans="1:16">
      <c r="A35" s="12"/>
      <c r="B35" s="25">
        <v>343.4</v>
      </c>
      <c r="C35" s="20" t="s">
        <v>39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1291634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1291634</v>
      </c>
      <c r="O35" s="50">
        <f t="shared" si="1"/>
        <v>292.42336427439437</v>
      </c>
      <c r="P35" s="9"/>
    </row>
    <row r="36" spans="1:16">
      <c r="A36" s="12"/>
      <c r="B36" s="25">
        <v>343.7</v>
      </c>
      <c r="C36" s="20" t="s">
        <v>124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685920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685920</v>
      </c>
      <c r="O36" s="50">
        <f t="shared" si="1"/>
        <v>155.29092143989132</v>
      </c>
      <c r="P36" s="9"/>
    </row>
    <row r="37" spans="1:16">
      <c r="A37" s="12"/>
      <c r="B37" s="25">
        <v>344.2</v>
      </c>
      <c r="C37" s="20" t="s">
        <v>88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2507642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2507642</v>
      </c>
      <c r="O37" s="50">
        <f t="shared" si="1"/>
        <v>567.72515281865515</v>
      </c>
      <c r="P37" s="9"/>
    </row>
    <row r="38" spans="1:16">
      <c r="A38" s="12"/>
      <c r="B38" s="25">
        <v>344.5</v>
      </c>
      <c r="C38" s="20" t="s">
        <v>89</v>
      </c>
      <c r="D38" s="49">
        <v>1881234</v>
      </c>
      <c r="E38" s="49">
        <v>363742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2244976</v>
      </c>
      <c r="O38" s="50">
        <f t="shared" si="1"/>
        <v>508.25809372877518</v>
      </c>
      <c r="P38" s="9"/>
    </row>
    <row r="39" spans="1:16">
      <c r="A39" s="12"/>
      <c r="B39" s="25">
        <v>347.2</v>
      </c>
      <c r="C39" s="20" t="s">
        <v>43</v>
      </c>
      <c r="D39" s="49">
        <v>439865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439865</v>
      </c>
      <c r="O39" s="50">
        <f t="shared" si="1"/>
        <v>99.584559655875026</v>
      </c>
      <c r="P39" s="9"/>
    </row>
    <row r="40" spans="1:16">
      <c r="A40" s="12"/>
      <c r="B40" s="25">
        <v>347.5</v>
      </c>
      <c r="C40" s="20" t="s">
        <v>90</v>
      </c>
      <c r="D40" s="49">
        <v>15000</v>
      </c>
      <c r="E40" s="49">
        <v>74600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89600</v>
      </c>
      <c r="O40" s="50">
        <f t="shared" si="1"/>
        <v>20.28526148969889</v>
      </c>
      <c r="P40" s="9"/>
    </row>
    <row r="41" spans="1:16" ht="15.75">
      <c r="A41" s="29" t="s">
        <v>35</v>
      </c>
      <c r="B41" s="30"/>
      <c r="C41" s="31"/>
      <c r="D41" s="32">
        <f t="shared" ref="D41:M41" si="9">SUM(D42:D43)</f>
        <v>6619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0" si="10">SUM(D41:M41)</f>
        <v>6619</v>
      </c>
      <c r="O41" s="48">
        <f t="shared" si="1"/>
        <v>1.4985284129499661</v>
      </c>
      <c r="P41" s="10"/>
    </row>
    <row r="42" spans="1:16">
      <c r="A42" s="13"/>
      <c r="B42" s="41">
        <v>351.1</v>
      </c>
      <c r="C42" s="21" t="s">
        <v>125</v>
      </c>
      <c r="D42" s="49">
        <v>6248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6248</v>
      </c>
      <c r="O42" s="50">
        <f t="shared" si="1"/>
        <v>1.4145347520941816</v>
      </c>
      <c r="P42" s="9"/>
    </row>
    <row r="43" spans="1:16">
      <c r="A43" s="13"/>
      <c r="B43" s="41">
        <v>359</v>
      </c>
      <c r="C43" s="21" t="s">
        <v>97</v>
      </c>
      <c r="D43" s="49">
        <v>371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371</v>
      </c>
      <c r="O43" s="50">
        <f t="shared" si="1"/>
        <v>8.3993660855784469E-2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SUM(D45:D46)</f>
        <v>402467</v>
      </c>
      <c r="E44" s="32">
        <f t="shared" si="11"/>
        <v>36185</v>
      </c>
      <c r="F44" s="32">
        <f t="shared" si="11"/>
        <v>5880</v>
      </c>
      <c r="G44" s="32">
        <f t="shared" si="11"/>
        <v>0</v>
      </c>
      <c r="H44" s="32">
        <f t="shared" si="11"/>
        <v>0</v>
      </c>
      <c r="I44" s="32">
        <f t="shared" si="11"/>
        <v>190016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634548</v>
      </c>
      <c r="O44" s="48">
        <f t="shared" si="1"/>
        <v>143.66040298845371</v>
      </c>
      <c r="P44" s="10"/>
    </row>
    <row r="45" spans="1:16">
      <c r="A45" s="12"/>
      <c r="B45" s="25">
        <v>361.1</v>
      </c>
      <c r="C45" s="20" t="s">
        <v>47</v>
      </c>
      <c r="D45" s="49">
        <v>135878</v>
      </c>
      <c r="E45" s="49">
        <v>34502</v>
      </c>
      <c r="F45" s="49">
        <v>5880</v>
      </c>
      <c r="G45" s="49">
        <v>0</v>
      </c>
      <c r="H45" s="49">
        <v>0</v>
      </c>
      <c r="I45" s="49">
        <v>183010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359270</v>
      </c>
      <c r="O45" s="50">
        <f t="shared" si="1"/>
        <v>81.33801222549242</v>
      </c>
      <c r="P45" s="9"/>
    </row>
    <row r="46" spans="1:16">
      <c r="A46" s="12"/>
      <c r="B46" s="25">
        <v>369.9</v>
      </c>
      <c r="C46" s="20" t="s">
        <v>51</v>
      </c>
      <c r="D46" s="49">
        <v>266589</v>
      </c>
      <c r="E46" s="49">
        <v>1683</v>
      </c>
      <c r="F46" s="49">
        <v>0</v>
      </c>
      <c r="G46" s="49">
        <v>0</v>
      </c>
      <c r="H46" s="49">
        <v>0</v>
      </c>
      <c r="I46" s="49">
        <v>7006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275278</v>
      </c>
      <c r="O46" s="50">
        <f t="shared" si="1"/>
        <v>62.322390762961284</v>
      </c>
      <c r="P46" s="9"/>
    </row>
    <row r="47" spans="1:16" ht="15.75">
      <c r="A47" s="29" t="s">
        <v>36</v>
      </c>
      <c r="B47" s="30"/>
      <c r="C47" s="31"/>
      <c r="D47" s="32">
        <f t="shared" ref="D47:M47" si="12">SUM(D48:D49)</f>
        <v>311798</v>
      </c>
      <c r="E47" s="32">
        <f t="shared" si="12"/>
        <v>0</v>
      </c>
      <c r="F47" s="32">
        <f t="shared" si="12"/>
        <v>840122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1151920</v>
      </c>
      <c r="O47" s="48">
        <f t="shared" si="1"/>
        <v>260.79239302694134</v>
      </c>
      <c r="P47" s="9"/>
    </row>
    <row r="48" spans="1:16">
      <c r="A48" s="12"/>
      <c r="B48" s="25">
        <v>381</v>
      </c>
      <c r="C48" s="20" t="s">
        <v>52</v>
      </c>
      <c r="D48" s="49">
        <v>281200</v>
      </c>
      <c r="E48" s="49">
        <v>0</v>
      </c>
      <c r="F48" s="49">
        <v>840122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1121322</v>
      </c>
      <c r="O48" s="50">
        <f t="shared" si="1"/>
        <v>253.86506678741227</v>
      </c>
      <c r="P48" s="9"/>
    </row>
    <row r="49" spans="1:119" ht="15.75" thickBot="1">
      <c r="A49" s="12"/>
      <c r="B49" s="25">
        <v>388.1</v>
      </c>
      <c r="C49" s="20" t="s">
        <v>129</v>
      </c>
      <c r="D49" s="49">
        <v>30598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30598</v>
      </c>
      <c r="O49" s="50">
        <f t="shared" si="1"/>
        <v>6.9273262395290924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SUM(D5,D15,D19,D31,D41,D44,D47)</f>
        <v>12421810</v>
      </c>
      <c r="E50" s="15">
        <f t="shared" si="13"/>
        <v>1935865</v>
      </c>
      <c r="F50" s="15">
        <f t="shared" si="13"/>
        <v>846002</v>
      </c>
      <c r="G50" s="15">
        <f t="shared" si="13"/>
        <v>0</v>
      </c>
      <c r="H50" s="15">
        <f t="shared" si="13"/>
        <v>0</v>
      </c>
      <c r="I50" s="15">
        <f t="shared" si="13"/>
        <v>5112689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20316366</v>
      </c>
      <c r="O50" s="40">
        <f t="shared" si="1"/>
        <v>4599.5847860538825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3"/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51" t="s">
        <v>130</v>
      </c>
      <c r="M52" s="51"/>
      <c r="N52" s="51"/>
      <c r="O52" s="46">
        <v>4417</v>
      </c>
    </row>
    <row r="53" spans="1:119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  <row r="54" spans="1:119" ht="15.75" customHeight="1" thickBot="1">
      <c r="A54" s="55" t="s">
        <v>70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3576233</v>
      </c>
      <c r="E5" s="27">
        <f t="shared" si="0"/>
        <v>538469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4114702</v>
      </c>
      <c r="O5" s="33">
        <f t="shared" ref="O5:O52" si="1">(N5/O$54)</f>
        <v>930.71748473196112</v>
      </c>
      <c r="P5" s="6"/>
    </row>
    <row r="6" spans="1:133">
      <c r="A6" s="12"/>
      <c r="B6" s="25">
        <v>311</v>
      </c>
      <c r="C6" s="20" t="s">
        <v>2</v>
      </c>
      <c r="D6" s="49">
        <v>2483174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2483174</v>
      </c>
      <c r="O6" s="50">
        <f t="shared" si="1"/>
        <v>561.67699615471611</v>
      </c>
      <c r="P6" s="9"/>
    </row>
    <row r="7" spans="1:133">
      <c r="A7" s="12"/>
      <c r="B7" s="25">
        <v>312.41000000000003</v>
      </c>
      <c r="C7" s="20" t="s">
        <v>107</v>
      </c>
      <c r="D7" s="49">
        <v>0</v>
      </c>
      <c r="E7" s="49">
        <v>61157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4" si="2">SUM(D7:M7)</f>
        <v>61157</v>
      </c>
      <c r="O7" s="50">
        <f t="shared" si="1"/>
        <v>13.833295634471838</v>
      </c>
      <c r="P7" s="9"/>
    </row>
    <row r="8" spans="1:133">
      <c r="A8" s="12"/>
      <c r="B8" s="25">
        <v>312.60000000000002</v>
      </c>
      <c r="C8" s="20" t="s">
        <v>122</v>
      </c>
      <c r="D8" s="49">
        <v>0</v>
      </c>
      <c r="E8" s="49">
        <v>477312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477312</v>
      </c>
      <c r="O8" s="50">
        <f t="shared" si="1"/>
        <v>107.96471386564126</v>
      </c>
      <c r="P8" s="9"/>
    </row>
    <row r="9" spans="1:133">
      <c r="A9" s="12"/>
      <c r="B9" s="25">
        <v>314.10000000000002</v>
      </c>
      <c r="C9" s="20" t="s">
        <v>11</v>
      </c>
      <c r="D9" s="49">
        <v>628932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628932</v>
      </c>
      <c r="O9" s="50">
        <f t="shared" si="1"/>
        <v>142.26012214431125</v>
      </c>
      <c r="P9" s="9"/>
    </row>
    <row r="10" spans="1:133">
      <c r="A10" s="12"/>
      <c r="B10" s="25">
        <v>314.3</v>
      </c>
      <c r="C10" s="20" t="s">
        <v>12</v>
      </c>
      <c r="D10" s="49">
        <v>115530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115530</v>
      </c>
      <c r="O10" s="50">
        <f t="shared" si="1"/>
        <v>26.132096810676316</v>
      </c>
      <c r="P10" s="9"/>
    </row>
    <row r="11" spans="1:133">
      <c r="A11" s="12"/>
      <c r="B11" s="25">
        <v>314.39999999999998</v>
      </c>
      <c r="C11" s="20" t="s">
        <v>13</v>
      </c>
      <c r="D11" s="49">
        <v>4625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4625</v>
      </c>
      <c r="O11" s="50">
        <f t="shared" si="1"/>
        <v>1.0461434064691246</v>
      </c>
      <c r="P11" s="9"/>
    </row>
    <row r="12" spans="1:133">
      <c r="A12" s="12"/>
      <c r="B12" s="25">
        <v>314.8</v>
      </c>
      <c r="C12" s="20" t="s">
        <v>14</v>
      </c>
      <c r="D12" s="49">
        <v>25657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25657</v>
      </c>
      <c r="O12" s="50">
        <f t="shared" si="1"/>
        <v>5.8034381361682881</v>
      </c>
      <c r="P12" s="9"/>
    </row>
    <row r="13" spans="1:133">
      <c r="A13" s="12"/>
      <c r="B13" s="25">
        <v>315</v>
      </c>
      <c r="C13" s="20" t="s">
        <v>79</v>
      </c>
      <c r="D13" s="49">
        <v>243902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243902</v>
      </c>
      <c r="O13" s="50">
        <f t="shared" si="1"/>
        <v>55.168966297217821</v>
      </c>
      <c r="P13" s="9"/>
    </row>
    <row r="14" spans="1:133">
      <c r="A14" s="12"/>
      <c r="B14" s="25">
        <v>316</v>
      </c>
      <c r="C14" s="20" t="s">
        <v>108</v>
      </c>
      <c r="D14" s="49">
        <v>74413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f t="shared" si="2"/>
        <v>74413</v>
      </c>
      <c r="O14" s="50">
        <f t="shared" si="1"/>
        <v>16.831712282289075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SUM(D16:D18)</f>
        <v>558666</v>
      </c>
      <c r="E15" s="32">
        <f t="shared" si="3"/>
        <v>588910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7">
        <f t="shared" ref="N15:N20" si="4">SUM(D15:M15)</f>
        <v>1147576</v>
      </c>
      <c r="O15" s="48">
        <f t="shared" si="1"/>
        <v>259.57385206966751</v>
      </c>
      <c r="P15" s="10"/>
    </row>
    <row r="16" spans="1:133">
      <c r="A16" s="12"/>
      <c r="B16" s="25">
        <v>322</v>
      </c>
      <c r="C16" s="20" t="s">
        <v>0</v>
      </c>
      <c r="D16" s="49">
        <v>31489</v>
      </c>
      <c r="E16" s="49">
        <v>588910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620399</v>
      </c>
      <c r="O16" s="50">
        <f t="shared" si="1"/>
        <v>140.33001583352183</v>
      </c>
      <c r="P16" s="9"/>
    </row>
    <row r="17" spans="1:16">
      <c r="A17" s="12"/>
      <c r="B17" s="25">
        <v>323.10000000000002</v>
      </c>
      <c r="C17" s="20" t="s">
        <v>18</v>
      </c>
      <c r="D17" s="49">
        <v>521428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521428</v>
      </c>
      <c r="O17" s="50">
        <f t="shared" si="1"/>
        <v>117.94345170775843</v>
      </c>
      <c r="P17" s="9"/>
    </row>
    <row r="18" spans="1:16">
      <c r="A18" s="12"/>
      <c r="B18" s="25">
        <v>323.39999999999998</v>
      </c>
      <c r="C18" s="20" t="s">
        <v>19</v>
      </c>
      <c r="D18" s="49">
        <v>5749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5749</v>
      </c>
      <c r="O18" s="50">
        <f t="shared" si="1"/>
        <v>1.3003845283872426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1085666</v>
      </c>
      <c r="E19" s="32">
        <f t="shared" si="5"/>
        <v>49417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625116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1760199</v>
      </c>
      <c r="O19" s="48">
        <f t="shared" si="1"/>
        <v>398.14498982130738</v>
      </c>
      <c r="P19" s="10"/>
    </row>
    <row r="20" spans="1:16">
      <c r="A20" s="12"/>
      <c r="B20" s="25">
        <v>331.5</v>
      </c>
      <c r="C20" s="20" t="s">
        <v>110</v>
      </c>
      <c r="D20" s="49">
        <v>190194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190194</v>
      </c>
      <c r="O20" s="50">
        <f t="shared" si="1"/>
        <v>43.020583578375934</v>
      </c>
      <c r="P20" s="9"/>
    </row>
    <row r="21" spans="1:16">
      <c r="A21" s="12"/>
      <c r="B21" s="25">
        <v>334.36</v>
      </c>
      <c r="C21" s="20" t="s">
        <v>123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621907</v>
      </c>
      <c r="J21" s="49">
        <v>0</v>
      </c>
      <c r="K21" s="49">
        <v>0</v>
      </c>
      <c r="L21" s="49">
        <v>0</v>
      </c>
      <c r="M21" s="49">
        <v>0</v>
      </c>
      <c r="N21" s="49">
        <f t="shared" ref="N21:N26" si="6">SUM(D21:M21)</f>
        <v>621907</v>
      </c>
      <c r="O21" s="50">
        <f t="shared" si="1"/>
        <v>140.671115132323</v>
      </c>
      <c r="P21" s="9"/>
    </row>
    <row r="22" spans="1:16">
      <c r="A22" s="12"/>
      <c r="B22" s="25">
        <v>335.12</v>
      </c>
      <c r="C22" s="20" t="s">
        <v>82</v>
      </c>
      <c r="D22" s="49">
        <v>159793</v>
      </c>
      <c r="E22" s="49">
        <v>49417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209210</v>
      </c>
      <c r="O22" s="50">
        <f t="shared" si="1"/>
        <v>47.321872879439042</v>
      </c>
      <c r="P22" s="9"/>
    </row>
    <row r="23" spans="1:16">
      <c r="A23" s="12"/>
      <c r="B23" s="25">
        <v>335.15</v>
      </c>
      <c r="C23" s="20" t="s">
        <v>83</v>
      </c>
      <c r="D23" s="49">
        <v>4956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4956</v>
      </c>
      <c r="O23" s="50">
        <f t="shared" si="1"/>
        <v>1.1210133453969691</v>
      </c>
      <c r="P23" s="9"/>
    </row>
    <row r="24" spans="1:16">
      <c r="A24" s="12"/>
      <c r="B24" s="25">
        <v>335.18</v>
      </c>
      <c r="C24" s="20" t="s">
        <v>84</v>
      </c>
      <c r="D24" s="49">
        <v>284094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284094</v>
      </c>
      <c r="O24" s="50">
        <f t="shared" si="1"/>
        <v>64.260122144311239</v>
      </c>
      <c r="P24" s="9"/>
    </row>
    <row r="25" spans="1:16">
      <c r="A25" s="12"/>
      <c r="B25" s="25">
        <v>335.23</v>
      </c>
      <c r="C25" s="20" t="s">
        <v>111</v>
      </c>
      <c r="D25" s="49">
        <v>2070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2070</v>
      </c>
      <c r="O25" s="50">
        <f t="shared" si="1"/>
        <v>0.46821985976023522</v>
      </c>
      <c r="P25" s="9"/>
    </row>
    <row r="26" spans="1:16">
      <c r="A26" s="12"/>
      <c r="B26" s="25">
        <v>335.49</v>
      </c>
      <c r="C26" s="20" t="s">
        <v>27</v>
      </c>
      <c r="D26" s="49">
        <v>974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974</v>
      </c>
      <c r="O26" s="50">
        <f t="shared" si="1"/>
        <v>0.2203121465731735</v>
      </c>
      <c r="P26" s="9"/>
    </row>
    <row r="27" spans="1:16">
      <c r="A27" s="12"/>
      <c r="B27" s="25">
        <v>337.3</v>
      </c>
      <c r="C27" s="20" t="s">
        <v>28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3209</v>
      </c>
      <c r="J27" s="49">
        <v>0</v>
      </c>
      <c r="K27" s="49">
        <v>0</v>
      </c>
      <c r="L27" s="49">
        <v>0</v>
      </c>
      <c r="M27" s="49">
        <v>0</v>
      </c>
      <c r="N27" s="49">
        <f>SUM(D27:M27)</f>
        <v>3209</v>
      </c>
      <c r="O27" s="50">
        <f t="shared" si="1"/>
        <v>0.72585387921284772</v>
      </c>
      <c r="P27" s="9"/>
    </row>
    <row r="28" spans="1:16">
      <c r="A28" s="12"/>
      <c r="B28" s="25">
        <v>338</v>
      </c>
      <c r="C28" s="20" t="s">
        <v>85</v>
      </c>
      <c r="D28" s="49">
        <v>443585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443585</v>
      </c>
      <c r="O28" s="50">
        <f t="shared" si="1"/>
        <v>100.33589685591495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SUM(D30:D38)</f>
        <v>2323225</v>
      </c>
      <c r="E29" s="32">
        <f t="shared" si="7"/>
        <v>408745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4604625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7336595</v>
      </c>
      <c r="O29" s="48">
        <f t="shared" si="1"/>
        <v>1659.4876724722913</v>
      </c>
      <c r="P29" s="10"/>
    </row>
    <row r="30" spans="1:16">
      <c r="A30" s="12"/>
      <c r="B30" s="25">
        <v>341.9</v>
      </c>
      <c r="C30" s="20" t="s">
        <v>87</v>
      </c>
      <c r="D30" s="49">
        <v>529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8" si="8">SUM(D30:M30)</f>
        <v>529</v>
      </c>
      <c r="O30" s="50">
        <f t="shared" si="1"/>
        <v>0.11965618638317123</v>
      </c>
      <c r="P30" s="9"/>
    </row>
    <row r="31" spans="1:16">
      <c r="A31" s="12"/>
      <c r="B31" s="25">
        <v>342.2</v>
      </c>
      <c r="C31" s="20" t="s">
        <v>38</v>
      </c>
      <c r="D31" s="49">
        <v>246211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246211</v>
      </c>
      <c r="O31" s="50">
        <f t="shared" si="1"/>
        <v>55.691246324361003</v>
      </c>
      <c r="P31" s="9"/>
    </row>
    <row r="32" spans="1:16">
      <c r="A32" s="12"/>
      <c r="B32" s="25">
        <v>342.9</v>
      </c>
      <c r="C32" s="20" t="s">
        <v>113</v>
      </c>
      <c r="D32" s="49">
        <v>36334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36334</v>
      </c>
      <c r="O32" s="50">
        <f t="shared" si="1"/>
        <v>8.2185026012214433</v>
      </c>
      <c r="P32" s="9"/>
    </row>
    <row r="33" spans="1:16">
      <c r="A33" s="12"/>
      <c r="B33" s="25">
        <v>343.4</v>
      </c>
      <c r="C33" s="20" t="s">
        <v>39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1284459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1284459</v>
      </c>
      <c r="O33" s="50">
        <f t="shared" si="1"/>
        <v>290.53585161728114</v>
      </c>
      <c r="P33" s="9"/>
    </row>
    <row r="34" spans="1:16">
      <c r="A34" s="12"/>
      <c r="B34" s="25">
        <v>343.7</v>
      </c>
      <c r="C34" s="20" t="s">
        <v>124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686399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686399</v>
      </c>
      <c r="O34" s="50">
        <f t="shared" si="1"/>
        <v>155.25876498529743</v>
      </c>
      <c r="P34" s="9"/>
    </row>
    <row r="35" spans="1:16">
      <c r="A35" s="12"/>
      <c r="B35" s="25">
        <v>344.2</v>
      </c>
      <c r="C35" s="20" t="s">
        <v>88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2633767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2633767</v>
      </c>
      <c r="O35" s="50">
        <f t="shared" si="1"/>
        <v>595.74010404885769</v>
      </c>
      <c r="P35" s="9"/>
    </row>
    <row r="36" spans="1:16">
      <c r="A36" s="12"/>
      <c r="B36" s="25">
        <v>344.5</v>
      </c>
      <c r="C36" s="20" t="s">
        <v>89</v>
      </c>
      <c r="D36" s="49">
        <v>1653821</v>
      </c>
      <c r="E36" s="49">
        <v>336745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1990566</v>
      </c>
      <c r="O36" s="50">
        <f t="shared" si="1"/>
        <v>450.25243157656638</v>
      </c>
      <c r="P36" s="9"/>
    </row>
    <row r="37" spans="1:16">
      <c r="A37" s="12"/>
      <c r="B37" s="25">
        <v>347.2</v>
      </c>
      <c r="C37" s="20" t="s">
        <v>43</v>
      </c>
      <c r="D37" s="49">
        <v>371330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371330</v>
      </c>
      <c r="O37" s="50">
        <f t="shared" si="1"/>
        <v>83.992309432255141</v>
      </c>
      <c r="P37" s="9"/>
    </row>
    <row r="38" spans="1:16">
      <c r="A38" s="12"/>
      <c r="B38" s="25">
        <v>347.5</v>
      </c>
      <c r="C38" s="20" t="s">
        <v>90</v>
      </c>
      <c r="D38" s="49">
        <v>15000</v>
      </c>
      <c r="E38" s="49">
        <v>72000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87000</v>
      </c>
      <c r="O38" s="50">
        <f t="shared" si="1"/>
        <v>19.678805700067858</v>
      </c>
      <c r="P38" s="9"/>
    </row>
    <row r="39" spans="1:16" ht="15.75">
      <c r="A39" s="29" t="s">
        <v>35</v>
      </c>
      <c r="B39" s="30"/>
      <c r="C39" s="31"/>
      <c r="D39" s="32">
        <f t="shared" ref="D39:M39" si="9">SUM(D40:D41)</f>
        <v>94160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2" si="10">SUM(D39:M39)</f>
        <v>94160</v>
      </c>
      <c r="O39" s="48">
        <f t="shared" si="1"/>
        <v>21.298348789866544</v>
      </c>
      <c r="P39" s="10"/>
    </row>
    <row r="40" spans="1:16">
      <c r="A40" s="13"/>
      <c r="B40" s="41">
        <v>351.1</v>
      </c>
      <c r="C40" s="21" t="s">
        <v>125</v>
      </c>
      <c r="D40" s="49">
        <v>90861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90861</v>
      </c>
      <c r="O40" s="50">
        <f t="shared" si="1"/>
        <v>20.552137525446732</v>
      </c>
      <c r="P40" s="9"/>
    </row>
    <row r="41" spans="1:16">
      <c r="A41" s="13"/>
      <c r="B41" s="41">
        <v>359</v>
      </c>
      <c r="C41" s="21" t="s">
        <v>97</v>
      </c>
      <c r="D41" s="49">
        <v>3299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10"/>
        <v>3299</v>
      </c>
      <c r="O41" s="50">
        <f t="shared" si="1"/>
        <v>0.74621126441981456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SUM(D43:D47)</f>
        <v>381496</v>
      </c>
      <c r="E42" s="32">
        <f t="shared" si="11"/>
        <v>11320</v>
      </c>
      <c r="F42" s="32">
        <f t="shared" si="11"/>
        <v>2751</v>
      </c>
      <c r="G42" s="32">
        <f t="shared" si="11"/>
        <v>0</v>
      </c>
      <c r="H42" s="32">
        <f t="shared" si="11"/>
        <v>0</v>
      </c>
      <c r="I42" s="32">
        <f t="shared" si="11"/>
        <v>101964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497531</v>
      </c>
      <c r="O42" s="48">
        <f t="shared" si="1"/>
        <v>112.53811354897083</v>
      </c>
      <c r="P42" s="10"/>
    </row>
    <row r="43" spans="1:16">
      <c r="A43" s="12"/>
      <c r="B43" s="25">
        <v>361.1</v>
      </c>
      <c r="C43" s="20" t="s">
        <v>47</v>
      </c>
      <c r="D43" s="49">
        <v>83070</v>
      </c>
      <c r="E43" s="49">
        <v>11215</v>
      </c>
      <c r="F43" s="49">
        <v>2751</v>
      </c>
      <c r="G43" s="49">
        <v>0</v>
      </c>
      <c r="H43" s="49">
        <v>0</v>
      </c>
      <c r="I43" s="49">
        <v>60111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157147</v>
      </c>
      <c r="O43" s="50">
        <f t="shared" si="1"/>
        <v>35.545577923546709</v>
      </c>
      <c r="P43" s="9"/>
    </row>
    <row r="44" spans="1:16">
      <c r="A44" s="12"/>
      <c r="B44" s="25">
        <v>362</v>
      </c>
      <c r="C44" s="20" t="s">
        <v>48</v>
      </c>
      <c r="D44" s="49">
        <v>200294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200294</v>
      </c>
      <c r="O44" s="50">
        <f t="shared" si="1"/>
        <v>45.305134584935537</v>
      </c>
      <c r="P44" s="9"/>
    </row>
    <row r="45" spans="1:16">
      <c r="A45" s="12"/>
      <c r="B45" s="25">
        <v>364</v>
      </c>
      <c r="C45" s="20" t="s">
        <v>104</v>
      </c>
      <c r="D45" s="49">
        <v>3960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3960</v>
      </c>
      <c r="O45" s="50">
        <f t="shared" si="1"/>
        <v>0.89572494910653699</v>
      </c>
      <c r="P45" s="9"/>
    </row>
    <row r="46" spans="1:16">
      <c r="A46" s="12"/>
      <c r="B46" s="25">
        <v>366</v>
      </c>
      <c r="C46" s="20" t="s">
        <v>50</v>
      </c>
      <c r="D46" s="49">
        <v>1800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1800</v>
      </c>
      <c r="O46" s="50">
        <f t="shared" si="1"/>
        <v>0.40714770413933499</v>
      </c>
      <c r="P46" s="9"/>
    </row>
    <row r="47" spans="1:16">
      <c r="A47" s="12"/>
      <c r="B47" s="25">
        <v>369.9</v>
      </c>
      <c r="C47" s="20" t="s">
        <v>51</v>
      </c>
      <c r="D47" s="49">
        <v>92372</v>
      </c>
      <c r="E47" s="49">
        <v>105</v>
      </c>
      <c r="F47" s="49">
        <v>0</v>
      </c>
      <c r="G47" s="49">
        <v>0</v>
      </c>
      <c r="H47" s="49">
        <v>0</v>
      </c>
      <c r="I47" s="49">
        <v>41853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134330</v>
      </c>
      <c r="O47" s="50">
        <f t="shared" si="1"/>
        <v>30.384528387242707</v>
      </c>
      <c r="P47" s="9"/>
    </row>
    <row r="48" spans="1:16" ht="15.75">
      <c r="A48" s="29" t="s">
        <v>36</v>
      </c>
      <c r="B48" s="30"/>
      <c r="C48" s="31"/>
      <c r="D48" s="32">
        <f t="shared" ref="D48:M48" si="12">SUM(D49:D51)</f>
        <v>1572700</v>
      </c>
      <c r="E48" s="32">
        <f t="shared" si="12"/>
        <v>0</v>
      </c>
      <c r="F48" s="32">
        <f t="shared" si="12"/>
        <v>2413750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3986450</v>
      </c>
      <c r="O48" s="48">
        <f t="shared" si="1"/>
        <v>901.70775842569549</v>
      </c>
      <c r="P48" s="9"/>
    </row>
    <row r="49" spans="1:119">
      <c r="A49" s="12"/>
      <c r="B49" s="25">
        <v>381</v>
      </c>
      <c r="C49" s="20" t="s">
        <v>52</v>
      </c>
      <c r="D49" s="49">
        <v>0</v>
      </c>
      <c r="E49" s="49">
        <v>0</v>
      </c>
      <c r="F49" s="49">
        <v>2413750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2413750</v>
      </c>
      <c r="O49" s="50">
        <f t="shared" si="1"/>
        <v>545.97376159239991</v>
      </c>
      <c r="P49" s="9"/>
    </row>
    <row r="50" spans="1:119">
      <c r="A50" s="12"/>
      <c r="B50" s="25">
        <v>384</v>
      </c>
      <c r="C50" s="20" t="s">
        <v>101</v>
      </c>
      <c r="D50" s="49">
        <v>1297000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1297000</v>
      </c>
      <c r="O50" s="50">
        <f t="shared" si="1"/>
        <v>293.37254014928749</v>
      </c>
      <c r="P50" s="9"/>
    </row>
    <row r="51" spans="1:119" ht="15.75" thickBot="1">
      <c r="A51" s="12"/>
      <c r="B51" s="25">
        <v>389.4</v>
      </c>
      <c r="C51" s="20" t="s">
        <v>115</v>
      </c>
      <c r="D51" s="49">
        <v>275700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275700</v>
      </c>
      <c r="O51" s="50">
        <f t="shared" si="1"/>
        <v>62.361456684008139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3">SUM(D5,D15,D19,D29,D39,D42,D48)</f>
        <v>9592146</v>
      </c>
      <c r="E52" s="15">
        <f t="shared" si="13"/>
        <v>1596861</v>
      </c>
      <c r="F52" s="15">
        <f t="shared" si="13"/>
        <v>2416501</v>
      </c>
      <c r="G52" s="15">
        <f t="shared" si="13"/>
        <v>0</v>
      </c>
      <c r="H52" s="15">
        <f t="shared" si="13"/>
        <v>0</v>
      </c>
      <c r="I52" s="15">
        <f t="shared" si="13"/>
        <v>5331705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18937213</v>
      </c>
      <c r="O52" s="40">
        <f t="shared" si="1"/>
        <v>4283.4682198597602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3"/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51" t="s">
        <v>126</v>
      </c>
      <c r="M54" s="51"/>
      <c r="N54" s="51"/>
      <c r="O54" s="46">
        <v>4421</v>
      </c>
    </row>
    <row r="55" spans="1:119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  <row r="56" spans="1:119" ht="15.75" customHeight="1" thickBot="1">
      <c r="A56" s="55" t="s">
        <v>70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3383902</v>
      </c>
      <c r="E5" s="27">
        <f t="shared" si="0"/>
        <v>62811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3446713</v>
      </c>
      <c r="O5" s="33">
        <f t="shared" ref="O5:O52" si="1">(N5/O$54)</f>
        <v>789.08264652014657</v>
      </c>
      <c r="P5" s="6"/>
    </row>
    <row r="6" spans="1:133">
      <c r="A6" s="12"/>
      <c r="B6" s="25">
        <v>311</v>
      </c>
      <c r="C6" s="20" t="s">
        <v>2</v>
      </c>
      <c r="D6" s="49">
        <v>2305198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2305198</v>
      </c>
      <c r="O6" s="50">
        <f t="shared" si="1"/>
        <v>527.74679487179492</v>
      </c>
      <c r="P6" s="9"/>
    </row>
    <row r="7" spans="1:133">
      <c r="A7" s="12"/>
      <c r="B7" s="25">
        <v>312.41000000000003</v>
      </c>
      <c r="C7" s="20" t="s">
        <v>107</v>
      </c>
      <c r="D7" s="49">
        <v>0</v>
      </c>
      <c r="E7" s="49">
        <v>62811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62811</v>
      </c>
      <c r="O7" s="50">
        <f t="shared" si="1"/>
        <v>14.379807692307692</v>
      </c>
      <c r="P7" s="9"/>
    </row>
    <row r="8" spans="1:133">
      <c r="A8" s="12"/>
      <c r="B8" s="25">
        <v>314.10000000000002</v>
      </c>
      <c r="C8" s="20" t="s">
        <v>11</v>
      </c>
      <c r="D8" s="49">
        <v>607355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607355</v>
      </c>
      <c r="O8" s="50">
        <f t="shared" si="1"/>
        <v>139.04647435897436</v>
      </c>
      <c r="P8" s="9"/>
    </row>
    <row r="9" spans="1:133">
      <c r="A9" s="12"/>
      <c r="B9" s="25">
        <v>314.3</v>
      </c>
      <c r="C9" s="20" t="s">
        <v>12</v>
      </c>
      <c r="D9" s="49">
        <v>118482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118482</v>
      </c>
      <c r="O9" s="50">
        <f t="shared" si="1"/>
        <v>27.125</v>
      </c>
      <c r="P9" s="9"/>
    </row>
    <row r="10" spans="1:133">
      <c r="A10" s="12"/>
      <c r="B10" s="25">
        <v>314.39999999999998</v>
      </c>
      <c r="C10" s="20" t="s">
        <v>13</v>
      </c>
      <c r="D10" s="49">
        <v>4120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4120</v>
      </c>
      <c r="O10" s="50">
        <f t="shared" si="1"/>
        <v>0.9432234432234432</v>
      </c>
      <c r="P10" s="9"/>
    </row>
    <row r="11" spans="1:133">
      <c r="A11" s="12"/>
      <c r="B11" s="25">
        <v>314.8</v>
      </c>
      <c r="C11" s="20" t="s">
        <v>14</v>
      </c>
      <c r="D11" s="49">
        <v>21547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21547</v>
      </c>
      <c r="O11" s="50">
        <f t="shared" si="1"/>
        <v>4.9329212454212454</v>
      </c>
      <c r="P11" s="9"/>
    </row>
    <row r="12" spans="1:133">
      <c r="A12" s="12"/>
      <c r="B12" s="25">
        <v>315</v>
      </c>
      <c r="C12" s="20" t="s">
        <v>79</v>
      </c>
      <c r="D12" s="49">
        <v>244521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244521</v>
      </c>
      <c r="O12" s="50">
        <f t="shared" si="1"/>
        <v>55.980082417582416</v>
      </c>
      <c r="P12" s="9"/>
    </row>
    <row r="13" spans="1:133">
      <c r="A13" s="12"/>
      <c r="B13" s="25">
        <v>316</v>
      </c>
      <c r="C13" s="20" t="s">
        <v>108</v>
      </c>
      <c r="D13" s="49">
        <v>82679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82679</v>
      </c>
      <c r="O13" s="50">
        <f t="shared" si="1"/>
        <v>18.928342490842489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537416</v>
      </c>
      <c r="E14" s="32">
        <f t="shared" si="3"/>
        <v>372123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1" si="4">SUM(D14:M14)</f>
        <v>909539</v>
      </c>
      <c r="O14" s="48">
        <f t="shared" si="1"/>
        <v>208.22779304029305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370773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370773</v>
      </c>
      <c r="O15" s="50">
        <f t="shared" si="1"/>
        <v>84.883928571428569</v>
      </c>
      <c r="P15" s="9"/>
    </row>
    <row r="16" spans="1:133">
      <c r="A16" s="12"/>
      <c r="B16" s="25">
        <v>323.10000000000002</v>
      </c>
      <c r="C16" s="20" t="s">
        <v>18</v>
      </c>
      <c r="D16" s="49">
        <v>484387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484387</v>
      </c>
      <c r="O16" s="50">
        <f t="shared" si="1"/>
        <v>110.89445970695971</v>
      </c>
      <c r="P16" s="9"/>
    </row>
    <row r="17" spans="1:16">
      <c r="A17" s="12"/>
      <c r="B17" s="25">
        <v>323.39999999999998</v>
      </c>
      <c r="C17" s="20" t="s">
        <v>19</v>
      </c>
      <c r="D17" s="49">
        <v>5371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5371</v>
      </c>
      <c r="O17" s="50">
        <f t="shared" si="1"/>
        <v>1.2296245421245422</v>
      </c>
      <c r="P17" s="9"/>
    </row>
    <row r="18" spans="1:16">
      <c r="A18" s="12"/>
      <c r="B18" s="25">
        <v>329</v>
      </c>
      <c r="C18" s="20" t="s">
        <v>81</v>
      </c>
      <c r="D18" s="49">
        <v>47658</v>
      </c>
      <c r="E18" s="49">
        <v>1350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49008</v>
      </c>
      <c r="O18" s="50">
        <f t="shared" si="1"/>
        <v>11.219780219780219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SUM(D20:D29)</f>
        <v>1977138</v>
      </c>
      <c r="E19" s="32">
        <f t="shared" si="5"/>
        <v>498824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3237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2479199</v>
      </c>
      <c r="O19" s="48">
        <f t="shared" si="1"/>
        <v>567.5821886446887</v>
      </c>
      <c r="P19" s="10"/>
    </row>
    <row r="20" spans="1:16">
      <c r="A20" s="12"/>
      <c r="B20" s="25">
        <v>331.49</v>
      </c>
      <c r="C20" s="20" t="s">
        <v>109</v>
      </c>
      <c r="D20" s="49">
        <v>50000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50000</v>
      </c>
      <c r="O20" s="50">
        <f t="shared" si="1"/>
        <v>11.446886446886447</v>
      </c>
      <c r="P20" s="9"/>
    </row>
    <row r="21" spans="1:16">
      <c r="A21" s="12"/>
      <c r="B21" s="25">
        <v>331.5</v>
      </c>
      <c r="C21" s="20" t="s">
        <v>110</v>
      </c>
      <c r="D21" s="49">
        <v>555772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555772</v>
      </c>
      <c r="O21" s="50">
        <f t="shared" si="1"/>
        <v>127.23717948717949</v>
      </c>
      <c r="P21" s="9"/>
    </row>
    <row r="22" spans="1:16">
      <c r="A22" s="12"/>
      <c r="B22" s="25">
        <v>334.5</v>
      </c>
      <c r="C22" s="20" t="s">
        <v>119</v>
      </c>
      <c r="D22" s="49">
        <v>349835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ref="N22:N27" si="6">SUM(D22:M22)</f>
        <v>349835</v>
      </c>
      <c r="O22" s="50">
        <f t="shared" si="1"/>
        <v>80.090430402930409</v>
      </c>
      <c r="P22" s="9"/>
    </row>
    <row r="23" spans="1:16">
      <c r="A23" s="12"/>
      <c r="B23" s="25">
        <v>335.12</v>
      </c>
      <c r="C23" s="20" t="s">
        <v>82</v>
      </c>
      <c r="D23" s="49">
        <v>158715</v>
      </c>
      <c r="E23" s="49">
        <v>49579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208294</v>
      </c>
      <c r="O23" s="50">
        <f t="shared" si="1"/>
        <v>47.686355311355314</v>
      </c>
      <c r="P23" s="9"/>
    </row>
    <row r="24" spans="1:16">
      <c r="A24" s="12"/>
      <c r="B24" s="25">
        <v>335.15</v>
      </c>
      <c r="C24" s="20" t="s">
        <v>83</v>
      </c>
      <c r="D24" s="49">
        <v>20697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20697</v>
      </c>
      <c r="O24" s="50">
        <f t="shared" si="1"/>
        <v>4.7383241758241761</v>
      </c>
      <c r="P24" s="9"/>
    </row>
    <row r="25" spans="1:16">
      <c r="A25" s="12"/>
      <c r="B25" s="25">
        <v>335.18</v>
      </c>
      <c r="C25" s="20" t="s">
        <v>84</v>
      </c>
      <c r="D25" s="49">
        <v>274044</v>
      </c>
      <c r="E25" s="49">
        <v>449245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723289</v>
      </c>
      <c r="O25" s="50">
        <f t="shared" si="1"/>
        <v>165.58814102564102</v>
      </c>
      <c r="P25" s="9"/>
    </row>
    <row r="26" spans="1:16">
      <c r="A26" s="12"/>
      <c r="B26" s="25">
        <v>335.23</v>
      </c>
      <c r="C26" s="20" t="s">
        <v>111</v>
      </c>
      <c r="D26" s="49">
        <v>5330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5330</v>
      </c>
      <c r="O26" s="50">
        <f t="shared" si="1"/>
        <v>1.2202380952380953</v>
      </c>
      <c r="P26" s="9"/>
    </row>
    <row r="27" spans="1:16">
      <c r="A27" s="12"/>
      <c r="B27" s="25">
        <v>335.49</v>
      </c>
      <c r="C27" s="20" t="s">
        <v>27</v>
      </c>
      <c r="D27" s="49">
        <v>3825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3825</v>
      </c>
      <c r="O27" s="50">
        <f t="shared" si="1"/>
        <v>0.87568681318681318</v>
      </c>
      <c r="P27" s="9"/>
    </row>
    <row r="28" spans="1:16">
      <c r="A28" s="12"/>
      <c r="B28" s="25">
        <v>337.3</v>
      </c>
      <c r="C28" s="20" t="s">
        <v>28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3237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3237</v>
      </c>
      <c r="O28" s="50">
        <f t="shared" si="1"/>
        <v>0.7410714285714286</v>
      </c>
      <c r="P28" s="9"/>
    </row>
    <row r="29" spans="1:16">
      <c r="A29" s="12"/>
      <c r="B29" s="25">
        <v>337.4</v>
      </c>
      <c r="C29" s="20" t="s">
        <v>112</v>
      </c>
      <c r="D29" s="49">
        <v>558920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f>SUM(D29:M29)</f>
        <v>558920</v>
      </c>
      <c r="O29" s="50">
        <f t="shared" si="1"/>
        <v>127.95787545787546</v>
      </c>
      <c r="P29" s="9"/>
    </row>
    <row r="30" spans="1:16" ht="15.75">
      <c r="A30" s="29" t="s">
        <v>34</v>
      </c>
      <c r="B30" s="30"/>
      <c r="C30" s="31"/>
      <c r="D30" s="32">
        <f t="shared" ref="D30:M30" si="7">SUM(D31:D41)</f>
        <v>2937873</v>
      </c>
      <c r="E30" s="32">
        <f t="shared" si="7"/>
        <v>339852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4418701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7696426</v>
      </c>
      <c r="O30" s="48">
        <f t="shared" si="1"/>
        <v>1762.0022893772893</v>
      </c>
      <c r="P30" s="10"/>
    </row>
    <row r="31" spans="1:16">
      <c r="A31" s="12"/>
      <c r="B31" s="25">
        <v>341.3</v>
      </c>
      <c r="C31" s="20" t="s">
        <v>86</v>
      </c>
      <c r="D31" s="49">
        <v>275700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ref="N31:N41" si="8">SUM(D31:M31)</f>
        <v>275700</v>
      </c>
      <c r="O31" s="50">
        <f t="shared" si="1"/>
        <v>63.118131868131869</v>
      </c>
      <c r="P31" s="9"/>
    </row>
    <row r="32" spans="1:16">
      <c r="A32" s="12"/>
      <c r="B32" s="25">
        <v>341.9</v>
      </c>
      <c r="C32" s="20" t="s">
        <v>87</v>
      </c>
      <c r="D32" s="49">
        <v>775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775</v>
      </c>
      <c r="O32" s="50">
        <f t="shared" si="1"/>
        <v>0.17742673992673993</v>
      </c>
      <c r="P32" s="9"/>
    </row>
    <row r="33" spans="1:16">
      <c r="A33" s="12"/>
      <c r="B33" s="25">
        <v>342.2</v>
      </c>
      <c r="C33" s="20" t="s">
        <v>38</v>
      </c>
      <c r="D33" s="49">
        <v>241858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241858</v>
      </c>
      <c r="O33" s="50">
        <f t="shared" si="1"/>
        <v>55.370421245421248</v>
      </c>
      <c r="P33" s="9"/>
    </row>
    <row r="34" spans="1:16">
      <c r="A34" s="12"/>
      <c r="B34" s="25">
        <v>342.9</v>
      </c>
      <c r="C34" s="20" t="s">
        <v>113</v>
      </c>
      <c r="D34" s="49">
        <v>398358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398358</v>
      </c>
      <c r="O34" s="50">
        <f t="shared" si="1"/>
        <v>91.199175824175825</v>
      </c>
      <c r="P34" s="9"/>
    </row>
    <row r="35" spans="1:16">
      <c r="A35" s="12"/>
      <c r="B35" s="25">
        <v>343.4</v>
      </c>
      <c r="C35" s="20" t="s">
        <v>39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1284527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1284527</v>
      </c>
      <c r="O35" s="50">
        <f t="shared" si="1"/>
        <v>294.07669413919416</v>
      </c>
      <c r="P35" s="9"/>
    </row>
    <row r="36" spans="1:16">
      <c r="A36" s="12"/>
      <c r="B36" s="25">
        <v>343.6</v>
      </c>
      <c r="C36" s="20" t="s">
        <v>72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688304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688304</v>
      </c>
      <c r="O36" s="50">
        <f t="shared" si="1"/>
        <v>157.57875457875457</v>
      </c>
      <c r="P36" s="9"/>
    </row>
    <row r="37" spans="1:16">
      <c r="A37" s="12"/>
      <c r="B37" s="25">
        <v>343.9</v>
      </c>
      <c r="C37" s="20" t="s">
        <v>40</v>
      </c>
      <c r="D37" s="49">
        <v>65006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65006</v>
      </c>
      <c r="O37" s="50">
        <f t="shared" si="1"/>
        <v>14.882326007326007</v>
      </c>
      <c r="P37" s="9"/>
    </row>
    <row r="38" spans="1:16">
      <c r="A38" s="12"/>
      <c r="B38" s="25">
        <v>344.2</v>
      </c>
      <c r="C38" s="20" t="s">
        <v>88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2445870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8"/>
        <v>2445870</v>
      </c>
      <c r="O38" s="50">
        <f t="shared" si="1"/>
        <v>559.95192307692309</v>
      </c>
      <c r="P38" s="9"/>
    </row>
    <row r="39" spans="1:16">
      <c r="A39" s="12"/>
      <c r="B39" s="25">
        <v>344.5</v>
      </c>
      <c r="C39" s="20" t="s">
        <v>89</v>
      </c>
      <c r="D39" s="49">
        <v>1583206</v>
      </c>
      <c r="E39" s="49">
        <v>339852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8"/>
        <v>1923058</v>
      </c>
      <c r="O39" s="50">
        <f t="shared" si="1"/>
        <v>440.26053113553115</v>
      </c>
      <c r="P39" s="9"/>
    </row>
    <row r="40" spans="1:16">
      <c r="A40" s="12"/>
      <c r="B40" s="25">
        <v>347.2</v>
      </c>
      <c r="C40" s="20" t="s">
        <v>43</v>
      </c>
      <c r="D40" s="49">
        <v>318159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8"/>
        <v>318159</v>
      </c>
      <c r="O40" s="50">
        <f t="shared" si="1"/>
        <v>72.838598901098905</v>
      </c>
      <c r="P40" s="9"/>
    </row>
    <row r="41" spans="1:16">
      <c r="A41" s="12"/>
      <c r="B41" s="25">
        <v>347.4</v>
      </c>
      <c r="C41" s="20" t="s">
        <v>114</v>
      </c>
      <c r="D41" s="49">
        <v>54811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8"/>
        <v>54811</v>
      </c>
      <c r="O41" s="50">
        <f t="shared" si="1"/>
        <v>12.548305860805861</v>
      </c>
      <c r="P41" s="9"/>
    </row>
    <row r="42" spans="1:16" ht="15.75">
      <c r="A42" s="29" t="s">
        <v>35</v>
      </c>
      <c r="B42" s="30"/>
      <c r="C42" s="31"/>
      <c r="D42" s="32">
        <f t="shared" ref="D42:M42" si="9">SUM(D43:D43)</f>
        <v>172305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2" si="10">SUM(D42:M42)</f>
        <v>172305</v>
      </c>
      <c r="O42" s="48">
        <f t="shared" si="1"/>
        <v>39.447115384615387</v>
      </c>
      <c r="P42" s="10"/>
    </row>
    <row r="43" spans="1:16">
      <c r="A43" s="13"/>
      <c r="B43" s="41">
        <v>359</v>
      </c>
      <c r="C43" s="21" t="s">
        <v>97</v>
      </c>
      <c r="D43" s="49">
        <v>172305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172305</v>
      </c>
      <c r="O43" s="50">
        <f t="shared" si="1"/>
        <v>39.447115384615387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SUM(D45:D48)</f>
        <v>1002723</v>
      </c>
      <c r="E44" s="32">
        <f t="shared" si="11"/>
        <v>85234</v>
      </c>
      <c r="F44" s="32">
        <f t="shared" si="11"/>
        <v>2601</v>
      </c>
      <c r="G44" s="32">
        <f t="shared" si="11"/>
        <v>0</v>
      </c>
      <c r="H44" s="32">
        <f t="shared" si="11"/>
        <v>0</v>
      </c>
      <c r="I44" s="32">
        <f t="shared" si="11"/>
        <v>115919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0"/>
        <v>1206477</v>
      </c>
      <c r="O44" s="48">
        <f t="shared" si="1"/>
        <v>276.20810439560438</v>
      </c>
      <c r="P44" s="10"/>
    </row>
    <row r="45" spans="1:16">
      <c r="A45" s="12"/>
      <c r="B45" s="25">
        <v>361.1</v>
      </c>
      <c r="C45" s="20" t="s">
        <v>47</v>
      </c>
      <c r="D45" s="49">
        <v>64666</v>
      </c>
      <c r="E45" s="49">
        <v>11074</v>
      </c>
      <c r="F45" s="49">
        <v>2601</v>
      </c>
      <c r="G45" s="49">
        <v>0</v>
      </c>
      <c r="H45" s="49">
        <v>0</v>
      </c>
      <c r="I45" s="49">
        <v>60269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138610</v>
      </c>
      <c r="O45" s="50">
        <f t="shared" si="1"/>
        <v>31.733058608058609</v>
      </c>
      <c r="P45" s="9"/>
    </row>
    <row r="46" spans="1:16">
      <c r="A46" s="12"/>
      <c r="B46" s="25">
        <v>362</v>
      </c>
      <c r="C46" s="20" t="s">
        <v>48</v>
      </c>
      <c r="D46" s="49">
        <v>222093</v>
      </c>
      <c r="E46" s="49">
        <v>72000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294093</v>
      </c>
      <c r="O46" s="50">
        <f t="shared" si="1"/>
        <v>67.328983516483518</v>
      </c>
      <c r="P46" s="9"/>
    </row>
    <row r="47" spans="1:16">
      <c r="A47" s="12"/>
      <c r="B47" s="25">
        <v>364</v>
      </c>
      <c r="C47" s="20" t="s">
        <v>104</v>
      </c>
      <c r="D47" s="49">
        <v>627686</v>
      </c>
      <c r="E47" s="49">
        <v>0</v>
      </c>
      <c r="F47" s="49">
        <v>0</v>
      </c>
      <c r="G47" s="49">
        <v>0</v>
      </c>
      <c r="H47" s="49">
        <v>0</v>
      </c>
      <c r="I47" s="49">
        <v>20400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648086</v>
      </c>
      <c r="O47" s="50">
        <f t="shared" si="1"/>
        <v>148.37133699633699</v>
      </c>
      <c r="P47" s="9"/>
    </row>
    <row r="48" spans="1:16">
      <c r="A48" s="12"/>
      <c r="B48" s="25">
        <v>369.9</v>
      </c>
      <c r="C48" s="20" t="s">
        <v>51</v>
      </c>
      <c r="D48" s="49">
        <v>88278</v>
      </c>
      <c r="E48" s="49">
        <v>2160</v>
      </c>
      <c r="F48" s="49">
        <v>0</v>
      </c>
      <c r="G48" s="49">
        <v>0</v>
      </c>
      <c r="H48" s="49">
        <v>0</v>
      </c>
      <c r="I48" s="49">
        <v>35250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125688</v>
      </c>
      <c r="O48" s="50">
        <f t="shared" si="1"/>
        <v>28.774725274725274</v>
      </c>
      <c r="P48" s="9"/>
    </row>
    <row r="49" spans="1:119" ht="15.75">
      <c r="A49" s="29" t="s">
        <v>36</v>
      </c>
      <c r="B49" s="30"/>
      <c r="C49" s="31"/>
      <c r="D49" s="32">
        <f t="shared" ref="D49:M49" si="12">SUM(D50:D51)</f>
        <v>55000</v>
      </c>
      <c r="E49" s="32">
        <f t="shared" si="12"/>
        <v>0</v>
      </c>
      <c r="F49" s="32">
        <f t="shared" si="12"/>
        <v>1917750</v>
      </c>
      <c r="G49" s="32">
        <f t="shared" si="12"/>
        <v>0</v>
      </c>
      <c r="H49" s="32">
        <f t="shared" si="12"/>
        <v>0</v>
      </c>
      <c r="I49" s="32">
        <f t="shared" si="12"/>
        <v>1736607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3709357</v>
      </c>
      <c r="O49" s="48">
        <f t="shared" si="1"/>
        <v>849.21176739926739</v>
      </c>
      <c r="P49" s="9"/>
    </row>
    <row r="50" spans="1:119">
      <c r="A50" s="12"/>
      <c r="B50" s="25">
        <v>381</v>
      </c>
      <c r="C50" s="20" t="s">
        <v>52</v>
      </c>
      <c r="D50" s="49">
        <v>55000</v>
      </c>
      <c r="E50" s="49">
        <v>0</v>
      </c>
      <c r="F50" s="49">
        <v>1917750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f t="shared" si="10"/>
        <v>1972750</v>
      </c>
      <c r="O50" s="50">
        <f t="shared" si="1"/>
        <v>451.63690476190476</v>
      </c>
      <c r="P50" s="9"/>
    </row>
    <row r="51" spans="1:119" ht="15.75" thickBot="1">
      <c r="A51" s="12"/>
      <c r="B51" s="25">
        <v>389.7</v>
      </c>
      <c r="C51" s="20" t="s">
        <v>116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1736607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1736607</v>
      </c>
      <c r="O51" s="50">
        <f t="shared" si="1"/>
        <v>397.57486263736263</v>
      </c>
      <c r="P51" s="9"/>
    </row>
    <row r="52" spans="1:119" ht="16.5" thickBot="1">
      <c r="A52" s="14" t="s">
        <v>44</v>
      </c>
      <c r="B52" s="23"/>
      <c r="C52" s="22"/>
      <c r="D52" s="15">
        <f t="shared" ref="D52:M52" si="13">SUM(D5,D14,D19,D30,D42,D44,D49)</f>
        <v>10066357</v>
      </c>
      <c r="E52" s="15">
        <f t="shared" si="13"/>
        <v>1358844</v>
      </c>
      <c r="F52" s="15">
        <f t="shared" si="13"/>
        <v>1920351</v>
      </c>
      <c r="G52" s="15">
        <f t="shared" si="13"/>
        <v>0</v>
      </c>
      <c r="H52" s="15">
        <f t="shared" si="13"/>
        <v>0</v>
      </c>
      <c r="I52" s="15">
        <f t="shared" si="13"/>
        <v>6274464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19620016</v>
      </c>
      <c r="O52" s="40">
        <f t="shared" si="1"/>
        <v>4491.7619047619046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3"/>
      <c r="B54" s="44"/>
      <c r="C54" s="44"/>
      <c r="D54" s="45"/>
      <c r="E54" s="45"/>
      <c r="F54" s="45"/>
      <c r="G54" s="45"/>
      <c r="H54" s="45"/>
      <c r="I54" s="45"/>
      <c r="J54" s="45"/>
      <c r="K54" s="45"/>
      <c r="L54" s="51" t="s">
        <v>120</v>
      </c>
      <c r="M54" s="51"/>
      <c r="N54" s="51"/>
      <c r="O54" s="46">
        <v>4368</v>
      </c>
    </row>
    <row r="55" spans="1:119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  <row r="56" spans="1:119" ht="15.75" customHeight="1" thickBot="1">
      <c r="A56" s="55" t="s">
        <v>70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7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3166981</v>
      </c>
      <c r="E5" s="27">
        <f t="shared" si="0"/>
        <v>62274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3229255</v>
      </c>
      <c r="O5" s="33">
        <f t="shared" ref="O5:O36" si="1">(N5/O$57)</f>
        <v>741.67547083141937</v>
      </c>
      <c r="P5" s="6"/>
    </row>
    <row r="6" spans="1:133">
      <c r="A6" s="12"/>
      <c r="B6" s="25">
        <v>311</v>
      </c>
      <c r="C6" s="20" t="s">
        <v>2</v>
      </c>
      <c r="D6" s="49">
        <v>2101355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2101355</v>
      </c>
      <c r="O6" s="50">
        <f t="shared" si="1"/>
        <v>482.62632062471289</v>
      </c>
      <c r="P6" s="9"/>
    </row>
    <row r="7" spans="1:133">
      <c r="A7" s="12"/>
      <c r="B7" s="25">
        <v>312.41000000000003</v>
      </c>
      <c r="C7" s="20" t="s">
        <v>107</v>
      </c>
      <c r="D7" s="49">
        <v>0</v>
      </c>
      <c r="E7" s="49">
        <v>62274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62274</v>
      </c>
      <c r="O7" s="50">
        <f t="shared" si="1"/>
        <v>14.302710151584749</v>
      </c>
      <c r="P7" s="9"/>
    </row>
    <row r="8" spans="1:133">
      <c r="A8" s="12"/>
      <c r="B8" s="25">
        <v>314.10000000000002</v>
      </c>
      <c r="C8" s="20" t="s">
        <v>11</v>
      </c>
      <c r="D8" s="49">
        <v>606778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606778</v>
      </c>
      <c r="O8" s="50">
        <f t="shared" si="1"/>
        <v>139.3610473128158</v>
      </c>
      <c r="P8" s="9"/>
    </row>
    <row r="9" spans="1:133">
      <c r="A9" s="12"/>
      <c r="B9" s="25">
        <v>314.3</v>
      </c>
      <c r="C9" s="20" t="s">
        <v>12</v>
      </c>
      <c r="D9" s="49">
        <v>109428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109428</v>
      </c>
      <c r="O9" s="50">
        <f t="shared" si="1"/>
        <v>25.132751492880111</v>
      </c>
      <c r="P9" s="9"/>
    </row>
    <row r="10" spans="1:133">
      <c r="A10" s="12"/>
      <c r="B10" s="25">
        <v>314.39999999999998</v>
      </c>
      <c r="C10" s="20" t="s">
        <v>13</v>
      </c>
      <c r="D10" s="49">
        <v>4721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4721</v>
      </c>
      <c r="O10" s="50">
        <f t="shared" si="1"/>
        <v>1.0842903077629766</v>
      </c>
      <c r="P10" s="9"/>
    </row>
    <row r="11" spans="1:133">
      <c r="A11" s="12"/>
      <c r="B11" s="25">
        <v>314.8</v>
      </c>
      <c r="C11" s="20" t="s">
        <v>14</v>
      </c>
      <c r="D11" s="49">
        <v>20735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20735</v>
      </c>
      <c r="O11" s="50">
        <f t="shared" si="1"/>
        <v>4.7622875516766188</v>
      </c>
      <c r="P11" s="9"/>
    </row>
    <row r="12" spans="1:133">
      <c r="A12" s="12"/>
      <c r="B12" s="25">
        <v>315</v>
      </c>
      <c r="C12" s="20" t="s">
        <v>79</v>
      </c>
      <c r="D12" s="49">
        <v>242490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242490</v>
      </c>
      <c r="O12" s="50">
        <f t="shared" si="1"/>
        <v>55.693615066605417</v>
      </c>
      <c r="P12" s="9"/>
    </row>
    <row r="13" spans="1:133">
      <c r="A13" s="12"/>
      <c r="B13" s="25">
        <v>316</v>
      </c>
      <c r="C13" s="20" t="s">
        <v>108</v>
      </c>
      <c r="D13" s="49">
        <v>81474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81474</v>
      </c>
      <c r="O13" s="50">
        <f t="shared" si="1"/>
        <v>18.712448323380798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559616</v>
      </c>
      <c r="E14" s="32">
        <f t="shared" si="3"/>
        <v>498720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29" si="4">SUM(D14:M14)</f>
        <v>1058336</v>
      </c>
      <c r="O14" s="48">
        <f t="shared" si="1"/>
        <v>243.07211759301791</v>
      </c>
      <c r="P14" s="10"/>
    </row>
    <row r="15" spans="1:133">
      <c r="A15" s="12"/>
      <c r="B15" s="25">
        <v>322</v>
      </c>
      <c r="C15" s="20" t="s">
        <v>0</v>
      </c>
      <c r="D15" s="49">
        <v>0</v>
      </c>
      <c r="E15" s="49">
        <v>483813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483813</v>
      </c>
      <c r="O15" s="50">
        <f t="shared" si="1"/>
        <v>111.11920073495637</v>
      </c>
      <c r="P15" s="9"/>
    </row>
    <row r="16" spans="1:133">
      <c r="A16" s="12"/>
      <c r="B16" s="25">
        <v>323.10000000000002</v>
      </c>
      <c r="C16" s="20" t="s">
        <v>18</v>
      </c>
      <c r="D16" s="49">
        <v>488622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488622</v>
      </c>
      <c r="O16" s="50">
        <f t="shared" si="1"/>
        <v>112.22370234267341</v>
      </c>
      <c r="P16" s="9"/>
    </row>
    <row r="17" spans="1:16">
      <c r="A17" s="12"/>
      <c r="B17" s="25">
        <v>323.39999999999998</v>
      </c>
      <c r="C17" s="20" t="s">
        <v>19</v>
      </c>
      <c r="D17" s="49">
        <v>6341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6341</v>
      </c>
      <c r="O17" s="50">
        <f t="shared" si="1"/>
        <v>1.4563619660082683</v>
      </c>
      <c r="P17" s="9"/>
    </row>
    <row r="18" spans="1:16">
      <c r="A18" s="12"/>
      <c r="B18" s="25">
        <v>329</v>
      </c>
      <c r="C18" s="20" t="s">
        <v>81</v>
      </c>
      <c r="D18" s="49">
        <v>64653</v>
      </c>
      <c r="E18" s="49">
        <v>14907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79560</v>
      </c>
      <c r="O18" s="50">
        <f t="shared" si="1"/>
        <v>18.272852549379881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1644368</v>
      </c>
      <c r="E19" s="32">
        <f t="shared" si="5"/>
        <v>485545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2129913</v>
      </c>
      <c r="O19" s="48">
        <f t="shared" si="1"/>
        <v>489.18534680753328</v>
      </c>
      <c r="P19" s="10"/>
    </row>
    <row r="20" spans="1:16">
      <c r="A20" s="12"/>
      <c r="B20" s="25">
        <v>331.49</v>
      </c>
      <c r="C20" s="20" t="s">
        <v>109</v>
      </c>
      <c r="D20" s="49">
        <v>37781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f t="shared" si="4"/>
        <v>37781</v>
      </c>
      <c r="O20" s="50">
        <f t="shared" si="1"/>
        <v>8.6773082223242994</v>
      </c>
      <c r="P20" s="9"/>
    </row>
    <row r="21" spans="1:16">
      <c r="A21" s="12"/>
      <c r="B21" s="25">
        <v>331.5</v>
      </c>
      <c r="C21" s="20" t="s">
        <v>110</v>
      </c>
      <c r="D21" s="49">
        <v>56395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4"/>
        <v>56395</v>
      </c>
      <c r="O21" s="50">
        <f t="shared" si="1"/>
        <v>12.952457510335323</v>
      </c>
      <c r="P21" s="9"/>
    </row>
    <row r="22" spans="1:16">
      <c r="A22" s="12"/>
      <c r="B22" s="25">
        <v>335.12</v>
      </c>
      <c r="C22" s="20" t="s">
        <v>82</v>
      </c>
      <c r="D22" s="49">
        <v>158396</v>
      </c>
      <c r="E22" s="49">
        <v>49200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4"/>
        <v>207596</v>
      </c>
      <c r="O22" s="50">
        <f t="shared" si="1"/>
        <v>47.679375287092327</v>
      </c>
      <c r="P22" s="9"/>
    </row>
    <row r="23" spans="1:16">
      <c r="A23" s="12"/>
      <c r="B23" s="25">
        <v>335.15</v>
      </c>
      <c r="C23" s="20" t="s">
        <v>83</v>
      </c>
      <c r="D23" s="49">
        <v>16521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4"/>
        <v>16521</v>
      </c>
      <c r="O23" s="50">
        <f t="shared" si="1"/>
        <v>3.7944418925126322</v>
      </c>
      <c r="P23" s="9"/>
    </row>
    <row r="24" spans="1:16">
      <c r="A24" s="12"/>
      <c r="B24" s="25">
        <v>335.18</v>
      </c>
      <c r="C24" s="20" t="s">
        <v>84</v>
      </c>
      <c r="D24" s="49">
        <v>272519</v>
      </c>
      <c r="E24" s="49">
        <v>436345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4"/>
        <v>708864</v>
      </c>
      <c r="O24" s="50">
        <f t="shared" si="1"/>
        <v>162.80753330271014</v>
      </c>
      <c r="P24" s="9"/>
    </row>
    <row r="25" spans="1:16">
      <c r="A25" s="12"/>
      <c r="B25" s="25">
        <v>335.23</v>
      </c>
      <c r="C25" s="20" t="s">
        <v>111</v>
      </c>
      <c r="D25" s="49">
        <v>2340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4"/>
        <v>2340</v>
      </c>
      <c r="O25" s="50">
        <f t="shared" si="1"/>
        <v>0.53743683968764355</v>
      </c>
      <c r="P25" s="9"/>
    </row>
    <row r="26" spans="1:16">
      <c r="A26" s="12"/>
      <c r="B26" s="25">
        <v>335.49</v>
      </c>
      <c r="C26" s="20" t="s">
        <v>27</v>
      </c>
      <c r="D26" s="49">
        <v>887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4"/>
        <v>887</v>
      </c>
      <c r="O26" s="50">
        <f t="shared" si="1"/>
        <v>0.20372071658245292</v>
      </c>
      <c r="P26" s="9"/>
    </row>
    <row r="27" spans="1:16">
      <c r="A27" s="12"/>
      <c r="B27" s="25">
        <v>337.4</v>
      </c>
      <c r="C27" s="20" t="s">
        <v>112</v>
      </c>
      <c r="D27" s="49">
        <v>1049529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4"/>
        <v>1049529</v>
      </c>
      <c r="O27" s="50">
        <f t="shared" si="1"/>
        <v>241.0493798805696</v>
      </c>
      <c r="P27" s="9"/>
    </row>
    <row r="28" spans="1:16">
      <c r="A28" s="12"/>
      <c r="B28" s="25">
        <v>337.7</v>
      </c>
      <c r="C28" s="20" t="s">
        <v>29</v>
      </c>
      <c r="D28" s="49">
        <v>50000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 t="shared" si="4"/>
        <v>50000</v>
      </c>
      <c r="O28" s="50">
        <f t="shared" si="1"/>
        <v>11.483693155718878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SUM(D30:D42)</f>
        <v>2872659</v>
      </c>
      <c r="E29" s="32">
        <f t="shared" si="6"/>
        <v>452172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3959206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7284037</v>
      </c>
      <c r="O29" s="48">
        <f t="shared" si="1"/>
        <v>1672.9529168580616</v>
      </c>
      <c r="P29" s="10"/>
    </row>
    <row r="30" spans="1:16">
      <c r="A30" s="12"/>
      <c r="B30" s="25">
        <v>341.3</v>
      </c>
      <c r="C30" s="20" t="s">
        <v>86</v>
      </c>
      <c r="D30" s="49">
        <v>265090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42" si="7">SUM(D30:M30)</f>
        <v>265090</v>
      </c>
      <c r="O30" s="50">
        <f t="shared" si="1"/>
        <v>60.884244372990352</v>
      </c>
      <c r="P30" s="9"/>
    </row>
    <row r="31" spans="1:16">
      <c r="A31" s="12"/>
      <c r="B31" s="25">
        <v>341.9</v>
      </c>
      <c r="C31" s="20" t="s">
        <v>87</v>
      </c>
      <c r="D31" s="49">
        <v>240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7"/>
        <v>240</v>
      </c>
      <c r="O31" s="50">
        <f t="shared" si="1"/>
        <v>5.5121727147450623E-2</v>
      </c>
      <c r="P31" s="9"/>
    </row>
    <row r="32" spans="1:16">
      <c r="A32" s="12"/>
      <c r="B32" s="25">
        <v>342.2</v>
      </c>
      <c r="C32" s="20" t="s">
        <v>38</v>
      </c>
      <c r="D32" s="49">
        <v>240894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7"/>
        <v>240894</v>
      </c>
      <c r="O32" s="50">
        <f t="shared" si="1"/>
        <v>55.327055581074873</v>
      </c>
      <c r="P32" s="9"/>
    </row>
    <row r="33" spans="1:16">
      <c r="A33" s="12"/>
      <c r="B33" s="25">
        <v>342.9</v>
      </c>
      <c r="C33" s="20" t="s">
        <v>113</v>
      </c>
      <c r="D33" s="49">
        <v>387458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f t="shared" si="7"/>
        <v>387458</v>
      </c>
      <c r="O33" s="50">
        <f t="shared" si="1"/>
        <v>88.98897565457051</v>
      </c>
      <c r="P33" s="9"/>
    </row>
    <row r="34" spans="1:16">
      <c r="A34" s="12"/>
      <c r="B34" s="25">
        <v>343.4</v>
      </c>
      <c r="C34" s="20" t="s">
        <v>39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1257616</v>
      </c>
      <c r="J34" s="49">
        <v>0</v>
      </c>
      <c r="K34" s="49">
        <v>0</v>
      </c>
      <c r="L34" s="49">
        <v>0</v>
      </c>
      <c r="M34" s="49">
        <v>0</v>
      </c>
      <c r="N34" s="49">
        <f t="shared" si="7"/>
        <v>1257616</v>
      </c>
      <c r="O34" s="50">
        <f t="shared" si="1"/>
        <v>288.84152503445108</v>
      </c>
      <c r="P34" s="9"/>
    </row>
    <row r="35" spans="1:16">
      <c r="A35" s="12"/>
      <c r="B35" s="25">
        <v>343.6</v>
      </c>
      <c r="C35" s="20" t="s">
        <v>72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690819</v>
      </c>
      <c r="J35" s="49">
        <v>0</v>
      </c>
      <c r="K35" s="49">
        <v>0</v>
      </c>
      <c r="L35" s="49">
        <v>0</v>
      </c>
      <c r="M35" s="49">
        <v>0</v>
      </c>
      <c r="N35" s="49">
        <f t="shared" si="7"/>
        <v>690819</v>
      </c>
      <c r="O35" s="50">
        <f t="shared" si="1"/>
        <v>158.66306844281121</v>
      </c>
      <c r="P35" s="9"/>
    </row>
    <row r="36" spans="1:16">
      <c r="A36" s="12"/>
      <c r="B36" s="25">
        <v>343.9</v>
      </c>
      <c r="C36" s="20" t="s">
        <v>40</v>
      </c>
      <c r="D36" s="49">
        <v>55051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7"/>
        <v>55051</v>
      </c>
      <c r="O36" s="50">
        <f t="shared" si="1"/>
        <v>12.643775838309601</v>
      </c>
      <c r="P36" s="9"/>
    </row>
    <row r="37" spans="1:16">
      <c r="A37" s="12"/>
      <c r="B37" s="25">
        <v>344.2</v>
      </c>
      <c r="C37" s="20" t="s">
        <v>88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2000166</v>
      </c>
      <c r="J37" s="49">
        <v>0</v>
      </c>
      <c r="K37" s="49">
        <v>0</v>
      </c>
      <c r="L37" s="49">
        <v>0</v>
      </c>
      <c r="M37" s="49">
        <v>0</v>
      </c>
      <c r="N37" s="49">
        <f t="shared" si="7"/>
        <v>2000166</v>
      </c>
      <c r="O37" s="50">
        <f t="shared" ref="O37:O55" si="8">(N37/O$57)</f>
        <v>459.38585209003213</v>
      </c>
      <c r="P37" s="9"/>
    </row>
    <row r="38" spans="1:16">
      <c r="A38" s="12"/>
      <c r="B38" s="25">
        <v>344.5</v>
      </c>
      <c r="C38" s="20" t="s">
        <v>89</v>
      </c>
      <c r="D38" s="49">
        <v>1623540</v>
      </c>
      <c r="E38" s="49">
        <v>452172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f t="shared" si="7"/>
        <v>2075712</v>
      </c>
      <c r="O38" s="50">
        <f t="shared" si="8"/>
        <v>476.73679375287094</v>
      </c>
      <c r="P38" s="9"/>
    </row>
    <row r="39" spans="1:16">
      <c r="A39" s="12"/>
      <c r="B39" s="25">
        <v>347.2</v>
      </c>
      <c r="C39" s="20" t="s">
        <v>43</v>
      </c>
      <c r="D39" s="49">
        <v>260787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7"/>
        <v>260787</v>
      </c>
      <c r="O39" s="50">
        <f t="shared" si="8"/>
        <v>59.895957740009187</v>
      </c>
      <c r="P39" s="9"/>
    </row>
    <row r="40" spans="1:16">
      <c r="A40" s="12"/>
      <c r="B40" s="25">
        <v>347.4</v>
      </c>
      <c r="C40" s="20" t="s">
        <v>114</v>
      </c>
      <c r="D40" s="49">
        <v>29599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7"/>
        <v>29599</v>
      </c>
      <c r="O40" s="50">
        <f t="shared" si="8"/>
        <v>6.7981166743224621</v>
      </c>
      <c r="P40" s="9"/>
    </row>
    <row r="41" spans="1:16">
      <c r="A41" s="12"/>
      <c r="B41" s="25">
        <v>347.5</v>
      </c>
      <c r="C41" s="20" t="s">
        <v>90</v>
      </c>
      <c r="D41" s="49">
        <v>10000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f t="shared" si="7"/>
        <v>10000</v>
      </c>
      <c r="O41" s="50">
        <f t="shared" si="8"/>
        <v>2.2967386311437759</v>
      </c>
      <c r="P41" s="9"/>
    </row>
    <row r="42" spans="1:16">
      <c r="A42" s="12"/>
      <c r="B42" s="25">
        <v>349</v>
      </c>
      <c r="C42" s="20" t="s">
        <v>73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10605</v>
      </c>
      <c r="J42" s="49">
        <v>0</v>
      </c>
      <c r="K42" s="49">
        <v>0</v>
      </c>
      <c r="L42" s="49">
        <v>0</v>
      </c>
      <c r="M42" s="49">
        <v>0</v>
      </c>
      <c r="N42" s="49">
        <f t="shared" si="7"/>
        <v>10605</v>
      </c>
      <c r="O42" s="50">
        <f t="shared" si="8"/>
        <v>2.4356913183279745</v>
      </c>
      <c r="P42" s="9"/>
    </row>
    <row r="43" spans="1:16" ht="15.75">
      <c r="A43" s="29" t="s">
        <v>35</v>
      </c>
      <c r="B43" s="30"/>
      <c r="C43" s="31"/>
      <c r="D43" s="32">
        <f t="shared" ref="D43:M43" si="9">SUM(D44:D44)</f>
        <v>180836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5" si="10">SUM(D43:M43)</f>
        <v>180836</v>
      </c>
      <c r="O43" s="48">
        <f t="shared" si="8"/>
        <v>41.533302710151588</v>
      </c>
      <c r="P43" s="10"/>
    </row>
    <row r="44" spans="1:16">
      <c r="A44" s="13"/>
      <c r="B44" s="41">
        <v>359</v>
      </c>
      <c r="C44" s="21" t="s">
        <v>97</v>
      </c>
      <c r="D44" s="49">
        <v>180836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180836</v>
      </c>
      <c r="O44" s="50">
        <f t="shared" si="8"/>
        <v>41.533302710151588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SUM(D46:D49)</f>
        <v>354182</v>
      </c>
      <c r="E45" s="32">
        <f t="shared" si="11"/>
        <v>5481</v>
      </c>
      <c r="F45" s="32">
        <f t="shared" si="11"/>
        <v>293</v>
      </c>
      <c r="G45" s="32">
        <f t="shared" si="11"/>
        <v>0</v>
      </c>
      <c r="H45" s="32">
        <f t="shared" si="11"/>
        <v>0</v>
      </c>
      <c r="I45" s="32">
        <f t="shared" si="11"/>
        <v>38982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0"/>
        <v>398938</v>
      </c>
      <c r="O45" s="48">
        <f t="shared" si="8"/>
        <v>91.625631603123566</v>
      </c>
      <c r="P45" s="10"/>
    </row>
    <row r="46" spans="1:16">
      <c r="A46" s="12"/>
      <c r="B46" s="25">
        <v>361.1</v>
      </c>
      <c r="C46" s="20" t="s">
        <v>47</v>
      </c>
      <c r="D46" s="49">
        <v>42568</v>
      </c>
      <c r="E46" s="49">
        <v>5337</v>
      </c>
      <c r="F46" s="49">
        <v>293</v>
      </c>
      <c r="G46" s="49">
        <v>0</v>
      </c>
      <c r="H46" s="49">
        <v>0</v>
      </c>
      <c r="I46" s="49">
        <v>38077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86275</v>
      </c>
      <c r="O46" s="50">
        <f t="shared" si="8"/>
        <v>19.815112540192928</v>
      </c>
      <c r="P46" s="9"/>
    </row>
    <row r="47" spans="1:16">
      <c r="A47" s="12"/>
      <c r="B47" s="25">
        <v>362</v>
      </c>
      <c r="C47" s="20" t="s">
        <v>48</v>
      </c>
      <c r="D47" s="49">
        <v>59240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59240</v>
      </c>
      <c r="O47" s="50">
        <f t="shared" si="8"/>
        <v>13.605879650895728</v>
      </c>
      <c r="P47" s="9"/>
    </row>
    <row r="48" spans="1:16">
      <c r="A48" s="12"/>
      <c r="B48" s="25">
        <v>365</v>
      </c>
      <c r="C48" s="20" t="s">
        <v>93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905</v>
      </c>
      <c r="J48" s="49">
        <v>0</v>
      </c>
      <c r="K48" s="49">
        <v>0</v>
      </c>
      <c r="L48" s="49">
        <v>0</v>
      </c>
      <c r="M48" s="49">
        <v>0</v>
      </c>
      <c r="N48" s="49">
        <f t="shared" si="10"/>
        <v>905</v>
      </c>
      <c r="O48" s="50">
        <f t="shared" si="8"/>
        <v>0.20785484611851171</v>
      </c>
      <c r="P48" s="9"/>
    </row>
    <row r="49" spans="1:119">
      <c r="A49" s="12"/>
      <c r="B49" s="25">
        <v>369.9</v>
      </c>
      <c r="C49" s="20" t="s">
        <v>51</v>
      </c>
      <c r="D49" s="49">
        <v>252374</v>
      </c>
      <c r="E49" s="49">
        <v>144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252518</v>
      </c>
      <c r="O49" s="50">
        <f t="shared" si="8"/>
        <v>57.9967845659164</v>
      </c>
      <c r="P49" s="9"/>
    </row>
    <row r="50" spans="1:119" ht="15.75">
      <c r="A50" s="29" t="s">
        <v>36</v>
      </c>
      <c r="B50" s="30"/>
      <c r="C50" s="31"/>
      <c r="D50" s="32">
        <f t="shared" ref="D50:M50" si="12">SUM(D51:D54)</f>
        <v>0</v>
      </c>
      <c r="E50" s="32">
        <f t="shared" si="12"/>
        <v>725000</v>
      </c>
      <c r="F50" s="32">
        <f t="shared" si="12"/>
        <v>776145</v>
      </c>
      <c r="G50" s="32">
        <f t="shared" si="12"/>
        <v>0</v>
      </c>
      <c r="H50" s="32">
        <f t="shared" si="12"/>
        <v>0</v>
      </c>
      <c r="I50" s="32">
        <f t="shared" si="12"/>
        <v>138385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1639530</v>
      </c>
      <c r="O50" s="48">
        <f t="shared" si="8"/>
        <v>376.55718879191551</v>
      </c>
      <c r="P50" s="9"/>
    </row>
    <row r="51" spans="1:119">
      <c r="A51" s="12"/>
      <c r="B51" s="25">
        <v>381</v>
      </c>
      <c r="C51" s="20" t="s">
        <v>52</v>
      </c>
      <c r="D51" s="49">
        <v>0</v>
      </c>
      <c r="E51" s="49">
        <v>0</v>
      </c>
      <c r="F51" s="49">
        <v>776145</v>
      </c>
      <c r="G51" s="49">
        <v>0</v>
      </c>
      <c r="H51" s="49">
        <v>0</v>
      </c>
      <c r="I51" s="49">
        <v>55000</v>
      </c>
      <c r="J51" s="49">
        <v>0</v>
      </c>
      <c r="K51" s="49">
        <v>0</v>
      </c>
      <c r="L51" s="49">
        <v>0</v>
      </c>
      <c r="M51" s="49">
        <v>0</v>
      </c>
      <c r="N51" s="49">
        <f t="shared" si="10"/>
        <v>831145</v>
      </c>
      <c r="O51" s="50">
        <f t="shared" si="8"/>
        <v>190.89228295819936</v>
      </c>
      <c r="P51" s="9"/>
    </row>
    <row r="52" spans="1:119">
      <c r="A52" s="12"/>
      <c r="B52" s="25">
        <v>384</v>
      </c>
      <c r="C52" s="20" t="s">
        <v>101</v>
      </c>
      <c r="D52" s="49">
        <v>0</v>
      </c>
      <c r="E52" s="49">
        <v>725000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f t="shared" si="10"/>
        <v>725000</v>
      </c>
      <c r="O52" s="50">
        <f t="shared" si="8"/>
        <v>166.51355075792375</v>
      </c>
      <c r="P52" s="9"/>
    </row>
    <row r="53" spans="1:119">
      <c r="A53" s="12"/>
      <c r="B53" s="25">
        <v>389.4</v>
      </c>
      <c r="C53" s="20" t="s">
        <v>115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1765</v>
      </c>
      <c r="J53" s="49">
        <v>0</v>
      </c>
      <c r="K53" s="49">
        <v>0</v>
      </c>
      <c r="L53" s="49">
        <v>0</v>
      </c>
      <c r="M53" s="49">
        <v>0</v>
      </c>
      <c r="N53" s="49">
        <f t="shared" si="10"/>
        <v>1765</v>
      </c>
      <c r="O53" s="50">
        <f t="shared" si="8"/>
        <v>0.40537436839687646</v>
      </c>
      <c r="P53" s="9"/>
    </row>
    <row r="54" spans="1:119" ht="15.75" thickBot="1">
      <c r="A54" s="12"/>
      <c r="B54" s="25">
        <v>389.7</v>
      </c>
      <c r="C54" s="20" t="s">
        <v>116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81620</v>
      </c>
      <c r="J54" s="49">
        <v>0</v>
      </c>
      <c r="K54" s="49">
        <v>0</v>
      </c>
      <c r="L54" s="49">
        <v>0</v>
      </c>
      <c r="M54" s="49">
        <v>0</v>
      </c>
      <c r="N54" s="49">
        <f t="shared" si="10"/>
        <v>81620</v>
      </c>
      <c r="O54" s="50">
        <f t="shared" si="8"/>
        <v>18.7459807073955</v>
      </c>
      <c r="P54" s="9"/>
    </row>
    <row r="55" spans="1:119" ht="16.5" thickBot="1">
      <c r="A55" s="14" t="s">
        <v>44</v>
      </c>
      <c r="B55" s="23"/>
      <c r="C55" s="22"/>
      <c r="D55" s="15">
        <f t="shared" ref="D55:M55" si="13">SUM(D5,D14,D19,D29,D43,D45,D50)</f>
        <v>8778642</v>
      </c>
      <c r="E55" s="15">
        <f t="shared" si="13"/>
        <v>2229192</v>
      </c>
      <c r="F55" s="15">
        <f t="shared" si="13"/>
        <v>776438</v>
      </c>
      <c r="G55" s="15">
        <f t="shared" si="13"/>
        <v>0</v>
      </c>
      <c r="H55" s="15">
        <f t="shared" si="13"/>
        <v>0</v>
      </c>
      <c r="I55" s="15">
        <f t="shared" si="13"/>
        <v>4136573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0"/>
        <v>15920845</v>
      </c>
      <c r="O55" s="40">
        <f t="shared" si="8"/>
        <v>3656.6019751952226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3"/>
      <c r="B57" s="44"/>
      <c r="C57" s="44"/>
      <c r="D57" s="45"/>
      <c r="E57" s="45"/>
      <c r="F57" s="45"/>
      <c r="G57" s="45"/>
      <c r="H57" s="45"/>
      <c r="I57" s="45"/>
      <c r="J57" s="45"/>
      <c r="K57" s="45"/>
      <c r="L57" s="51" t="s">
        <v>117</v>
      </c>
      <c r="M57" s="51"/>
      <c r="N57" s="51"/>
      <c r="O57" s="46">
        <v>4354</v>
      </c>
    </row>
    <row r="58" spans="1:119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  <row r="59" spans="1:119" ht="15.75" customHeight="1" thickBot="1">
      <c r="A59" s="55" t="s">
        <v>70</v>
      </c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7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62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55</v>
      </c>
      <c r="B3" s="65"/>
      <c r="C3" s="66"/>
      <c r="D3" s="70" t="s">
        <v>30</v>
      </c>
      <c r="E3" s="71"/>
      <c r="F3" s="71"/>
      <c r="G3" s="71"/>
      <c r="H3" s="72"/>
      <c r="I3" s="70" t="s">
        <v>31</v>
      </c>
      <c r="J3" s="72"/>
      <c r="K3" s="70" t="s">
        <v>33</v>
      </c>
      <c r="L3" s="72"/>
      <c r="M3" s="36"/>
      <c r="N3" s="37"/>
      <c r="O3" s="73" t="s">
        <v>60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32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2857139</v>
      </c>
      <c r="E5" s="27">
        <f t="shared" si="0"/>
        <v>412999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3270138</v>
      </c>
      <c r="O5" s="33">
        <f t="shared" ref="O5:O50" si="1">(N5/O$52)</f>
        <v>753.31444367657218</v>
      </c>
      <c r="P5" s="6"/>
    </row>
    <row r="6" spans="1:133">
      <c r="A6" s="12"/>
      <c r="B6" s="25">
        <v>311</v>
      </c>
      <c r="C6" s="20" t="s">
        <v>2</v>
      </c>
      <c r="D6" s="49">
        <v>1758259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f>SUM(D6:M6)</f>
        <v>1758259</v>
      </c>
      <c r="O6" s="50">
        <f t="shared" si="1"/>
        <v>405.03547569684406</v>
      </c>
      <c r="P6" s="9"/>
    </row>
    <row r="7" spans="1:133">
      <c r="A7" s="12"/>
      <c r="B7" s="25">
        <v>312.10000000000002</v>
      </c>
      <c r="C7" s="20" t="s">
        <v>10</v>
      </c>
      <c r="D7" s="49">
        <v>60523</v>
      </c>
      <c r="E7" s="49">
        <v>412999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f t="shared" ref="N7:N13" si="2">SUM(D7:M7)</f>
        <v>473522</v>
      </c>
      <c r="O7" s="50">
        <f t="shared" si="1"/>
        <v>109.08131766873993</v>
      </c>
      <c r="P7" s="9"/>
    </row>
    <row r="8" spans="1:133">
      <c r="A8" s="12"/>
      <c r="B8" s="25">
        <v>314.10000000000002</v>
      </c>
      <c r="C8" s="20" t="s">
        <v>11</v>
      </c>
      <c r="D8" s="49">
        <v>592342</v>
      </c>
      <c r="E8" s="49">
        <v>0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f t="shared" si="2"/>
        <v>592342</v>
      </c>
      <c r="O8" s="50">
        <f t="shared" si="1"/>
        <v>136.45289103893111</v>
      </c>
      <c r="P8" s="9"/>
    </row>
    <row r="9" spans="1:133">
      <c r="A9" s="12"/>
      <c r="B9" s="25">
        <v>314.3</v>
      </c>
      <c r="C9" s="20" t="s">
        <v>12</v>
      </c>
      <c r="D9" s="49">
        <v>102137</v>
      </c>
      <c r="E9" s="49">
        <v>0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f t="shared" si="2"/>
        <v>102137</v>
      </c>
      <c r="O9" s="50">
        <f t="shared" si="1"/>
        <v>23.528449665975582</v>
      </c>
      <c r="P9" s="9"/>
    </row>
    <row r="10" spans="1:133">
      <c r="A10" s="12"/>
      <c r="B10" s="25">
        <v>314.39999999999998</v>
      </c>
      <c r="C10" s="20" t="s">
        <v>13</v>
      </c>
      <c r="D10" s="49">
        <v>4577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f t="shared" si="2"/>
        <v>4577</v>
      </c>
      <c r="O10" s="50">
        <f t="shared" si="1"/>
        <v>1.05436535360516</v>
      </c>
      <c r="P10" s="9"/>
    </row>
    <row r="11" spans="1:133">
      <c r="A11" s="12"/>
      <c r="B11" s="25">
        <v>314.8</v>
      </c>
      <c r="C11" s="20" t="s">
        <v>14</v>
      </c>
      <c r="D11" s="49">
        <v>22952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f t="shared" si="2"/>
        <v>22952</v>
      </c>
      <c r="O11" s="50">
        <f t="shared" si="1"/>
        <v>5.2872609997696385</v>
      </c>
      <c r="P11" s="9"/>
    </row>
    <row r="12" spans="1:133">
      <c r="A12" s="12"/>
      <c r="B12" s="25">
        <v>315</v>
      </c>
      <c r="C12" s="20" t="s">
        <v>79</v>
      </c>
      <c r="D12" s="49">
        <v>244507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f t="shared" si="2"/>
        <v>244507</v>
      </c>
      <c r="O12" s="50">
        <f t="shared" si="1"/>
        <v>56.325040313291865</v>
      </c>
      <c r="P12" s="9"/>
    </row>
    <row r="13" spans="1:133">
      <c r="A13" s="12"/>
      <c r="B13" s="25">
        <v>319</v>
      </c>
      <c r="C13" s="20" t="s">
        <v>80</v>
      </c>
      <c r="D13" s="49">
        <v>71842</v>
      </c>
      <c r="E13" s="49">
        <v>0</v>
      </c>
      <c r="F13" s="49">
        <v>0</v>
      </c>
      <c r="G13" s="49">
        <v>0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f t="shared" si="2"/>
        <v>71842</v>
      </c>
      <c r="O13" s="50">
        <f t="shared" si="1"/>
        <v>16.549642939414881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908112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7">
        <f t="shared" ref="N14:N19" si="4">SUM(D14:M14)</f>
        <v>908112</v>
      </c>
      <c r="O14" s="48">
        <f t="shared" si="1"/>
        <v>209.19419488597097</v>
      </c>
      <c r="P14" s="10"/>
    </row>
    <row r="15" spans="1:133">
      <c r="A15" s="12"/>
      <c r="B15" s="25">
        <v>322</v>
      </c>
      <c r="C15" s="20" t="s">
        <v>0</v>
      </c>
      <c r="D15" s="49">
        <v>347022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49">
        <v>0</v>
      </c>
      <c r="M15" s="49">
        <v>0</v>
      </c>
      <c r="N15" s="49">
        <f t="shared" si="4"/>
        <v>347022</v>
      </c>
      <c r="O15" s="50">
        <f t="shared" si="1"/>
        <v>79.940566689702834</v>
      </c>
      <c r="P15" s="9"/>
    </row>
    <row r="16" spans="1:133">
      <c r="A16" s="12"/>
      <c r="B16" s="25">
        <v>323.10000000000002</v>
      </c>
      <c r="C16" s="20" t="s">
        <v>18</v>
      </c>
      <c r="D16" s="49">
        <v>521768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f t="shared" si="4"/>
        <v>521768</v>
      </c>
      <c r="O16" s="50">
        <f t="shared" si="1"/>
        <v>120.19534669431006</v>
      </c>
      <c r="P16" s="9"/>
    </row>
    <row r="17" spans="1:16">
      <c r="A17" s="12"/>
      <c r="B17" s="25">
        <v>323.39999999999998</v>
      </c>
      <c r="C17" s="20" t="s">
        <v>19</v>
      </c>
      <c r="D17" s="49">
        <v>6004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f t="shared" si="4"/>
        <v>6004</v>
      </c>
      <c r="O17" s="50">
        <f t="shared" si="1"/>
        <v>1.3830914535821239</v>
      </c>
      <c r="P17" s="9"/>
    </row>
    <row r="18" spans="1:16">
      <c r="A18" s="12"/>
      <c r="B18" s="25">
        <v>329</v>
      </c>
      <c r="C18" s="20" t="s">
        <v>81</v>
      </c>
      <c r="D18" s="49">
        <v>33318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f t="shared" si="4"/>
        <v>33318</v>
      </c>
      <c r="O18" s="50">
        <f t="shared" si="1"/>
        <v>7.6751900483759501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SUM(D20:D28)</f>
        <v>1416318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3300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7">
        <f t="shared" si="4"/>
        <v>1419618</v>
      </c>
      <c r="O19" s="48">
        <f t="shared" si="1"/>
        <v>327.02557014512786</v>
      </c>
      <c r="P19" s="10"/>
    </row>
    <row r="20" spans="1:16">
      <c r="A20" s="12"/>
      <c r="B20" s="25">
        <v>334.39</v>
      </c>
      <c r="C20" s="20" t="s">
        <v>76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3300</v>
      </c>
      <c r="J20" s="49">
        <v>0</v>
      </c>
      <c r="K20" s="49">
        <v>0</v>
      </c>
      <c r="L20" s="49">
        <v>0</v>
      </c>
      <c r="M20" s="49">
        <v>0</v>
      </c>
      <c r="N20" s="49">
        <f t="shared" ref="N20:N27" si="6">SUM(D20:M20)</f>
        <v>3300</v>
      </c>
      <c r="O20" s="50">
        <f t="shared" si="1"/>
        <v>0.76019350380096751</v>
      </c>
      <c r="P20" s="9"/>
    </row>
    <row r="21" spans="1:16">
      <c r="A21" s="12"/>
      <c r="B21" s="25">
        <v>334.7</v>
      </c>
      <c r="C21" s="20" t="s">
        <v>22</v>
      </c>
      <c r="D21" s="49">
        <v>322516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f t="shared" si="6"/>
        <v>322516</v>
      </c>
      <c r="O21" s="50">
        <f t="shared" si="1"/>
        <v>74.295323658143289</v>
      </c>
      <c r="P21" s="9"/>
    </row>
    <row r="22" spans="1:16">
      <c r="A22" s="12"/>
      <c r="B22" s="25">
        <v>334.9</v>
      </c>
      <c r="C22" s="20" t="s">
        <v>66</v>
      </c>
      <c r="D22" s="49">
        <v>23655</v>
      </c>
      <c r="E22" s="49">
        <v>0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f t="shared" si="6"/>
        <v>23655</v>
      </c>
      <c r="O22" s="50">
        <f t="shared" si="1"/>
        <v>5.4492052522460259</v>
      </c>
      <c r="P22" s="9"/>
    </row>
    <row r="23" spans="1:16">
      <c r="A23" s="12"/>
      <c r="B23" s="25">
        <v>335.12</v>
      </c>
      <c r="C23" s="20" t="s">
        <v>82</v>
      </c>
      <c r="D23" s="49">
        <v>207294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f t="shared" si="6"/>
        <v>207294</v>
      </c>
      <c r="O23" s="50">
        <f t="shared" si="1"/>
        <v>47.752591568762959</v>
      </c>
      <c r="P23" s="9"/>
    </row>
    <row r="24" spans="1:16">
      <c r="A24" s="12"/>
      <c r="B24" s="25">
        <v>335.15</v>
      </c>
      <c r="C24" s="20" t="s">
        <v>83</v>
      </c>
      <c r="D24" s="49">
        <v>20006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f t="shared" si="6"/>
        <v>20006</v>
      </c>
      <c r="O24" s="50">
        <f t="shared" si="1"/>
        <v>4.6086155263764113</v>
      </c>
      <c r="P24" s="9"/>
    </row>
    <row r="25" spans="1:16">
      <c r="A25" s="12"/>
      <c r="B25" s="25">
        <v>335.18</v>
      </c>
      <c r="C25" s="20" t="s">
        <v>84</v>
      </c>
      <c r="D25" s="49">
        <v>260470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f t="shared" si="6"/>
        <v>260470</v>
      </c>
      <c r="O25" s="50">
        <f t="shared" si="1"/>
        <v>60.002303616678184</v>
      </c>
      <c r="P25" s="9"/>
    </row>
    <row r="26" spans="1:16">
      <c r="A26" s="12"/>
      <c r="B26" s="25">
        <v>335.21</v>
      </c>
      <c r="C26" s="20" t="s">
        <v>26</v>
      </c>
      <c r="D26" s="49">
        <v>4221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f t="shared" si="6"/>
        <v>4221</v>
      </c>
      <c r="O26" s="50">
        <f t="shared" si="1"/>
        <v>0.97235659986178302</v>
      </c>
      <c r="P26" s="9"/>
    </row>
    <row r="27" spans="1:16">
      <c r="A27" s="12"/>
      <c r="B27" s="25">
        <v>335.49</v>
      </c>
      <c r="C27" s="20" t="s">
        <v>27</v>
      </c>
      <c r="D27" s="49">
        <v>48184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f t="shared" si="6"/>
        <v>48184</v>
      </c>
      <c r="O27" s="50">
        <f t="shared" si="1"/>
        <v>11.0997466021654</v>
      </c>
      <c r="P27" s="9"/>
    </row>
    <row r="28" spans="1:16">
      <c r="A28" s="12"/>
      <c r="B28" s="25">
        <v>338</v>
      </c>
      <c r="C28" s="20" t="s">
        <v>85</v>
      </c>
      <c r="D28" s="49">
        <v>529972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f>SUM(D28:M28)</f>
        <v>529972</v>
      </c>
      <c r="O28" s="50">
        <f t="shared" si="1"/>
        <v>122.08523381709284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SUM(D30:D37)</f>
        <v>2138517</v>
      </c>
      <c r="E29" s="32">
        <f t="shared" si="7"/>
        <v>206536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3789473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6134526</v>
      </c>
      <c r="O29" s="48">
        <f t="shared" si="1"/>
        <v>1413.1596406357983</v>
      </c>
      <c r="P29" s="10"/>
    </row>
    <row r="30" spans="1:16">
      <c r="A30" s="12"/>
      <c r="B30" s="25">
        <v>341.3</v>
      </c>
      <c r="C30" s="20" t="s">
        <v>86</v>
      </c>
      <c r="D30" s="49">
        <v>254800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f t="shared" ref="N30:N37" si="8">SUM(D30:M30)</f>
        <v>254800</v>
      </c>
      <c r="O30" s="50">
        <f t="shared" si="1"/>
        <v>58.69615296014743</v>
      </c>
      <c r="P30" s="9"/>
    </row>
    <row r="31" spans="1:16">
      <c r="A31" s="12"/>
      <c r="B31" s="25">
        <v>341.9</v>
      </c>
      <c r="C31" s="20" t="s">
        <v>87</v>
      </c>
      <c r="D31" s="49">
        <v>236634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f t="shared" si="8"/>
        <v>236634</v>
      </c>
      <c r="O31" s="50">
        <f t="shared" si="1"/>
        <v>54.511402902557016</v>
      </c>
      <c r="P31" s="9"/>
    </row>
    <row r="32" spans="1:16">
      <c r="A32" s="12"/>
      <c r="B32" s="25">
        <v>343.4</v>
      </c>
      <c r="C32" s="20" t="s">
        <v>39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1126910</v>
      </c>
      <c r="J32" s="49">
        <v>0</v>
      </c>
      <c r="K32" s="49">
        <v>0</v>
      </c>
      <c r="L32" s="49">
        <v>0</v>
      </c>
      <c r="M32" s="49">
        <v>0</v>
      </c>
      <c r="N32" s="49">
        <f t="shared" si="8"/>
        <v>1126910</v>
      </c>
      <c r="O32" s="50">
        <f t="shared" si="1"/>
        <v>259.59686708131767</v>
      </c>
      <c r="P32" s="9"/>
    </row>
    <row r="33" spans="1:16">
      <c r="A33" s="12"/>
      <c r="B33" s="25">
        <v>343.6</v>
      </c>
      <c r="C33" s="20" t="s">
        <v>72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671303</v>
      </c>
      <c r="J33" s="49">
        <v>0</v>
      </c>
      <c r="K33" s="49">
        <v>0</v>
      </c>
      <c r="L33" s="49">
        <v>0</v>
      </c>
      <c r="M33" s="49">
        <v>0</v>
      </c>
      <c r="N33" s="49">
        <f t="shared" si="8"/>
        <v>671303</v>
      </c>
      <c r="O33" s="50">
        <f t="shared" si="1"/>
        <v>154.64247869154573</v>
      </c>
      <c r="P33" s="9"/>
    </row>
    <row r="34" spans="1:16">
      <c r="A34" s="12"/>
      <c r="B34" s="25">
        <v>344.2</v>
      </c>
      <c r="C34" s="20" t="s">
        <v>88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1991260</v>
      </c>
      <c r="J34" s="49">
        <v>0</v>
      </c>
      <c r="K34" s="49">
        <v>0</v>
      </c>
      <c r="L34" s="49">
        <v>0</v>
      </c>
      <c r="M34" s="49">
        <v>0</v>
      </c>
      <c r="N34" s="49">
        <f t="shared" si="8"/>
        <v>1991260</v>
      </c>
      <c r="O34" s="50">
        <f t="shared" si="1"/>
        <v>458.70997466021652</v>
      </c>
      <c r="P34" s="9"/>
    </row>
    <row r="35" spans="1:16">
      <c r="A35" s="12"/>
      <c r="B35" s="25">
        <v>344.5</v>
      </c>
      <c r="C35" s="20" t="s">
        <v>89</v>
      </c>
      <c r="D35" s="49">
        <v>1428809</v>
      </c>
      <c r="E35" s="49">
        <v>206536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f t="shared" si="8"/>
        <v>1635345</v>
      </c>
      <c r="O35" s="50">
        <f t="shared" si="1"/>
        <v>376.72080165860399</v>
      </c>
      <c r="P35" s="9"/>
    </row>
    <row r="36" spans="1:16">
      <c r="A36" s="12"/>
      <c r="B36" s="25">
        <v>347.5</v>
      </c>
      <c r="C36" s="20" t="s">
        <v>90</v>
      </c>
      <c r="D36" s="49">
        <v>193789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f t="shared" si="8"/>
        <v>193789</v>
      </c>
      <c r="O36" s="50">
        <f t="shared" si="1"/>
        <v>44.641557244874456</v>
      </c>
      <c r="P36" s="9"/>
    </row>
    <row r="37" spans="1:16">
      <c r="A37" s="12"/>
      <c r="B37" s="25">
        <v>347.9</v>
      </c>
      <c r="C37" s="20" t="s">
        <v>91</v>
      </c>
      <c r="D37" s="49">
        <v>24485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f t="shared" si="8"/>
        <v>24485</v>
      </c>
      <c r="O37" s="50">
        <f t="shared" si="1"/>
        <v>5.6404054365353602</v>
      </c>
      <c r="P37" s="9"/>
    </row>
    <row r="38" spans="1:16" ht="15.75">
      <c r="A38" s="29" t="s">
        <v>35</v>
      </c>
      <c r="B38" s="30"/>
      <c r="C38" s="31"/>
      <c r="D38" s="32">
        <f t="shared" ref="D38:M38" si="9">SUM(D39:D40)</f>
        <v>763026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0" si="10">SUM(D38:M38)</f>
        <v>763026</v>
      </c>
      <c r="O38" s="48">
        <f t="shared" si="1"/>
        <v>175.77194194885971</v>
      </c>
      <c r="P38" s="10"/>
    </row>
    <row r="39" spans="1:16">
      <c r="A39" s="13"/>
      <c r="B39" s="41">
        <v>354</v>
      </c>
      <c r="C39" s="21" t="s">
        <v>46</v>
      </c>
      <c r="D39" s="49">
        <v>16122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f t="shared" si="10"/>
        <v>16122</v>
      </c>
      <c r="O39" s="50">
        <f t="shared" si="1"/>
        <v>3.7138908085694542</v>
      </c>
      <c r="P39" s="9"/>
    </row>
    <row r="40" spans="1:16">
      <c r="A40" s="13"/>
      <c r="B40" s="41">
        <v>359</v>
      </c>
      <c r="C40" s="21" t="s">
        <v>97</v>
      </c>
      <c r="D40" s="49">
        <v>746904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f t="shared" si="10"/>
        <v>746904</v>
      </c>
      <c r="O40" s="50">
        <f t="shared" si="1"/>
        <v>172.05805114029025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SUM(D42:D47)</f>
        <v>312556</v>
      </c>
      <c r="E41" s="32">
        <f t="shared" si="11"/>
        <v>109279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39636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461471</v>
      </c>
      <c r="O41" s="48">
        <f t="shared" si="1"/>
        <v>106.30522920985948</v>
      </c>
      <c r="P41" s="10"/>
    </row>
    <row r="42" spans="1:16">
      <c r="A42" s="12"/>
      <c r="B42" s="25">
        <v>361.1</v>
      </c>
      <c r="C42" s="20" t="s">
        <v>47</v>
      </c>
      <c r="D42" s="49">
        <v>20418</v>
      </c>
      <c r="E42" s="49">
        <v>548</v>
      </c>
      <c r="F42" s="49">
        <v>0</v>
      </c>
      <c r="G42" s="49">
        <v>0</v>
      </c>
      <c r="H42" s="49">
        <v>0</v>
      </c>
      <c r="I42" s="49">
        <v>777</v>
      </c>
      <c r="J42" s="49">
        <v>0</v>
      </c>
      <c r="K42" s="49">
        <v>0</v>
      </c>
      <c r="L42" s="49">
        <v>0</v>
      </c>
      <c r="M42" s="49">
        <v>0</v>
      </c>
      <c r="N42" s="49">
        <f t="shared" si="10"/>
        <v>21743</v>
      </c>
      <c r="O42" s="50">
        <f t="shared" si="1"/>
        <v>5.0087537433771017</v>
      </c>
      <c r="P42" s="9"/>
    </row>
    <row r="43" spans="1:16">
      <c r="A43" s="12"/>
      <c r="B43" s="25">
        <v>362</v>
      </c>
      <c r="C43" s="20" t="s">
        <v>48</v>
      </c>
      <c r="D43" s="49">
        <v>172892</v>
      </c>
      <c r="E43" s="49">
        <v>108731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f t="shared" si="10"/>
        <v>281623</v>
      </c>
      <c r="O43" s="50">
        <f t="shared" si="1"/>
        <v>64.875143976042381</v>
      </c>
      <c r="P43" s="9"/>
    </row>
    <row r="44" spans="1:16">
      <c r="A44" s="12"/>
      <c r="B44" s="25">
        <v>364</v>
      </c>
      <c r="C44" s="20" t="s">
        <v>104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28211</v>
      </c>
      <c r="J44" s="49">
        <v>0</v>
      </c>
      <c r="K44" s="49">
        <v>0</v>
      </c>
      <c r="L44" s="49">
        <v>0</v>
      </c>
      <c r="M44" s="49">
        <v>0</v>
      </c>
      <c r="N44" s="49">
        <f t="shared" si="10"/>
        <v>28211</v>
      </c>
      <c r="O44" s="50">
        <f t="shared" si="1"/>
        <v>6.4987330108269985</v>
      </c>
      <c r="P44" s="9"/>
    </row>
    <row r="45" spans="1:16">
      <c r="A45" s="12"/>
      <c r="B45" s="25">
        <v>365</v>
      </c>
      <c r="C45" s="20" t="s">
        <v>93</v>
      </c>
      <c r="D45" s="49">
        <v>6870</v>
      </c>
      <c r="E45" s="49">
        <v>0</v>
      </c>
      <c r="F45" s="49">
        <v>0</v>
      </c>
      <c r="G45" s="49">
        <v>0</v>
      </c>
      <c r="H45" s="49">
        <v>0</v>
      </c>
      <c r="I45" s="49">
        <v>2059</v>
      </c>
      <c r="J45" s="49">
        <v>0</v>
      </c>
      <c r="K45" s="49">
        <v>0</v>
      </c>
      <c r="L45" s="49">
        <v>0</v>
      </c>
      <c r="M45" s="49">
        <v>0</v>
      </c>
      <c r="N45" s="49">
        <f t="shared" si="10"/>
        <v>8929</v>
      </c>
      <c r="O45" s="50">
        <f t="shared" si="1"/>
        <v>2.0568993319511635</v>
      </c>
      <c r="P45" s="9"/>
    </row>
    <row r="46" spans="1:16">
      <c r="A46" s="12"/>
      <c r="B46" s="25">
        <v>366</v>
      </c>
      <c r="C46" s="20" t="s">
        <v>50</v>
      </c>
      <c r="D46" s="49">
        <v>52876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f t="shared" si="10"/>
        <v>52876</v>
      </c>
      <c r="O46" s="50">
        <f t="shared" si="1"/>
        <v>12.180603547569685</v>
      </c>
      <c r="P46" s="9"/>
    </row>
    <row r="47" spans="1:16">
      <c r="A47" s="12"/>
      <c r="B47" s="25">
        <v>369.9</v>
      </c>
      <c r="C47" s="20" t="s">
        <v>51</v>
      </c>
      <c r="D47" s="49">
        <v>59500</v>
      </c>
      <c r="E47" s="49">
        <v>0</v>
      </c>
      <c r="F47" s="49">
        <v>0</v>
      </c>
      <c r="G47" s="49">
        <v>0</v>
      </c>
      <c r="H47" s="49">
        <v>0</v>
      </c>
      <c r="I47" s="49">
        <v>8589</v>
      </c>
      <c r="J47" s="49">
        <v>0</v>
      </c>
      <c r="K47" s="49">
        <v>0</v>
      </c>
      <c r="L47" s="49">
        <v>0</v>
      </c>
      <c r="M47" s="49">
        <v>0</v>
      </c>
      <c r="N47" s="49">
        <f t="shared" si="10"/>
        <v>68089</v>
      </c>
      <c r="O47" s="50">
        <f t="shared" si="1"/>
        <v>15.685095600092145</v>
      </c>
      <c r="P47" s="9"/>
    </row>
    <row r="48" spans="1:16" ht="15.75">
      <c r="A48" s="29" t="s">
        <v>36</v>
      </c>
      <c r="B48" s="30"/>
      <c r="C48" s="31"/>
      <c r="D48" s="32">
        <f t="shared" ref="D48:M48" si="12">SUM(D49:D49)</f>
        <v>3010000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3010000</v>
      </c>
      <c r="O48" s="48">
        <f t="shared" si="1"/>
        <v>693.38862013360972</v>
      </c>
      <c r="P48" s="9"/>
    </row>
    <row r="49" spans="1:119" ht="15.75" thickBot="1">
      <c r="A49" s="12"/>
      <c r="B49" s="25">
        <v>384</v>
      </c>
      <c r="C49" s="20" t="s">
        <v>101</v>
      </c>
      <c r="D49" s="49">
        <v>3010000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f t="shared" si="10"/>
        <v>3010000</v>
      </c>
      <c r="O49" s="50">
        <f t="shared" si="1"/>
        <v>693.38862013360972</v>
      </c>
      <c r="P49" s="9"/>
    </row>
    <row r="50" spans="1:119" ht="16.5" thickBot="1">
      <c r="A50" s="14" t="s">
        <v>44</v>
      </c>
      <c r="B50" s="23"/>
      <c r="C50" s="22"/>
      <c r="D50" s="15">
        <f t="shared" ref="D50:M50" si="13">SUM(D5,D14,D19,D29,D38,D41,D48)</f>
        <v>11405668</v>
      </c>
      <c r="E50" s="15">
        <f t="shared" si="13"/>
        <v>728814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3832409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15966891</v>
      </c>
      <c r="O50" s="40">
        <f t="shared" si="1"/>
        <v>3678.159640635798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3"/>
      <c r="B52" s="44"/>
      <c r="C52" s="44"/>
      <c r="D52" s="45"/>
      <c r="E52" s="45"/>
      <c r="F52" s="45"/>
      <c r="G52" s="45"/>
      <c r="H52" s="45"/>
      <c r="I52" s="45"/>
      <c r="J52" s="45"/>
      <c r="K52" s="45"/>
      <c r="L52" s="51" t="s">
        <v>105</v>
      </c>
      <c r="M52" s="51"/>
      <c r="N52" s="51"/>
      <c r="O52" s="46">
        <v>4341</v>
      </c>
    </row>
    <row r="53" spans="1:119">
      <c r="A53" s="52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  <row r="54" spans="1:119" ht="15.75" customHeight="1" thickBot="1">
      <c r="A54" s="55" t="s">
        <v>70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7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2024-07-24T21:30:45Z</cp:lastPrinted>
  <dcterms:created xsi:type="dcterms:W3CDTF">2000-08-31T21:26:31Z</dcterms:created>
  <dcterms:modified xsi:type="dcterms:W3CDTF">2024-07-26T21:29:00Z</dcterms:modified>
</cp:coreProperties>
</file>