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'2007'!$A$1:$O$29</definedName>
    <definedName name="_xlnm.Print_Area" localSheetId="15">'2008'!$A$1:$O$28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1">'2012'!$A$1:$O$29</definedName>
    <definedName name="_xlnm.Print_Area" localSheetId="10">'2013'!$A$1:$O$29</definedName>
    <definedName name="_xlnm.Print_Area" localSheetId="9">'2014'!$A$1:$O$30</definedName>
    <definedName name="_xlnm.Print_Area" localSheetId="8">'2015'!$A$1:$O$27</definedName>
    <definedName name="_xlnm.Print_Area" localSheetId="7">'2016'!$A$1:$O$31</definedName>
    <definedName name="_xlnm.Print_Area" localSheetId="6">'2017'!$A$1:$O$31</definedName>
    <definedName name="_xlnm.Print_Area" localSheetId="5">'2018'!$A$1:$O$31</definedName>
    <definedName name="_xlnm.Print_Area" localSheetId="4">'2019'!$A$1:$O$32</definedName>
    <definedName name="_xlnm.Print_Area" localSheetId="3">'2020'!$A$1:$O$32</definedName>
    <definedName name="_xlnm.Print_Area" localSheetId="2">'2021'!$A$1:$P$32</definedName>
    <definedName name="_xlnm.Print_Area" localSheetId="1">'2022'!$A$1:$P$32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5" i="49"/>
  <c r="P25" i="49" s="1"/>
  <c r="O22" i="49"/>
  <c r="P22" i="49" s="1"/>
  <c r="O18" i="49"/>
  <c r="P18" i="49" s="1"/>
  <c r="O14" i="49"/>
  <c r="P14" i="49" s="1"/>
  <c r="O5" i="49"/>
  <c r="P5" i="49" s="1"/>
  <c r="E28" i="48"/>
  <c r="F28" i="48"/>
  <c r="G28" i="48"/>
  <c r="H28" i="48"/>
  <c r="I28" i="48"/>
  <c r="J28" i="48"/>
  <c r="K28" i="48"/>
  <c r="L28" i="48"/>
  <c r="M28" i="48"/>
  <c r="N28" i="48"/>
  <c r="D28" i="48"/>
  <c r="O30" i="49" l="1"/>
  <c r="P30" i="49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5" i="48" l="1"/>
  <c r="P25" i="48" s="1"/>
  <c r="O22" i="48"/>
  <c r="P22" i="48" s="1"/>
  <c r="O14" i="48"/>
  <c r="P14" i="48" s="1"/>
  <c r="O18" i="48"/>
  <c r="P18" i="48" s="1"/>
  <c r="O5" i="48"/>
  <c r="P5" i="48" s="1"/>
  <c r="O27" i="47"/>
  <c r="P27" i="47"/>
  <c r="N26" i="47"/>
  <c r="O26" i="47" s="1"/>
  <c r="P26" i="47" s="1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 s="1"/>
  <c r="O21" i="47"/>
  <c r="P21" i="47" s="1"/>
  <c r="N20" i="47"/>
  <c r="M20" i="47"/>
  <c r="L20" i="47"/>
  <c r="K20" i="47"/>
  <c r="J20" i="47"/>
  <c r="I20" i="47"/>
  <c r="H20" i="47"/>
  <c r="H28" i="47" s="1"/>
  <c r="G20" i="47"/>
  <c r="F20" i="47"/>
  <c r="E20" i="47"/>
  <c r="D20" i="47"/>
  <c r="O19" i="47"/>
  <c r="P19" i="47" s="1"/>
  <c r="O18" i="47"/>
  <c r="P18" i="47" s="1"/>
  <c r="O17" i="47"/>
  <c r="P17" i="47"/>
  <c r="N16" i="47"/>
  <c r="M16" i="47"/>
  <c r="O16" i="47" s="1"/>
  <c r="P16" i="47" s="1"/>
  <c r="L16" i="47"/>
  <c r="K16" i="47"/>
  <c r="J16" i="47"/>
  <c r="J28" i="47" s="1"/>
  <c r="I16" i="47"/>
  <c r="I28" i="47" s="1"/>
  <c r="H16" i="47"/>
  <c r="G16" i="47"/>
  <c r="F16" i="47"/>
  <c r="E16" i="47"/>
  <c r="D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G28" i="47" s="1"/>
  <c r="F12" i="47"/>
  <c r="F28" i="47" s="1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/>
  <c r="N5" i="47"/>
  <c r="N28" i="47" s="1"/>
  <c r="M5" i="47"/>
  <c r="M28" i="47" s="1"/>
  <c r="L5" i="47"/>
  <c r="L28" i="47" s="1"/>
  <c r="K5" i="47"/>
  <c r="K28" i="47" s="1"/>
  <c r="J5" i="47"/>
  <c r="I5" i="47"/>
  <c r="H5" i="47"/>
  <c r="G5" i="47"/>
  <c r="F5" i="47"/>
  <c r="E5" i="47"/>
  <c r="E28" i="47" s="1"/>
  <c r="D5" i="47"/>
  <c r="D28" i="47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N23" i="46" s="1"/>
  <c r="O23" i="46" s="1"/>
  <c r="D23" i="46"/>
  <c r="N22" i="46"/>
  <c r="O22" i="46" s="1"/>
  <c r="N21" i="46"/>
  <c r="O21" i="46" s="1"/>
  <c r="M20" i="46"/>
  <c r="L20" i="46"/>
  <c r="K20" i="46"/>
  <c r="J20" i="46"/>
  <c r="I20" i="46"/>
  <c r="H20" i="46"/>
  <c r="G20" i="46"/>
  <c r="N20" i="46" s="1"/>
  <c r="O20" i="46" s="1"/>
  <c r="F20" i="46"/>
  <c r="F28" i="46" s="1"/>
  <c r="E20" i="46"/>
  <c r="E28" i="46" s="1"/>
  <c r="D20" i="46"/>
  <c r="N19" i="46"/>
  <c r="O19" i="46" s="1"/>
  <c r="N18" i="46"/>
  <c r="O18" i="46" s="1"/>
  <c r="N17" i="46"/>
  <c r="O17" i="46" s="1"/>
  <c r="M16" i="46"/>
  <c r="L16" i="46"/>
  <c r="K16" i="46"/>
  <c r="N16" i="46" s="1"/>
  <c r="O16" i="46" s="1"/>
  <c r="J16" i="46"/>
  <c r="I16" i="46"/>
  <c r="H16" i="46"/>
  <c r="G16" i="46"/>
  <c r="G28" i="46" s="1"/>
  <c r="F16" i="46"/>
  <c r="E16" i="46"/>
  <c r="D16" i="46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2" i="46" s="1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M28" i="46" s="1"/>
  <c r="L5" i="46"/>
  <c r="L28" i="46" s="1"/>
  <c r="K5" i="46"/>
  <c r="K28" i="46" s="1"/>
  <c r="J5" i="46"/>
  <c r="J28" i="46" s="1"/>
  <c r="I5" i="46"/>
  <c r="I28" i="46" s="1"/>
  <c r="H5" i="46"/>
  <c r="H28" i="46" s="1"/>
  <c r="G5" i="46"/>
  <c r="F5" i="46"/>
  <c r="E5" i="46"/>
  <c r="D5" i="46"/>
  <c r="F28" i="45"/>
  <c r="G28" i="45"/>
  <c r="N27" i="45"/>
  <c r="O27" i="45" s="1"/>
  <c r="M26" i="45"/>
  <c r="L26" i="45"/>
  <c r="K26" i="45"/>
  <c r="N26" i="45" s="1"/>
  <c r="O26" i="45" s="1"/>
  <c r="J26" i="45"/>
  <c r="I26" i="45"/>
  <c r="H26" i="45"/>
  <c r="G26" i="45"/>
  <c r="F26" i="45"/>
  <c r="E26" i="45"/>
  <c r="D26" i="45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M20" i="45"/>
  <c r="L20" i="45"/>
  <c r="K20" i="45"/>
  <c r="K28" i="45" s="1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N16" i="45" s="1"/>
  <c r="O16" i="45" s="1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M28" i="45" s="1"/>
  <c r="L5" i="45"/>
  <c r="L28" i="45" s="1"/>
  <c r="K5" i="45"/>
  <c r="J5" i="45"/>
  <c r="J28" i="45" s="1"/>
  <c r="I5" i="45"/>
  <c r="I28" i="45" s="1"/>
  <c r="H5" i="45"/>
  <c r="H28" i="45" s="1"/>
  <c r="G5" i="45"/>
  <c r="F5" i="45"/>
  <c r="E5" i="45"/>
  <c r="E28" i="45" s="1"/>
  <c r="D5" i="45"/>
  <c r="D28" i="45" s="1"/>
  <c r="N28" i="45" s="1"/>
  <c r="O28" i="45" s="1"/>
  <c r="J27" i="44"/>
  <c r="N26" i="44"/>
  <c r="O26" i="44" s="1"/>
  <c r="M25" i="44"/>
  <c r="L25" i="44"/>
  <c r="K25" i="44"/>
  <c r="J25" i="44"/>
  <c r="I25" i="44"/>
  <c r="H25" i="44"/>
  <c r="G25" i="44"/>
  <c r="N25" i="44" s="1"/>
  <c r="O25" i="44" s="1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N22" i="44" s="1"/>
  <c r="O22" i="44" s="1"/>
  <c r="H22" i="44"/>
  <c r="G22" i="44"/>
  <c r="F22" i="44"/>
  <c r="E22" i="44"/>
  <c r="D22" i="44"/>
  <c r="N21" i="44"/>
  <c r="O21" i="44" s="1"/>
  <c r="N20" i="44"/>
  <c r="O20" i="44" s="1"/>
  <c r="M19" i="44"/>
  <c r="L19" i="44"/>
  <c r="L27" i="44" s="1"/>
  <c r="K19" i="44"/>
  <c r="K27" i="44" s="1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N12" i="44" s="1"/>
  <c r="O12" i="44" s="1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27" i="44" s="1"/>
  <c r="L5" i="44"/>
  <c r="K5" i="44"/>
  <c r="J5" i="44"/>
  <c r="I5" i="44"/>
  <c r="I27" i="44" s="1"/>
  <c r="H5" i="44"/>
  <c r="H27" i="44" s="1"/>
  <c r="G5" i="44"/>
  <c r="G27" i="44" s="1"/>
  <c r="F5" i="44"/>
  <c r="F27" i="44" s="1"/>
  <c r="E5" i="44"/>
  <c r="E27" i="44" s="1"/>
  <c r="D5" i="44"/>
  <c r="D27" i="44" s="1"/>
  <c r="N26" i="43"/>
  <c r="O26" i="43"/>
  <c r="M25" i="43"/>
  <c r="N25" i="43" s="1"/>
  <c r="O25" i="43" s="1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F27" i="43" s="1"/>
  <c r="E19" i="43"/>
  <c r="E27" i="43" s="1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N12" i="43" s="1"/>
  <c r="O12" i="43" s="1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27" i="43" s="1"/>
  <c r="L5" i="43"/>
  <c r="L27" i="43" s="1"/>
  <c r="K5" i="43"/>
  <c r="K27" i="43" s="1"/>
  <c r="J5" i="43"/>
  <c r="J27" i="43" s="1"/>
  <c r="I5" i="43"/>
  <c r="I27" i="43" s="1"/>
  <c r="H5" i="43"/>
  <c r="H27" i="43" s="1"/>
  <c r="G5" i="43"/>
  <c r="G27" i="43" s="1"/>
  <c r="F5" i="43"/>
  <c r="E5" i="43"/>
  <c r="D5" i="43"/>
  <c r="D27" i="43" s="1"/>
  <c r="N27" i="43" s="1"/>
  <c r="O27" i="43" s="1"/>
  <c r="J27" i="42"/>
  <c r="K27" i="42"/>
  <c r="N26" i="42"/>
  <c r="O26" i="42" s="1"/>
  <c r="M25" i="42"/>
  <c r="L25" i="42"/>
  <c r="K25" i="42"/>
  <c r="J25" i="42"/>
  <c r="I25" i="42"/>
  <c r="H25" i="42"/>
  <c r="G25" i="42"/>
  <c r="N25" i="42" s="1"/>
  <c r="O25" i="42" s="1"/>
  <c r="F25" i="42"/>
  <c r="E25" i="42"/>
  <c r="D25" i="42"/>
  <c r="N24" i="42"/>
  <c r="O24" i="42" s="1"/>
  <c r="N23" i="42"/>
  <c r="O23" i="42" s="1"/>
  <c r="M22" i="42"/>
  <c r="L22" i="42"/>
  <c r="K22" i="42"/>
  <c r="J22" i="42"/>
  <c r="I22" i="42"/>
  <c r="N22" i="42" s="1"/>
  <c r="O22" i="42" s="1"/>
  <c r="H22" i="42"/>
  <c r="G22" i="42"/>
  <c r="F22" i="42"/>
  <c r="E22" i="42"/>
  <c r="D22" i="42"/>
  <c r="N21" i="42"/>
  <c r="O21" i="42" s="1"/>
  <c r="N20" i="42"/>
  <c r="O20" i="42" s="1"/>
  <c r="M19" i="42"/>
  <c r="L19" i="42"/>
  <c r="L27" i="42" s="1"/>
  <c r="K19" i="42"/>
  <c r="N19" i="42" s="1"/>
  <c r="O19" i="42" s="1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27" i="42" s="1"/>
  <c r="L5" i="42"/>
  <c r="K5" i="42"/>
  <c r="J5" i="42"/>
  <c r="I5" i="42"/>
  <c r="I27" i="42" s="1"/>
  <c r="H5" i="42"/>
  <c r="H27" i="42" s="1"/>
  <c r="G5" i="42"/>
  <c r="G27" i="42" s="1"/>
  <c r="F5" i="42"/>
  <c r="F27" i="42" s="1"/>
  <c r="E5" i="42"/>
  <c r="E27" i="42" s="1"/>
  <c r="D5" i="42"/>
  <c r="D27" i="42" s="1"/>
  <c r="N24" i="41"/>
  <c r="O24" i="41"/>
  <c r="M23" i="41"/>
  <c r="L23" i="41"/>
  <c r="K23" i="41"/>
  <c r="N23" i="41" s="1"/>
  <c r="O23" i="41" s="1"/>
  <c r="J23" i="41"/>
  <c r="I23" i="41"/>
  <c r="H23" i="41"/>
  <c r="G23" i="41"/>
  <c r="F23" i="41"/>
  <c r="E23" i="41"/>
  <c r="D23" i="41"/>
  <c r="N22" i="41"/>
  <c r="O22" i="41"/>
  <c r="M21" i="41"/>
  <c r="N21" i="41" s="1"/>
  <c r="O21" i="41" s="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G25" i="41" s="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I25" i="41" s="1"/>
  <c r="H10" i="41"/>
  <c r="G10" i="41"/>
  <c r="F10" i="41"/>
  <c r="E10" i="41"/>
  <c r="D10" i="41"/>
  <c r="N9" i="41"/>
  <c r="O9" i="41" s="1"/>
  <c r="N8" i="41"/>
  <c r="O8" i="41"/>
  <c r="N7" i="41"/>
  <c r="O7" i="41" s="1"/>
  <c r="N6" i="41"/>
  <c r="O6" i="41" s="1"/>
  <c r="M5" i="41"/>
  <c r="M25" i="41" s="1"/>
  <c r="L5" i="41"/>
  <c r="L25" i="41" s="1"/>
  <c r="K5" i="41"/>
  <c r="K25" i="41" s="1"/>
  <c r="J5" i="41"/>
  <c r="J25" i="41" s="1"/>
  <c r="I5" i="41"/>
  <c r="H5" i="41"/>
  <c r="H25" i="41" s="1"/>
  <c r="G5" i="41"/>
  <c r="F5" i="41"/>
  <c r="F25" i="41" s="1"/>
  <c r="E5" i="41"/>
  <c r="E25" i="41" s="1"/>
  <c r="D5" i="41"/>
  <c r="D25" i="41" s="1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N14" i="40" s="1"/>
  <c r="O14" i="40" s="1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N11" i="40" s="1"/>
  <c r="O11" i="40" s="1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 s="1"/>
  <c r="M5" i="40"/>
  <c r="M23" i="40" s="1"/>
  <c r="L5" i="40"/>
  <c r="L23" i="40" s="1"/>
  <c r="K5" i="40"/>
  <c r="K23" i="40" s="1"/>
  <c r="J5" i="40"/>
  <c r="J23" i="40" s="1"/>
  <c r="I5" i="40"/>
  <c r="I23" i="40" s="1"/>
  <c r="H5" i="40"/>
  <c r="H23" i="40" s="1"/>
  <c r="G5" i="40"/>
  <c r="N5" i="40" s="1"/>
  <c r="O5" i="40" s="1"/>
  <c r="F5" i="40"/>
  <c r="F23" i="40" s="1"/>
  <c r="E5" i="40"/>
  <c r="E23" i="40" s="1"/>
  <c r="D5" i="40"/>
  <c r="N25" i="39"/>
  <c r="O25" i="39" s="1"/>
  <c r="N24" i="39"/>
  <c r="O24" i="39" s="1"/>
  <c r="M23" i="39"/>
  <c r="L23" i="39"/>
  <c r="K23" i="39"/>
  <c r="J23" i="39"/>
  <c r="I23" i="39"/>
  <c r="H23" i="39"/>
  <c r="G23" i="39"/>
  <c r="N23" i="39" s="1"/>
  <c r="O23" i="39" s="1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/>
  <c r="M11" i="39"/>
  <c r="M26" i="39" s="1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6" i="39" s="1"/>
  <c r="K5" i="39"/>
  <c r="K26" i="39" s="1"/>
  <c r="J5" i="39"/>
  <c r="J26" i="39" s="1"/>
  <c r="I5" i="39"/>
  <c r="I26" i="39" s="1"/>
  <c r="H5" i="39"/>
  <c r="H26" i="39" s="1"/>
  <c r="G5" i="39"/>
  <c r="G26" i="39"/>
  <c r="F5" i="39"/>
  <c r="F26" i="39" s="1"/>
  <c r="E5" i="39"/>
  <c r="E26" i="39" s="1"/>
  <c r="D5" i="39"/>
  <c r="N23" i="38"/>
  <c r="O23" i="38" s="1"/>
  <c r="M22" i="38"/>
  <c r="L22" i="38"/>
  <c r="K22" i="38"/>
  <c r="J22" i="38"/>
  <c r="I22" i="38"/>
  <c r="H22" i="38"/>
  <c r="N22" i="38" s="1"/>
  <c r="O22" i="38" s="1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N20" i="38" s="1"/>
  <c r="O20" i="38" s="1"/>
  <c r="E20" i="38"/>
  <c r="D20" i="38"/>
  <c r="N19" i="38"/>
  <c r="O19" i="38" s="1"/>
  <c r="N18" i="38"/>
  <c r="O18" i="38" s="1"/>
  <c r="M17" i="38"/>
  <c r="L17" i="38"/>
  <c r="N17" i="38" s="1"/>
  <c r="O17" i="38" s="1"/>
  <c r="K17" i="38"/>
  <c r="K24" i="38" s="1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F13" i="38"/>
  <c r="N13" i="38"/>
  <c r="O13" i="38"/>
  <c r="E13" i="38"/>
  <c r="E24" i="38" s="1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N10" i="38" s="1"/>
  <c r="O10" i="38" s="1"/>
  <c r="E10" i="38"/>
  <c r="D10" i="38"/>
  <c r="N9" i="38"/>
  <c r="O9" i="38" s="1"/>
  <c r="N8" i="38"/>
  <c r="O8" i="38" s="1"/>
  <c r="N7" i="38"/>
  <c r="O7" i="38"/>
  <c r="N6" i="38"/>
  <c r="O6" i="38" s="1"/>
  <c r="M5" i="38"/>
  <c r="M24" i="38" s="1"/>
  <c r="L5" i="38"/>
  <c r="K5" i="38"/>
  <c r="J5" i="38"/>
  <c r="J24" i="38" s="1"/>
  <c r="I5" i="38"/>
  <c r="I24" i="38"/>
  <c r="H5" i="38"/>
  <c r="H24" i="38" s="1"/>
  <c r="G5" i="38"/>
  <c r="G24" i="38" s="1"/>
  <c r="F5" i="38"/>
  <c r="E5" i="38"/>
  <c r="D5" i="38"/>
  <c r="D24" i="38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M17" i="37"/>
  <c r="L17" i="37"/>
  <c r="K17" i="37"/>
  <c r="J17" i="37"/>
  <c r="I17" i="37"/>
  <c r="I25" i="37"/>
  <c r="H17" i="37"/>
  <c r="G17" i="37"/>
  <c r="F17" i="37"/>
  <c r="E17" i="37"/>
  <c r="D17" i="37"/>
  <c r="N17" i="37" s="1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N13" i="37"/>
  <c r="O13" i="37"/>
  <c r="D13" i="37"/>
  <c r="N12" i="37"/>
  <c r="O12" i="37" s="1"/>
  <c r="N11" i="37"/>
  <c r="O11" i="37" s="1"/>
  <c r="M10" i="37"/>
  <c r="L10" i="37"/>
  <c r="K10" i="37"/>
  <c r="K25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/>
  <c r="N7" i="37"/>
  <c r="O7" i="37" s="1"/>
  <c r="N6" i="37"/>
  <c r="O6" i="37" s="1"/>
  <c r="M5" i="37"/>
  <c r="M25" i="37" s="1"/>
  <c r="L5" i="37"/>
  <c r="L25" i="37" s="1"/>
  <c r="K5" i="37"/>
  <c r="J5" i="37"/>
  <c r="J25" i="37" s="1"/>
  <c r="I5" i="37"/>
  <c r="H5" i="37"/>
  <c r="H25" i="37" s="1"/>
  <c r="G5" i="37"/>
  <c r="N5" i="37" s="1"/>
  <c r="O5" i="37" s="1"/>
  <c r="G25" i="37"/>
  <c r="F5" i="37"/>
  <c r="E5" i="37"/>
  <c r="E25" i="37" s="1"/>
  <c r="D5" i="37"/>
  <c r="N24" i="36"/>
  <c r="O24" i="36" s="1"/>
  <c r="M23" i="36"/>
  <c r="L23" i="36"/>
  <c r="K23" i="36"/>
  <c r="J23" i="36"/>
  <c r="I23" i="36"/>
  <c r="I25" i="36" s="1"/>
  <c r="H23" i="36"/>
  <c r="N23" i="36" s="1"/>
  <c r="O23" i="36" s="1"/>
  <c r="G23" i="36"/>
  <c r="F23" i="36"/>
  <c r="E23" i="36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/>
  <c r="M13" i="36"/>
  <c r="M25" i="36" s="1"/>
  <c r="L13" i="36"/>
  <c r="L25" i="36" s="1"/>
  <c r="K13" i="36"/>
  <c r="K25" i="36" s="1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F25" i="36" s="1"/>
  <c r="E10" i="36"/>
  <c r="E25" i="36" s="1"/>
  <c r="D10" i="36"/>
  <c r="N10" i="36" s="1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25" i="36" s="1"/>
  <c r="I5" i="36"/>
  <c r="H5" i="36"/>
  <c r="H25" i="36" s="1"/>
  <c r="G5" i="36"/>
  <c r="G25" i="36"/>
  <c r="F5" i="36"/>
  <c r="N5" i="36" s="1"/>
  <c r="O5" i="36" s="1"/>
  <c r="E5" i="36"/>
  <c r="D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N18" i="35"/>
  <c r="O18" i="35"/>
  <c r="M17" i="35"/>
  <c r="L17" i="35"/>
  <c r="K17" i="35"/>
  <c r="J17" i="35"/>
  <c r="I17" i="35"/>
  <c r="H17" i="35"/>
  <c r="G17" i="35"/>
  <c r="F17" i="35"/>
  <c r="N17" i="35" s="1"/>
  <c r="O17" i="35" s="1"/>
  <c r="E17" i="35"/>
  <c r="D17" i="35"/>
  <c r="N16" i="35"/>
  <c r="O16" i="35" s="1"/>
  <c r="N15" i="35"/>
  <c r="O15" i="35"/>
  <c r="N14" i="35"/>
  <c r="O14" i="35" s="1"/>
  <c r="M13" i="35"/>
  <c r="L13" i="35"/>
  <c r="L24" i="35" s="1"/>
  <c r="K13" i="35"/>
  <c r="K24" i="35" s="1"/>
  <c r="J13" i="35"/>
  <c r="I13" i="35"/>
  <c r="H13" i="35"/>
  <c r="N13" i="35" s="1"/>
  <c r="O13" i="35" s="1"/>
  <c r="G13" i="35"/>
  <c r="F13" i="35"/>
  <c r="E13" i="35"/>
  <c r="D13" i="35"/>
  <c r="N12" i="35"/>
  <c r="O12" i="35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 s="1"/>
  <c r="N7" i="35"/>
  <c r="O7" i="35"/>
  <c r="N6" i="35"/>
  <c r="O6" i="35" s="1"/>
  <c r="M5" i="35"/>
  <c r="M24" i="35"/>
  <c r="L5" i="35"/>
  <c r="K5" i="35"/>
  <c r="J5" i="35"/>
  <c r="J24" i="35" s="1"/>
  <c r="I5" i="35"/>
  <c r="I24" i="35"/>
  <c r="H5" i="35"/>
  <c r="H24" i="35" s="1"/>
  <c r="G5" i="35"/>
  <c r="G24" i="35"/>
  <c r="F5" i="35"/>
  <c r="F24" i="35" s="1"/>
  <c r="E5" i="35"/>
  <c r="E24" i="35" s="1"/>
  <c r="D5" i="35"/>
  <c r="D24" i="35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M24" i="34" s="1"/>
  <c r="L20" i="34"/>
  <c r="K20" i="34"/>
  <c r="N20" i="34" s="1"/>
  <c r="O20" i="34" s="1"/>
  <c r="J20" i="34"/>
  <c r="I20" i="34"/>
  <c r="H20" i="34"/>
  <c r="G20" i="34"/>
  <c r="F20" i="34"/>
  <c r="E20" i="34"/>
  <c r="D20" i="34"/>
  <c r="N19" i="34"/>
  <c r="O19" i="34"/>
  <c r="N18" i="34"/>
  <c r="O18" i="34"/>
  <c r="M17" i="34"/>
  <c r="L17" i="34"/>
  <c r="K17" i="34"/>
  <c r="J17" i="34"/>
  <c r="I17" i="34"/>
  <c r="H17" i="34"/>
  <c r="G17" i="34"/>
  <c r="F17" i="34"/>
  <c r="F24" i="34" s="1"/>
  <c r="E17" i="34"/>
  <c r="D17" i="34"/>
  <c r="N17" i="34" s="1"/>
  <c r="O17" i="34" s="1"/>
  <c r="N16" i="34"/>
  <c r="O16" i="34"/>
  <c r="N15" i="34"/>
  <c r="O15" i="34" s="1"/>
  <c r="N14" i="34"/>
  <c r="O14" i="34" s="1"/>
  <c r="M13" i="34"/>
  <c r="L13" i="34"/>
  <c r="K13" i="34"/>
  <c r="J13" i="34"/>
  <c r="J24" i="34" s="1"/>
  <c r="I13" i="34"/>
  <c r="I24" i="34" s="1"/>
  <c r="H13" i="34"/>
  <c r="H24" i="34" s="1"/>
  <c r="G13" i="34"/>
  <c r="F13" i="34"/>
  <c r="E13" i="34"/>
  <c r="D13" i="34"/>
  <c r="N13" i="34" s="1"/>
  <c r="O13" i="34" s="1"/>
  <c r="N12" i="34"/>
  <c r="O12" i="34" s="1"/>
  <c r="N11" i="34"/>
  <c r="O11" i="34"/>
  <c r="M10" i="34"/>
  <c r="L10" i="34"/>
  <c r="N10" i="34" s="1"/>
  <c r="O10" i="34" s="1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/>
  <c r="M5" i="34"/>
  <c r="L5" i="34"/>
  <c r="L24" i="34" s="1"/>
  <c r="K5" i="34"/>
  <c r="K24" i="34" s="1"/>
  <c r="J5" i="34"/>
  <c r="I5" i="34"/>
  <c r="H5" i="34"/>
  <c r="G5" i="34"/>
  <c r="G24" i="34" s="1"/>
  <c r="F5" i="34"/>
  <c r="E5" i="34"/>
  <c r="E24" i="34" s="1"/>
  <c r="D5" i="34"/>
  <c r="N5" i="34" s="1"/>
  <c r="O5" i="34" s="1"/>
  <c r="D24" i="34"/>
  <c r="N24" i="34" s="1"/>
  <c r="O24" i="34" s="1"/>
  <c r="E22" i="33"/>
  <c r="F22" i="33"/>
  <c r="N22" i="33" s="1"/>
  <c r="O22" i="33" s="1"/>
  <c r="G22" i="33"/>
  <c r="H22" i="33"/>
  <c r="I22" i="33"/>
  <c r="J22" i="33"/>
  <c r="K22" i="33"/>
  <c r="L22" i="33"/>
  <c r="M22" i="33"/>
  <c r="D22" i="33"/>
  <c r="E20" i="33"/>
  <c r="N20" i="33" s="1"/>
  <c r="O20" i="33" s="1"/>
  <c r="F20" i="33"/>
  <c r="G20" i="33"/>
  <c r="H20" i="33"/>
  <c r="I20" i="33"/>
  <c r="J20" i="33"/>
  <c r="K20" i="33"/>
  <c r="L20" i="33"/>
  <c r="M20" i="33"/>
  <c r="E17" i="33"/>
  <c r="N17" i="33"/>
  <c r="O17" i="33" s="1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10" i="33"/>
  <c r="F10" i="33"/>
  <c r="G10" i="33"/>
  <c r="H10" i="33"/>
  <c r="N10" i="33" s="1"/>
  <c r="O10" i="33" s="1"/>
  <c r="I10" i="33"/>
  <c r="J10" i="33"/>
  <c r="K10" i="33"/>
  <c r="K24" i="33" s="1"/>
  <c r="L10" i="33"/>
  <c r="M10" i="33"/>
  <c r="E5" i="33"/>
  <c r="E24" i="33" s="1"/>
  <c r="F5" i="33"/>
  <c r="F24" i="33" s="1"/>
  <c r="G5" i="33"/>
  <c r="G24" i="33" s="1"/>
  <c r="H5" i="33"/>
  <c r="N5" i="33" s="1"/>
  <c r="O5" i="33" s="1"/>
  <c r="H24" i="33"/>
  <c r="I5" i="33"/>
  <c r="I24" i="33" s="1"/>
  <c r="J5" i="33"/>
  <c r="J24" i="33" s="1"/>
  <c r="K5" i="33"/>
  <c r="L5" i="33"/>
  <c r="L24" i="33" s="1"/>
  <c r="M5" i="33"/>
  <c r="M24" i="33" s="1"/>
  <c r="D20" i="33"/>
  <c r="D17" i="33"/>
  <c r="D13" i="33"/>
  <c r="N13" i="33" s="1"/>
  <c r="O13" i="33" s="1"/>
  <c r="D10" i="33"/>
  <c r="D5" i="33"/>
  <c r="N23" i="33"/>
  <c r="O23" i="33" s="1"/>
  <c r="N21" i="33"/>
  <c r="O21" i="33" s="1"/>
  <c r="N19" i="33"/>
  <c r="O19" i="33"/>
  <c r="N18" i="33"/>
  <c r="O18" i="33"/>
  <c r="N12" i="33"/>
  <c r="O12" i="33" s="1"/>
  <c r="N6" i="33"/>
  <c r="O6" i="33" s="1"/>
  <c r="N7" i="33"/>
  <c r="O7" i="33" s="1"/>
  <c r="N8" i="33"/>
  <c r="O8" i="33" s="1"/>
  <c r="N9" i="33"/>
  <c r="O9" i="33"/>
  <c r="N14" i="33"/>
  <c r="O14" i="33"/>
  <c r="N15" i="33"/>
  <c r="O15" i="33" s="1"/>
  <c r="N16" i="33"/>
  <c r="O16" i="33" s="1"/>
  <c r="N11" i="33"/>
  <c r="O11" i="33" s="1"/>
  <c r="F25" i="37"/>
  <c r="D25" i="36"/>
  <c r="D25" i="37"/>
  <c r="D26" i="39"/>
  <c r="N5" i="41"/>
  <c r="O5" i="41" s="1"/>
  <c r="N12" i="42"/>
  <c r="O12" i="42" s="1"/>
  <c r="N5" i="42"/>
  <c r="O5" i="42" s="1"/>
  <c r="N15" i="43"/>
  <c r="O15" i="43" s="1"/>
  <c r="N19" i="44"/>
  <c r="O19" i="44" s="1"/>
  <c r="N15" i="44"/>
  <c r="O15" i="44" s="1"/>
  <c r="N23" i="45"/>
  <c r="O23" i="45" s="1"/>
  <c r="N20" i="45"/>
  <c r="O20" i="45" s="1"/>
  <c r="N26" i="46"/>
  <c r="O26" i="46" s="1"/>
  <c r="O5" i="47"/>
  <c r="P5" i="47" s="1"/>
  <c r="O28" i="48" l="1"/>
  <c r="P28" i="48" s="1"/>
  <c r="N25" i="36"/>
  <c r="O25" i="36" s="1"/>
  <c r="N27" i="42"/>
  <c r="O27" i="42" s="1"/>
  <c r="N23" i="40"/>
  <c r="O23" i="40" s="1"/>
  <c r="N27" i="44"/>
  <c r="O27" i="44" s="1"/>
  <c r="O28" i="47"/>
  <c r="P28" i="47" s="1"/>
  <c r="N25" i="37"/>
  <c r="O25" i="37" s="1"/>
  <c r="N24" i="35"/>
  <c r="O24" i="35" s="1"/>
  <c r="N25" i="41"/>
  <c r="O25" i="41" s="1"/>
  <c r="N26" i="39"/>
  <c r="O26" i="39" s="1"/>
  <c r="N5" i="46"/>
  <c r="O5" i="46" s="1"/>
  <c r="N19" i="43"/>
  <c r="O19" i="43" s="1"/>
  <c r="N13" i="41"/>
  <c r="O13" i="41" s="1"/>
  <c r="N13" i="36"/>
  <c r="O13" i="36" s="1"/>
  <c r="O12" i="47"/>
  <c r="P12" i="47" s="1"/>
  <c r="N5" i="35"/>
  <c r="O5" i="35" s="1"/>
  <c r="D28" i="46"/>
  <c r="N28" i="46" s="1"/>
  <c r="O28" i="46" s="1"/>
  <c r="O20" i="47"/>
  <c r="P20" i="47" s="1"/>
  <c r="N5" i="45"/>
  <c r="O5" i="45" s="1"/>
  <c r="N5" i="38"/>
  <c r="O5" i="38" s="1"/>
  <c r="N5" i="44"/>
  <c r="O5" i="44" s="1"/>
  <c r="N5" i="39"/>
  <c r="O5" i="39" s="1"/>
  <c r="F24" i="38"/>
  <c r="N24" i="38" s="1"/>
  <c r="O24" i="38" s="1"/>
  <c r="L24" i="38"/>
  <c r="N5" i="43"/>
  <c r="O5" i="43" s="1"/>
  <c r="N10" i="41"/>
  <c r="O10" i="41" s="1"/>
  <c r="G23" i="40"/>
  <c r="D24" i="33"/>
  <c r="N24" i="33" s="1"/>
  <c r="O24" i="33" s="1"/>
</calcChain>
</file>

<file path=xl/sharedStrings.xml><?xml version="1.0" encoding="utf-8"?>
<sst xmlns="http://schemas.openxmlformats.org/spreadsheetml/2006/main" count="718" uniqueCount="95">
  <si>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</si>
  <si>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</si>
  <si>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</si>
  <si>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</si>
  <si>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</si>
  <si>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</si>
  <si>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</si>
  <si>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</si>
  <si>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</si>
  <si>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</si>
  <si>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</si>
  <si>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</si>
  <si>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</si>
  <si>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</si>
  <si>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</si>
  <si>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</si>
  <si>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</si>
  <si>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</si>
  <si>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</si>
  <si>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</si>
  <si>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</si>
  <si>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</si>
  <si>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</si>
  <si>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</si>
  <si>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</si>
  <si>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</si>
  <si>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Physical Environment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</si>
  <si>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</si>
  <si>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</si>
  <si>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</si>
  <si>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</si>
  <si>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</si>
  <si>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</si>
  <si>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</si>
  <si>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</si>
  <si>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</si>
  <si>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</si>
  <si>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</si>
  <si>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Madeira Beach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</si>
  <si>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</si>
  <si>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</si>
  <si>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</si>
  <si>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</si>
  <si>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</si>
  <si>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</si>
  <si>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Parking Facilities</t>
  </si>
  <si>
    <t>2012 Municipal Population:</t>
  </si>
  <si>
    <t>Local Fiscal Year Ended September 30, 2013</t>
  </si>
  <si>
    <t>Proprietary - Other Non-Operating Disbursements</t>
  </si>
  <si>
    <t>2013 Municipal Population:</t>
  </si>
  <si>
    <t>Local Fiscal Year Ended September 30, 2008</t>
  </si>
  <si>
    <t>2008 Municipal Population:</t>
  </si>
  <si>
    <t>Local Fiscal Year Ended September 30, 2014</t>
  </si>
  <si>
    <t>Debt Service Payments</t>
  </si>
  <si>
    <t>Other General Government</t>
  </si>
  <si>
    <t>Garbage / Solid Waste</t>
  </si>
  <si>
    <t>Flood Control / Stormwater Control</t>
  </si>
  <si>
    <t>Water</t>
  </si>
  <si>
    <t>Parks / Recreation</t>
  </si>
  <si>
    <t>Other Uses</t>
  </si>
  <si>
    <t>Interfund Transfers Out</t>
  </si>
  <si>
    <t>Non-Cash Transfer Out from General Fixed Asset Account Group</t>
  </si>
  <si>
    <t>2014 Municipal Population:</t>
  </si>
  <si>
    <t>Local Fiscal Year Ended September 30, 2015</t>
  </si>
  <si>
    <t>2015 Municipal Population:</t>
  </si>
  <si>
    <t>Local Fiscal Year Ended September 30, 2007</t>
  </si>
  <si>
    <t>Water Utility Services</t>
  </si>
  <si>
    <t>2007 Municipal Population:</t>
  </si>
  <si>
    <t>Local Fiscal Year Ended September 30, 2016</t>
  </si>
  <si>
    <t>Legislative</t>
  </si>
  <si>
    <t>Road / Street Facilities</t>
  </si>
  <si>
    <t>Special Facilities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</si>
  <si>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</si>
  <si>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</si>
  <si>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</si>
  <si>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</si>
  <si>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</si>
  <si>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</si>
  <si>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Legal Counsel</t>
  </si>
  <si>
    <t>2019 Municipal Population:</t>
  </si>
  <si>
    <t>Local Fiscal Year Ended September 30, 2020</t>
  </si>
  <si>
    <t>Protective Inspections</t>
  </si>
  <si>
    <t>2020 Municipal Population:</t>
  </si>
  <si>
    <t>Local Fiscal Year Ended September 30, 2021</t>
  </si>
  <si>
    <t>Per Capita Account</t>
  </si>
  <si>
    <t>Custodial</t>
  </si>
  <si>
    <t>Total Account</t>
  </si>
  <si>
    <t>Special Recreation Facilities</t>
  </si>
  <si>
    <t>Inter-fund Group Transfers Out</t>
  </si>
  <si>
    <t>2021 Municipal Population:</t>
  </si>
  <si>
    <t>Local Fiscal Year Ended September 30, 2022</t>
  </si>
  <si>
    <t>Non-Court Information Systems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</si>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</sst>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3315377</v>
      </c>
      <c r="E5" s="24">
        <f t="shared" si="0"/>
        <v>5517</v>
      </c>
      <c r="F5" s="24">
        <f t="shared" si="0"/>
        <v>297950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3618844</v>
      </c>
      <c r="P5" s="30">
        <f t="shared" ref="P5:P30" si="1">(O5/P$32)</f>
        <v>906.07010515773663</v>
      </c>
      <c r="Q5" s="6"/>
    </row>
    <row r="6" spans="1:134">
      <c r="A6" s="12"/>
      <c r="B6" s="42">
        <v>511</v>
      </c>
      <c r="C6" s="19" t="s">
        <v>69</v>
      </c>
      <c r="D6" s="43">
        <v>54725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54725</v>
      </c>
      <c r="P6" s="44">
        <f t="shared" si="1"/>
        <v>13.701802704056083</v>
      </c>
      <c r="Q6" s="9"/>
    </row>
    <row r="7" spans="1:134">
      <c r="A7" s="12"/>
      <c r="B7" s="42">
        <v>512</v>
      </c>
      <c r="C7" s="19" t="s">
        <v>19</v>
      </c>
      <c r="D7" s="43">
        <v>1019814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1019814</v>
      </c>
      <c r="P7" s="44">
        <f t="shared" si="1"/>
        <v>255.33650475713571</v>
      </c>
      <c r="Q7" s="9"/>
    </row>
    <row r="8" spans="1:134">
      <c r="A8" s="12"/>
      <c r="B8" s="42">
        <v>513</v>
      </c>
      <c r="C8" s="19" t="s">
        <v>20</v>
      </c>
      <c r="D8" s="43">
        <v>583256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583256</v>
      </c>
      <c r="P8" s="44">
        <f t="shared" si="1"/>
        <v>146.03304957436154</v>
      </c>
      <c r="Q8" s="9"/>
    </row>
    <row r="9" spans="1:134">
      <c r="A9" s="12"/>
      <c r="B9" s="42">
        <v>514</v>
      </c>
      <c r="C9" s="19" t="s">
        <v>78</v>
      </c>
      <c r="D9" s="43">
        <v>177875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177875</v>
      </c>
      <c r="P9" s="44">
        <f t="shared" si="1"/>
        <v>44.53555332999499</v>
      </c>
      <c r="Q9" s="9"/>
    </row>
    <row r="10" spans="1:134">
      <c r="A10" s="12"/>
      <c r="B10" s="42">
        <v>515</v>
      </c>
      <c r="C10" s="19" t="s">
        <v>21</v>
      </c>
      <c r="D10" s="43">
        <v>667872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667872</v>
      </c>
      <c r="P10" s="44">
        <f t="shared" si="1"/>
        <v>167.21882824236354</v>
      </c>
      <c r="Q10" s="9"/>
    </row>
    <row r="11" spans="1:134">
      <c r="A11" s="12"/>
      <c r="B11" s="42">
        <v>516</v>
      </c>
      <c r="C11" s="19" t="s">
        <v>91</v>
      </c>
      <c r="D11" s="43">
        <v>209811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209811</v>
      </c>
      <c r="P11" s="44">
        <f t="shared" si="1"/>
        <v>52.531547320981474</v>
      </c>
      <c r="Q11" s="9"/>
    </row>
    <row r="12" spans="1:134">
      <c r="A12" s="12"/>
      <c r="B12" s="42">
        <v>517</v>
      </c>
      <c r="C12" s="19" t="s">
        <v>53</v>
      </c>
      <c r="D12" s="43">
        <v>36545</v>
      </c>
      <c r="E12" s="43">
        <v>5517</v>
      </c>
      <c r="F12" s="43">
        <v>297950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340012</v>
      </c>
      <c r="P12" s="44">
        <f t="shared" si="1"/>
        <v>85.130696044066099</v>
      </c>
      <c r="Q12" s="9"/>
    </row>
    <row r="13" spans="1:134">
      <c r="A13" s="12"/>
      <c r="B13" s="42">
        <v>519</v>
      </c>
      <c r="C13" s="19" t="s">
        <v>22</v>
      </c>
      <c r="D13" s="43">
        <v>565479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565479</v>
      </c>
      <c r="P13" s="44">
        <f t="shared" si="1"/>
        <v>141.58212318477717</v>
      </c>
      <c r="Q13" s="9"/>
    </row>
    <row r="14" spans="1:134" ht="15.75">
      <c r="A14" s="26" t="s">
        <v>23</v>
      </c>
      <c r="B14" s="27"/>
      <c r="C14" s="28"/>
      <c r="D14" s="29">
        <f t="shared" ref="D14:N14" si="3">SUM(D15:D17)</f>
        <v>3518154</v>
      </c>
      <c r="E14" s="29">
        <f t="shared" si="3"/>
        <v>711441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4229595</v>
      </c>
      <c r="P14" s="41">
        <f t="shared" si="1"/>
        <v>1058.9872308462693</v>
      </c>
      <c r="Q14" s="10"/>
    </row>
    <row r="15" spans="1:134">
      <c r="A15" s="12"/>
      <c r="B15" s="42">
        <v>521</v>
      </c>
      <c r="C15" s="19" t="s">
        <v>24</v>
      </c>
      <c r="D15" s="43">
        <v>1463039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1463039</v>
      </c>
      <c r="P15" s="44">
        <f t="shared" si="1"/>
        <v>366.30921382073109</v>
      </c>
      <c r="Q15" s="9"/>
    </row>
    <row r="16" spans="1:134">
      <c r="A16" s="12"/>
      <c r="B16" s="42">
        <v>522</v>
      </c>
      <c r="C16" s="19" t="s">
        <v>25</v>
      </c>
      <c r="D16" s="43">
        <v>2055115</v>
      </c>
      <c r="E16" s="43">
        <v>75332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2130447</v>
      </c>
      <c r="P16" s="44">
        <f t="shared" si="1"/>
        <v>533.41186780170256</v>
      </c>
      <c r="Q16" s="9"/>
    </row>
    <row r="17" spans="1:120">
      <c r="A17" s="12"/>
      <c r="B17" s="42">
        <v>524</v>
      </c>
      <c r="C17" s="19" t="s">
        <v>81</v>
      </c>
      <c r="D17" s="43">
        <v>0</v>
      </c>
      <c r="E17" s="43">
        <v>636109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636109</v>
      </c>
      <c r="P17" s="44">
        <f t="shared" si="1"/>
        <v>159.26614922383575</v>
      </c>
      <c r="Q17" s="9"/>
    </row>
    <row r="18" spans="1:120" ht="15.75">
      <c r="A18" s="26" t="s">
        <v>26</v>
      </c>
      <c r="B18" s="27"/>
      <c r="C18" s="28"/>
      <c r="D18" s="29">
        <f t="shared" ref="D18:N18" si="5">SUM(D19:D21)</f>
        <v>3801237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3772587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7573824</v>
      </c>
      <c r="P18" s="41">
        <f t="shared" si="1"/>
        <v>1896.300450676014</v>
      </c>
      <c r="Q18" s="10"/>
    </row>
    <row r="19" spans="1:120">
      <c r="A19" s="12"/>
      <c r="B19" s="42">
        <v>534</v>
      </c>
      <c r="C19" s="19" t="s">
        <v>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1857868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7" si="6">SUM(D19:N19)</f>
        <v>1857868</v>
      </c>
      <c r="P19" s="44">
        <f t="shared" si="1"/>
        <v>465.164747120681</v>
      </c>
      <c r="Q19" s="9"/>
    </row>
    <row r="20" spans="1:120">
      <c r="A20" s="12"/>
      <c r="B20" s="42">
        <v>538</v>
      </c>
      <c r="C20" s="19" t="s">
        <v>28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1914719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1914719</v>
      </c>
      <c r="P20" s="44">
        <f t="shared" si="1"/>
        <v>479.3988482724086</v>
      </c>
      <c r="Q20" s="9"/>
    </row>
    <row r="21" spans="1:120">
      <c r="A21" s="12"/>
      <c r="B21" s="42">
        <v>539</v>
      </c>
      <c r="C21" s="19" t="s">
        <v>29</v>
      </c>
      <c r="D21" s="43">
        <v>3801237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3801237</v>
      </c>
      <c r="P21" s="44">
        <f t="shared" si="1"/>
        <v>951.73685528292435</v>
      </c>
      <c r="Q21" s="9"/>
    </row>
    <row r="22" spans="1:120" ht="15.75">
      <c r="A22" s="26" t="s">
        <v>30</v>
      </c>
      <c r="B22" s="27"/>
      <c r="C22" s="28"/>
      <c r="D22" s="29">
        <f t="shared" ref="D22:N22" si="7">SUM(D23:D24)</f>
        <v>332972</v>
      </c>
      <c r="E22" s="29">
        <f t="shared" si="7"/>
        <v>134893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623679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1091544</v>
      </c>
      <c r="P22" s="41">
        <f t="shared" si="1"/>
        <v>273.29594391587381</v>
      </c>
      <c r="Q22" s="10"/>
    </row>
    <row r="23" spans="1:120">
      <c r="A23" s="12"/>
      <c r="B23" s="42">
        <v>541</v>
      </c>
      <c r="C23" s="19" t="s">
        <v>31</v>
      </c>
      <c r="D23" s="43">
        <v>0</v>
      </c>
      <c r="E23" s="43">
        <v>123193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123193</v>
      </c>
      <c r="P23" s="44">
        <f t="shared" si="1"/>
        <v>30.844516775162745</v>
      </c>
      <c r="Q23" s="9"/>
    </row>
    <row r="24" spans="1:120">
      <c r="A24" s="12"/>
      <c r="B24" s="42">
        <v>545</v>
      </c>
      <c r="C24" s="19" t="s">
        <v>45</v>
      </c>
      <c r="D24" s="43">
        <v>332972</v>
      </c>
      <c r="E24" s="43">
        <v>11700</v>
      </c>
      <c r="F24" s="43">
        <v>0</v>
      </c>
      <c r="G24" s="43">
        <v>0</v>
      </c>
      <c r="H24" s="43">
        <v>0</v>
      </c>
      <c r="I24" s="43">
        <v>623679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968351</v>
      </c>
      <c r="P24" s="44">
        <f t="shared" si="1"/>
        <v>242.45142714071108</v>
      </c>
      <c r="Q24" s="9"/>
    </row>
    <row r="25" spans="1:120" ht="15.75">
      <c r="A25" s="26" t="s">
        <v>33</v>
      </c>
      <c r="B25" s="27"/>
      <c r="C25" s="28"/>
      <c r="D25" s="29">
        <f t="shared" ref="D25:N25" si="8">SUM(D26:D27)</f>
        <v>1323214</v>
      </c>
      <c r="E25" s="29">
        <f t="shared" si="8"/>
        <v>882535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3489969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5695718</v>
      </c>
      <c r="P25" s="41">
        <f t="shared" si="1"/>
        <v>1426.0686029043566</v>
      </c>
      <c r="Q25" s="9"/>
    </row>
    <row r="26" spans="1:120">
      <c r="A26" s="12"/>
      <c r="B26" s="42">
        <v>572</v>
      </c>
      <c r="C26" s="19" t="s">
        <v>34</v>
      </c>
      <c r="D26" s="43">
        <v>1323214</v>
      </c>
      <c r="E26" s="43">
        <v>882535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2205749</v>
      </c>
      <c r="P26" s="44">
        <f t="shared" si="1"/>
        <v>552.26564847270902</v>
      </c>
      <c r="Q26" s="9"/>
    </row>
    <row r="27" spans="1:120">
      <c r="A27" s="12"/>
      <c r="B27" s="42">
        <v>575</v>
      </c>
      <c r="C27" s="19" t="s">
        <v>87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3489969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3489969</v>
      </c>
      <c r="P27" s="44">
        <f t="shared" si="1"/>
        <v>873.80295443164744</v>
      </c>
      <c r="Q27" s="9"/>
    </row>
    <row r="28" spans="1:120" ht="15.75">
      <c r="A28" s="26" t="s">
        <v>36</v>
      </c>
      <c r="B28" s="27"/>
      <c r="C28" s="28"/>
      <c r="D28" s="29">
        <f t="shared" ref="D28:N28" si="9">SUM(D29:D29)</f>
        <v>3537950</v>
      </c>
      <c r="E28" s="29">
        <f t="shared" si="9"/>
        <v>221789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2065373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5825112</v>
      </c>
      <c r="P28" s="41">
        <f t="shared" si="1"/>
        <v>1458.4656985478218</v>
      </c>
      <c r="Q28" s="9"/>
    </row>
    <row r="29" spans="1:120" ht="15.75" thickBot="1">
      <c r="A29" s="12"/>
      <c r="B29" s="42">
        <v>581</v>
      </c>
      <c r="C29" s="19" t="s">
        <v>88</v>
      </c>
      <c r="D29" s="43">
        <v>3537950</v>
      </c>
      <c r="E29" s="43">
        <v>221789</v>
      </c>
      <c r="F29" s="43">
        <v>0</v>
      </c>
      <c r="G29" s="43">
        <v>0</v>
      </c>
      <c r="H29" s="43">
        <v>0</v>
      </c>
      <c r="I29" s="43">
        <v>2065373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5825112</v>
      </c>
      <c r="P29" s="44">
        <f t="shared" si="1"/>
        <v>1458.4656985478218</v>
      </c>
      <c r="Q29" s="9"/>
    </row>
    <row r="30" spans="1:120" ht="16.5" thickBot="1">
      <c r="A30" s="13" t="s">
        <v>10</v>
      </c>
      <c r="B30" s="21"/>
      <c r="C30" s="20"/>
      <c r="D30" s="14">
        <f>SUM(D5,D14,D18,D22,D25,D28)</f>
        <v>15828904</v>
      </c>
      <c r="E30" s="14">
        <f t="shared" ref="E30:N30" si="10">SUM(E5,E14,E18,E22,E25,E28)</f>
        <v>1956175</v>
      </c>
      <c r="F30" s="14">
        <f t="shared" si="10"/>
        <v>297950</v>
      </c>
      <c r="G30" s="14">
        <f t="shared" si="10"/>
        <v>0</v>
      </c>
      <c r="H30" s="14">
        <f t="shared" si="10"/>
        <v>0</v>
      </c>
      <c r="I30" s="14">
        <f t="shared" si="10"/>
        <v>9951608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10"/>
        <v>0</v>
      </c>
      <c r="O30" s="14">
        <f>SUM(D30:N30)</f>
        <v>28034637</v>
      </c>
      <c r="P30" s="35">
        <f t="shared" si="1"/>
        <v>7019.1880320480723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0" t="s">
        <v>94</v>
      </c>
      <c r="N32" s="90"/>
      <c r="O32" s="90"/>
      <c r="P32" s="39">
        <v>3994</v>
      </c>
    </row>
    <row r="33" spans="1:16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1:16" ht="15.75" customHeight="1" thickBot="1">
      <c r="A34" s="94" t="s">
        <v>43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8562390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6" si="1">SUM(D5:M5)</f>
        <v>8562390</v>
      </c>
      <c r="O5" s="58">
        <f t="shared" ref="O5:O26" si="2">(N5/O$28)</f>
        <v>1980.6592643997224</v>
      </c>
      <c r="P5" s="59"/>
    </row>
    <row r="6" spans="1:133">
      <c r="A6" s="61"/>
      <c r="B6" s="62">
        <v>512</v>
      </c>
      <c r="C6" s="63" t="s">
        <v>19</v>
      </c>
      <c r="D6" s="64">
        <v>380530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380530</v>
      </c>
      <c r="O6" s="65">
        <f t="shared" si="2"/>
        <v>88.024520009252839</v>
      </c>
      <c r="P6" s="66"/>
    </row>
    <row r="7" spans="1:133">
      <c r="A7" s="61"/>
      <c r="B7" s="62">
        <v>513</v>
      </c>
      <c r="C7" s="63" t="s">
        <v>20</v>
      </c>
      <c r="D7" s="64">
        <v>665548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665548</v>
      </c>
      <c r="O7" s="65">
        <f t="shared" si="2"/>
        <v>153.95512375665047</v>
      </c>
      <c r="P7" s="66"/>
    </row>
    <row r="8" spans="1:133">
      <c r="A8" s="61"/>
      <c r="B8" s="62">
        <v>515</v>
      </c>
      <c r="C8" s="63" t="s">
        <v>21</v>
      </c>
      <c r="D8" s="64">
        <v>361355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361355</v>
      </c>
      <c r="O8" s="65">
        <f t="shared" si="2"/>
        <v>83.588942863752024</v>
      </c>
      <c r="P8" s="66"/>
    </row>
    <row r="9" spans="1:133">
      <c r="A9" s="61"/>
      <c r="B9" s="62">
        <v>517</v>
      </c>
      <c r="C9" s="63" t="s">
        <v>53</v>
      </c>
      <c r="D9" s="64">
        <v>317322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317322</v>
      </c>
      <c r="O9" s="65">
        <f t="shared" si="2"/>
        <v>73.403192227619712</v>
      </c>
      <c r="P9" s="66"/>
    </row>
    <row r="10" spans="1:133">
      <c r="A10" s="61"/>
      <c r="B10" s="62">
        <v>519</v>
      </c>
      <c r="C10" s="63" t="s">
        <v>54</v>
      </c>
      <c r="D10" s="64">
        <v>6837635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6837635</v>
      </c>
      <c r="O10" s="65">
        <f t="shared" si="2"/>
        <v>1581.6874855424473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SUM(D12:D13)</f>
        <v>2359321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2359321</v>
      </c>
      <c r="O11" s="72">
        <f t="shared" si="2"/>
        <v>545.76012028683783</v>
      </c>
      <c r="P11" s="73"/>
    </row>
    <row r="12" spans="1:133">
      <c r="A12" s="61"/>
      <c r="B12" s="62">
        <v>521</v>
      </c>
      <c r="C12" s="63" t="s">
        <v>24</v>
      </c>
      <c r="D12" s="64">
        <v>1141076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1141076</v>
      </c>
      <c r="O12" s="65">
        <f t="shared" si="2"/>
        <v>263.95466111496648</v>
      </c>
      <c r="P12" s="66"/>
    </row>
    <row r="13" spans="1:133">
      <c r="A13" s="61"/>
      <c r="B13" s="62">
        <v>522</v>
      </c>
      <c r="C13" s="63" t="s">
        <v>25</v>
      </c>
      <c r="D13" s="64">
        <v>1218245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1218245</v>
      </c>
      <c r="O13" s="65">
        <f t="shared" si="2"/>
        <v>281.80545917187141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SUM(D15:D17)</f>
        <v>289380</v>
      </c>
      <c r="E14" s="70">
        <f t="shared" si="4"/>
        <v>1352683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1576036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3218099</v>
      </c>
      <c r="O14" s="72">
        <f t="shared" si="2"/>
        <v>744.41337034466801</v>
      </c>
      <c r="P14" s="73"/>
    </row>
    <row r="15" spans="1:133">
      <c r="A15" s="61"/>
      <c r="B15" s="62">
        <v>534</v>
      </c>
      <c r="C15" s="63" t="s">
        <v>55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1120079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1120079</v>
      </c>
      <c r="O15" s="65">
        <f t="shared" si="2"/>
        <v>259.09761739532735</v>
      </c>
      <c r="P15" s="66"/>
    </row>
    <row r="16" spans="1:133">
      <c r="A16" s="61"/>
      <c r="B16" s="62">
        <v>538</v>
      </c>
      <c r="C16" s="63" t="s">
        <v>56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455957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455957</v>
      </c>
      <c r="O16" s="65">
        <f t="shared" si="2"/>
        <v>105.47235715938007</v>
      </c>
      <c r="P16" s="66"/>
    </row>
    <row r="17" spans="1:119">
      <c r="A17" s="61"/>
      <c r="B17" s="62">
        <v>539</v>
      </c>
      <c r="C17" s="63" t="s">
        <v>29</v>
      </c>
      <c r="D17" s="64">
        <v>289380</v>
      </c>
      <c r="E17" s="64">
        <v>1352683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1642063</v>
      </c>
      <c r="O17" s="65">
        <f t="shared" si="2"/>
        <v>379.84339578996065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SUM(D19:D20)</f>
        <v>252357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2095009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2347366</v>
      </c>
      <c r="O18" s="72">
        <f t="shared" si="2"/>
        <v>542.99467962063386</v>
      </c>
      <c r="P18" s="73"/>
    </row>
    <row r="19" spans="1:119">
      <c r="A19" s="61"/>
      <c r="B19" s="62">
        <v>543</v>
      </c>
      <c r="C19" s="63" t="s">
        <v>57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2095009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2095009</v>
      </c>
      <c r="O19" s="65">
        <f t="shared" si="2"/>
        <v>484.61924589405504</v>
      </c>
      <c r="P19" s="66"/>
    </row>
    <row r="20" spans="1:119">
      <c r="A20" s="61"/>
      <c r="B20" s="62">
        <v>545</v>
      </c>
      <c r="C20" s="63" t="s">
        <v>45</v>
      </c>
      <c r="D20" s="64">
        <v>252357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252357</v>
      </c>
      <c r="O20" s="65">
        <f t="shared" si="2"/>
        <v>58.375433726578763</v>
      </c>
      <c r="P20" s="66"/>
    </row>
    <row r="21" spans="1:119" ht="15.75">
      <c r="A21" s="67" t="s">
        <v>33</v>
      </c>
      <c r="B21" s="68"/>
      <c r="C21" s="69"/>
      <c r="D21" s="70">
        <f t="shared" ref="D21:M21" si="6">SUM(D22:D22)</f>
        <v>813181</v>
      </c>
      <c r="E21" s="70">
        <f t="shared" si="6"/>
        <v>170315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983496</v>
      </c>
      <c r="O21" s="72">
        <f t="shared" si="2"/>
        <v>227.50312283136711</v>
      </c>
      <c r="P21" s="66"/>
    </row>
    <row r="22" spans="1:119">
      <c r="A22" s="61"/>
      <c r="B22" s="62">
        <v>572</v>
      </c>
      <c r="C22" s="63" t="s">
        <v>58</v>
      </c>
      <c r="D22" s="64">
        <v>813181</v>
      </c>
      <c r="E22" s="64">
        <v>170315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983496</v>
      </c>
      <c r="O22" s="65">
        <f t="shared" si="2"/>
        <v>227.50312283136711</v>
      </c>
      <c r="P22" s="66"/>
    </row>
    <row r="23" spans="1:119" ht="15.75">
      <c r="A23" s="67" t="s">
        <v>59</v>
      </c>
      <c r="B23" s="68"/>
      <c r="C23" s="69"/>
      <c r="D23" s="70">
        <f t="shared" ref="D23:M23" si="7">SUM(D24:D25)</f>
        <v>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4536084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4536084</v>
      </c>
      <c r="O23" s="72">
        <f t="shared" si="2"/>
        <v>1049.2907702984039</v>
      </c>
      <c r="P23" s="66"/>
    </row>
    <row r="24" spans="1:119">
      <c r="A24" s="61"/>
      <c r="B24" s="62">
        <v>581</v>
      </c>
      <c r="C24" s="63" t="s">
        <v>60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1455469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1455469</v>
      </c>
      <c r="O24" s="65">
        <f t="shared" si="2"/>
        <v>336.68031459634511</v>
      </c>
      <c r="P24" s="66"/>
    </row>
    <row r="25" spans="1:119" ht="15.75" thickBot="1">
      <c r="A25" s="61"/>
      <c r="B25" s="62">
        <v>588</v>
      </c>
      <c r="C25" s="63" t="s">
        <v>61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3080615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3080615</v>
      </c>
      <c r="O25" s="65">
        <f t="shared" si="2"/>
        <v>712.61045570205874</v>
      </c>
      <c r="P25" s="66"/>
    </row>
    <row r="26" spans="1:119" ht="16.5" thickBot="1">
      <c r="A26" s="74" t="s">
        <v>10</v>
      </c>
      <c r="B26" s="75"/>
      <c r="C26" s="76"/>
      <c r="D26" s="77">
        <f>SUM(D5,D11,D14,D18,D21,D23)</f>
        <v>12276629</v>
      </c>
      <c r="E26" s="77">
        <f t="shared" ref="E26:M26" si="8">SUM(E5,E11,E14,E18,E21,E23)</f>
        <v>1522998</v>
      </c>
      <c r="F26" s="77">
        <f t="shared" si="8"/>
        <v>0</v>
      </c>
      <c r="G26" s="77">
        <f t="shared" si="8"/>
        <v>0</v>
      </c>
      <c r="H26" s="77">
        <f t="shared" si="8"/>
        <v>0</v>
      </c>
      <c r="I26" s="77">
        <f t="shared" si="8"/>
        <v>8207129</v>
      </c>
      <c r="J26" s="77">
        <f t="shared" si="8"/>
        <v>0</v>
      </c>
      <c r="K26" s="77">
        <f t="shared" si="8"/>
        <v>0</v>
      </c>
      <c r="L26" s="77">
        <f t="shared" si="8"/>
        <v>0</v>
      </c>
      <c r="M26" s="77">
        <f t="shared" si="8"/>
        <v>0</v>
      </c>
      <c r="N26" s="77">
        <f t="shared" si="1"/>
        <v>22006756</v>
      </c>
      <c r="O26" s="78">
        <f t="shared" si="2"/>
        <v>5090.6213277816332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62</v>
      </c>
      <c r="M28" s="114"/>
      <c r="N28" s="114"/>
      <c r="O28" s="88">
        <v>4323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1807949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1807949</v>
      </c>
      <c r="O5" s="30">
        <f t="shared" ref="O5:O25" si="2">(N5/O$27)</f>
        <v>419.18594945513564</v>
      </c>
      <c r="P5" s="6"/>
    </row>
    <row r="6" spans="1:133">
      <c r="A6" s="12"/>
      <c r="B6" s="42">
        <v>512</v>
      </c>
      <c r="C6" s="19" t="s">
        <v>19</v>
      </c>
      <c r="D6" s="43">
        <v>333951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333951</v>
      </c>
      <c r="O6" s="44">
        <f t="shared" si="2"/>
        <v>77.428935775562252</v>
      </c>
      <c r="P6" s="9"/>
    </row>
    <row r="7" spans="1:133">
      <c r="A7" s="12"/>
      <c r="B7" s="42">
        <v>513</v>
      </c>
      <c r="C7" s="19" t="s">
        <v>20</v>
      </c>
      <c r="D7" s="43">
        <v>726551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726551</v>
      </c>
      <c r="O7" s="44">
        <f t="shared" si="2"/>
        <v>168.45606306515185</v>
      </c>
      <c r="P7" s="9"/>
    </row>
    <row r="8" spans="1:133">
      <c r="A8" s="12"/>
      <c r="B8" s="42">
        <v>515</v>
      </c>
      <c r="C8" s="19" t="s">
        <v>21</v>
      </c>
      <c r="D8" s="43">
        <v>341163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341163</v>
      </c>
      <c r="O8" s="44">
        <f t="shared" si="2"/>
        <v>79.101089728727104</v>
      </c>
      <c r="P8" s="9"/>
    </row>
    <row r="9" spans="1:133">
      <c r="A9" s="12"/>
      <c r="B9" s="42">
        <v>519</v>
      </c>
      <c r="C9" s="19" t="s">
        <v>22</v>
      </c>
      <c r="D9" s="43">
        <v>406284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406284</v>
      </c>
      <c r="O9" s="44">
        <f t="shared" si="2"/>
        <v>94.199860885694406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2411667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205093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2616760</v>
      </c>
      <c r="O10" s="41">
        <f t="shared" si="2"/>
        <v>606.7145838163691</v>
      </c>
      <c r="P10" s="10"/>
    </row>
    <row r="11" spans="1:133">
      <c r="A11" s="12"/>
      <c r="B11" s="42">
        <v>521</v>
      </c>
      <c r="C11" s="19" t="s">
        <v>24</v>
      </c>
      <c r="D11" s="43">
        <v>1118449</v>
      </c>
      <c r="E11" s="43">
        <v>0</v>
      </c>
      <c r="F11" s="43">
        <v>0</v>
      </c>
      <c r="G11" s="43">
        <v>0</v>
      </c>
      <c r="H11" s="43">
        <v>0</v>
      </c>
      <c r="I11" s="43">
        <v>205093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1323542</v>
      </c>
      <c r="O11" s="44">
        <f t="shared" si="2"/>
        <v>306.87271041038719</v>
      </c>
      <c r="P11" s="9"/>
    </row>
    <row r="12" spans="1:133">
      <c r="A12" s="12"/>
      <c r="B12" s="42">
        <v>522</v>
      </c>
      <c r="C12" s="19" t="s">
        <v>25</v>
      </c>
      <c r="D12" s="43">
        <v>1293218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1293218</v>
      </c>
      <c r="O12" s="44">
        <f t="shared" si="2"/>
        <v>299.84187340598191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233008</v>
      </c>
      <c r="E13" s="29">
        <f t="shared" si="4"/>
        <v>740177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1386367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2359552</v>
      </c>
      <c r="O13" s="41">
        <f t="shared" si="2"/>
        <v>547.07906329700904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935068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935068</v>
      </c>
      <c r="O14" s="44">
        <f t="shared" si="2"/>
        <v>216.80222582888939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303125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303125</v>
      </c>
      <c r="O15" s="44">
        <f t="shared" si="2"/>
        <v>70.281706468815216</v>
      </c>
      <c r="P15" s="9"/>
    </row>
    <row r="16" spans="1:133">
      <c r="A16" s="12"/>
      <c r="B16" s="42">
        <v>539</v>
      </c>
      <c r="C16" s="19" t="s">
        <v>29</v>
      </c>
      <c r="D16" s="43">
        <v>233008</v>
      </c>
      <c r="E16" s="43">
        <v>740177</v>
      </c>
      <c r="F16" s="43">
        <v>0</v>
      </c>
      <c r="G16" s="43">
        <v>0</v>
      </c>
      <c r="H16" s="43">
        <v>0</v>
      </c>
      <c r="I16" s="43">
        <v>148174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1121359</v>
      </c>
      <c r="O16" s="44">
        <f t="shared" si="2"/>
        <v>259.99513099930442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339518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1748253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2087771</v>
      </c>
      <c r="O17" s="41">
        <f t="shared" si="2"/>
        <v>484.06468815209831</v>
      </c>
      <c r="P17" s="10"/>
    </row>
    <row r="18" spans="1:119">
      <c r="A18" s="12"/>
      <c r="B18" s="42">
        <v>541</v>
      </c>
      <c r="C18" s="19" t="s">
        <v>31</v>
      </c>
      <c r="D18" s="43">
        <v>339518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339518</v>
      </c>
      <c r="O18" s="44">
        <f t="shared" si="2"/>
        <v>78.719684674240668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1748253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1748253</v>
      </c>
      <c r="O19" s="44">
        <f t="shared" si="2"/>
        <v>405.34500347785763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794133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794133</v>
      </c>
      <c r="O20" s="41">
        <f t="shared" si="2"/>
        <v>184.12543473220495</v>
      </c>
      <c r="P20" s="9"/>
    </row>
    <row r="21" spans="1:119">
      <c r="A21" s="12"/>
      <c r="B21" s="42">
        <v>572</v>
      </c>
      <c r="C21" s="19" t="s">
        <v>34</v>
      </c>
      <c r="D21" s="43">
        <v>794133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794133</v>
      </c>
      <c r="O21" s="44">
        <f t="shared" si="2"/>
        <v>184.12543473220495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SUM(D23:D24)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539884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539884</v>
      </c>
      <c r="O22" s="41">
        <f t="shared" si="2"/>
        <v>125.17597959656851</v>
      </c>
      <c r="P22" s="9"/>
    </row>
    <row r="23" spans="1:119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185200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185200</v>
      </c>
      <c r="O23" s="44">
        <f t="shared" si="2"/>
        <v>42.939948991421282</v>
      </c>
      <c r="P23" s="9"/>
    </row>
    <row r="24" spans="1:119" ht="15.75" thickBot="1">
      <c r="A24" s="12"/>
      <c r="B24" s="42">
        <v>590</v>
      </c>
      <c r="C24" s="19" t="s">
        <v>48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354684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354684</v>
      </c>
      <c r="O24" s="44">
        <f t="shared" si="2"/>
        <v>82.236030605147235</v>
      </c>
      <c r="P24" s="9"/>
    </row>
    <row r="25" spans="1:119" ht="16.5" thickBot="1">
      <c r="A25" s="13" t="s">
        <v>10</v>
      </c>
      <c r="B25" s="21"/>
      <c r="C25" s="20"/>
      <c r="D25" s="14">
        <f>SUM(D5,D10,D13,D17,D20,D22)</f>
        <v>5586275</v>
      </c>
      <c r="E25" s="14">
        <f t="shared" ref="E25:M25" si="8">SUM(E5,E10,E13,E17,E20,E22)</f>
        <v>740177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3879597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10206049</v>
      </c>
      <c r="O25" s="35">
        <f t="shared" si="2"/>
        <v>2366.3456990493855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49</v>
      </c>
      <c r="M27" s="90"/>
      <c r="N27" s="90"/>
      <c r="O27" s="39">
        <v>4313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1402411</v>
      </c>
      <c r="E5" s="24">
        <f t="shared" si="0"/>
        <v>274417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1676828</v>
      </c>
      <c r="O5" s="30">
        <f t="shared" ref="O5:O25" si="2">(N5/O$27)</f>
        <v>389.50708478513354</v>
      </c>
      <c r="P5" s="6"/>
    </row>
    <row r="6" spans="1:133">
      <c r="A6" s="12"/>
      <c r="B6" s="42">
        <v>512</v>
      </c>
      <c r="C6" s="19" t="s">
        <v>19</v>
      </c>
      <c r="D6" s="43">
        <v>557800</v>
      </c>
      <c r="E6" s="43">
        <v>274417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832217</v>
      </c>
      <c r="O6" s="44">
        <f t="shared" si="2"/>
        <v>193.31405342624853</v>
      </c>
      <c r="P6" s="9"/>
    </row>
    <row r="7" spans="1:133">
      <c r="A7" s="12"/>
      <c r="B7" s="42">
        <v>513</v>
      </c>
      <c r="C7" s="19" t="s">
        <v>20</v>
      </c>
      <c r="D7" s="43">
        <v>418034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418034</v>
      </c>
      <c r="O7" s="44">
        <f t="shared" si="2"/>
        <v>97.104297328687579</v>
      </c>
      <c r="P7" s="9"/>
    </row>
    <row r="8" spans="1:133">
      <c r="A8" s="12"/>
      <c r="B8" s="42">
        <v>515</v>
      </c>
      <c r="C8" s="19" t="s">
        <v>21</v>
      </c>
      <c r="D8" s="43">
        <v>166385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166385</v>
      </c>
      <c r="O8" s="44">
        <f t="shared" si="2"/>
        <v>38.649245063879214</v>
      </c>
      <c r="P8" s="9"/>
    </row>
    <row r="9" spans="1:133">
      <c r="A9" s="12"/>
      <c r="B9" s="42">
        <v>519</v>
      </c>
      <c r="C9" s="19" t="s">
        <v>22</v>
      </c>
      <c r="D9" s="43">
        <v>260192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260192</v>
      </c>
      <c r="O9" s="44">
        <f t="shared" si="2"/>
        <v>60.439488966318237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2217210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2217210</v>
      </c>
      <c r="O10" s="41">
        <f t="shared" si="2"/>
        <v>515.03135888501743</v>
      </c>
      <c r="P10" s="10"/>
    </row>
    <row r="11" spans="1:133">
      <c r="A11" s="12"/>
      <c r="B11" s="42">
        <v>521</v>
      </c>
      <c r="C11" s="19" t="s">
        <v>24</v>
      </c>
      <c r="D11" s="43">
        <v>990528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990528</v>
      </c>
      <c r="O11" s="44">
        <f t="shared" si="2"/>
        <v>230.08780487804879</v>
      </c>
      <c r="P11" s="9"/>
    </row>
    <row r="12" spans="1:133">
      <c r="A12" s="12"/>
      <c r="B12" s="42">
        <v>522</v>
      </c>
      <c r="C12" s="19" t="s">
        <v>25</v>
      </c>
      <c r="D12" s="43">
        <v>1226682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1226682</v>
      </c>
      <c r="O12" s="44">
        <f t="shared" si="2"/>
        <v>284.94355400696867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196611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1557843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1754454</v>
      </c>
      <c r="O13" s="41">
        <f t="shared" si="2"/>
        <v>407.53867595818815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1011249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1011249</v>
      </c>
      <c r="O14" s="44">
        <f t="shared" si="2"/>
        <v>234.90104529616724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193432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193432</v>
      </c>
      <c r="O15" s="44">
        <f t="shared" si="2"/>
        <v>44.931939605110337</v>
      </c>
      <c r="P15" s="9"/>
    </row>
    <row r="16" spans="1:133">
      <c r="A16" s="12"/>
      <c r="B16" s="42">
        <v>539</v>
      </c>
      <c r="C16" s="19" t="s">
        <v>29</v>
      </c>
      <c r="D16" s="43">
        <v>196611</v>
      </c>
      <c r="E16" s="43">
        <v>0</v>
      </c>
      <c r="F16" s="43">
        <v>0</v>
      </c>
      <c r="G16" s="43">
        <v>0</v>
      </c>
      <c r="H16" s="43">
        <v>0</v>
      </c>
      <c r="I16" s="43">
        <v>353162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549773</v>
      </c>
      <c r="O16" s="44">
        <f t="shared" si="2"/>
        <v>127.70569105691057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226104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1816455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2042559</v>
      </c>
      <c r="O17" s="41">
        <f t="shared" si="2"/>
        <v>474.46202090592334</v>
      </c>
      <c r="P17" s="10"/>
    </row>
    <row r="18" spans="1:119">
      <c r="A18" s="12"/>
      <c r="B18" s="42">
        <v>541</v>
      </c>
      <c r="C18" s="19" t="s">
        <v>31</v>
      </c>
      <c r="D18" s="43">
        <v>226104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226104</v>
      </c>
      <c r="O18" s="44">
        <f t="shared" si="2"/>
        <v>52.5212543554007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1654840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1654840</v>
      </c>
      <c r="O19" s="44">
        <f t="shared" si="2"/>
        <v>384.39953542392567</v>
      </c>
      <c r="P19" s="9"/>
    </row>
    <row r="20" spans="1:119">
      <c r="A20" s="12"/>
      <c r="B20" s="42">
        <v>545</v>
      </c>
      <c r="C20" s="19" t="s">
        <v>45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161615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161615</v>
      </c>
      <c r="O20" s="44">
        <f t="shared" si="2"/>
        <v>37.541231126596983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785223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785223</v>
      </c>
      <c r="O21" s="41">
        <f t="shared" si="2"/>
        <v>182.39790940766551</v>
      </c>
      <c r="P21" s="9"/>
    </row>
    <row r="22" spans="1:119">
      <c r="A22" s="12"/>
      <c r="B22" s="42">
        <v>572</v>
      </c>
      <c r="C22" s="19" t="s">
        <v>34</v>
      </c>
      <c r="D22" s="43">
        <v>785223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785223</v>
      </c>
      <c r="O22" s="44">
        <f t="shared" si="2"/>
        <v>182.39790940766551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178769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178769</v>
      </c>
      <c r="O23" s="41">
        <f t="shared" si="2"/>
        <v>41.525900116144015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178769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178769</v>
      </c>
      <c r="O24" s="44">
        <f t="shared" si="2"/>
        <v>41.525900116144015</v>
      </c>
      <c r="P24" s="9"/>
    </row>
    <row r="25" spans="1:119" ht="16.5" thickBot="1">
      <c r="A25" s="13" t="s">
        <v>10</v>
      </c>
      <c r="B25" s="21"/>
      <c r="C25" s="20"/>
      <c r="D25" s="14">
        <f>SUM(D5,D10,D13,D17,D21,D23)</f>
        <v>4827559</v>
      </c>
      <c r="E25" s="14">
        <f t="shared" ref="E25:M25" si="8">SUM(E5,E10,E13,E17,E21,E23)</f>
        <v>274417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3553067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8655043</v>
      </c>
      <c r="O25" s="35">
        <f t="shared" si="2"/>
        <v>2010.462950058072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46</v>
      </c>
      <c r="M27" s="90"/>
      <c r="N27" s="90"/>
      <c r="O27" s="39">
        <v>4305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1613978</v>
      </c>
      <c r="E5" s="24">
        <f t="shared" si="0"/>
        <v>12558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1626536</v>
      </c>
      <c r="O5" s="30">
        <f t="shared" ref="O5:O24" si="2">(N5/O$26)</f>
        <v>378.70454016298021</v>
      </c>
      <c r="P5" s="6"/>
    </row>
    <row r="6" spans="1:133">
      <c r="A6" s="12"/>
      <c r="B6" s="42">
        <v>512</v>
      </c>
      <c r="C6" s="19" t="s">
        <v>19</v>
      </c>
      <c r="D6" s="43">
        <v>539021</v>
      </c>
      <c r="E6" s="43">
        <v>12558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551579</v>
      </c>
      <c r="O6" s="44">
        <f t="shared" si="2"/>
        <v>128.42351571594878</v>
      </c>
      <c r="P6" s="9"/>
    </row>
    <row r="7" spans="1:133">
      <c r="A7" s="12"/>
      <c r="B7" s="42">
        <v>513</v>
      </c>
      <c r="C7" s="19" t="s">
        <v>20</v>
      </c>
      <c r="D7" s="43">
        <v>350712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350712</v>
      </c>
      <c r="O7" s="44">
        <f t="shared" si="2"/>
        <v>81.655878928987192</v>
      </c>
      <c r="P7" s="9"/>
    </row>
    <row r="8" spans="1:133">
      <c r="A8" s="12"/>
      <c r="B8" s="42">
        <v>515</v>
      </c>
      <c r="C8" s="19" t="s">
        <v>21</v>
      </c>
      <c r="D8" s="43">
        <v>471322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471322</v>
      </c>
      <c r="O8" s="44">
        <f t="shared" si="2"/>
        <v>109.73736903376019</v>
      </c>
      <c r="P8" s="9"/>
    </row>
    <row r="9" spans="1:133">
      <c r="A9" s="12"/>
      <c r="B9" s="42">
        <v>519</v>
      </c>
      <c r="C9" s="19" t="s">
        <v>22</v>
      </c>
      <c r="D9" s="43">
        <v>252923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252923</v>
      </c>
      <c r="O9" s="44">
        <f t="shared" si="2"/>
        <v>58.887776484284053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2267701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2267701</v>
      </c>
      <c r="O10" s="41">
        <f t="shared" si="2"/>
        <v>527.98626309662393</v>
      </c>
      <c r="P10" s="10"/>
    </row>
    <row r="11" spans="1:133">
      <c r="A11" s="12"/>
      <c r="B11" s="42">
        <v>521</v>
      </c>
      <c r="C11" s="19" t="s">
        <v>24</v>
      </c>
      <c r="D11" s="43">
        <v>931242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931242</v>
      </c>
      <c r="O11" s="44">
        <f t="shared" si="2"/>
        <v>216.82002328288706</v>
      </c>
      <c r="P11" s="9"/>
    </row>
    <row r="12" spans="1:133">
      <c r="A12" s="12"/>
      <c r="B12" s="42">
        <v>522</v>
      </c>
      <c r="C12" s="19" t="s">
        <v>25</v>
      </c>
      <c r="D12" s="43">
        <v>1336459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1336459</v>
      </c>
      <c r="O12" s="44">
        <f t="shared" si="2"/>
        <v>311.16623981373692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312200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1664036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1976236</v>
      </c>
      <c r="O13" s="41">
        <f t="shared" si="2"/>
        <v>460.12479627473806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1026855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1026855</v>
      </c>
      <c r="O14" s="44">
        <f t="shared" si="2"/>
        <v>239.081490104773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163079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163079</v>
      </c>
      <c r="O15" s="44">
        <f t="shared" si="2"/>
        <v>37.969499417927821</v>
      </c>
      <c r="P15" s="9"/>
    </row>
    <row r="16" spans="1:133">
      <c r="A16" s="12"/>
      <c r="B16" s="42">
        <v>539</v>
      </c>
      <c r="C16" s="19" t="s">
        <v>29</v>
      </c>
      <c r="D16" s="43">
        <v>312200</v>
      </c>
      <c r="E16" s="43">
        <v>0</v>
      </c>
      <c r="F16" s="43">
        <v>0</v>
      </c>
      <c r="G16" s="43">
        <v>0</v>
      </c>
      <c r="H16" s="43">
        <v>0</v>
      </c>
      <c r="I16" s="43">
        <v>474102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786302</v>
      </c>
      <c r="O16" s="44">
        <f t="shared" si="2"/>
        <v>183.07380675203726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239990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1260832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1500822</v>
      </c>
      <c r="O17" s="41">
        <f t="shared" si="2"/>
        <v>349.43469150174622</v>
      </c>
      <c r="P17" s="10"/>
    </row>
    <row r="18" spans="1:119">
      <c r="A18" s="12"/>
      <c r="B18" s="42">
        <v>541</v>
      </c>
      <c r="C18" s="19" t="s">
        <v>31</v>
      </c>
      <c r="D18" s="43">
        <v>239990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239990</v>
      </c>
      <c r="O18" s="44">
        <f t="shared" si="2"/>
        <v>55.876600698486612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1260832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1260832</v>
      </c>
      <c r="O19" s="44">
        <f t="shared" si="2"/>
        <v>293.55809080325963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851165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851165</v>
      </c>
      <c r="O20" s="41">
        <f t="shared" si="2"/>
        <v>198.17578579743889</v>
      </c>
      <c r="P20" s="9"/>
    </row>
    <row r="21" spans="1:119">
      <c r="A21" s="12"/>
      <c r="B21" s="42">
        <v>572</v>
      </c>
      <c r="C21" s="19" t="s">
        <v>34</v>
      </c>
      <c r="D21" s="43">
        <v>851165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851165</v>
      </c>
      <c r="O21" s="44">
        <f t="shared" si="2"/>
        <v>198.17578579743889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537837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537837</v>
      </c>
      <c r="O22" s="41">
        <f t="shared" si="2"/>
        <v>125.22398137369034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537837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537837</v>
      </c>
      <c r="O23" s="44">
        <f t="shared" si="2"/>
        <v>125.22398137369034</v>
      </c>
      <c r="P23" s="9"/>
    </row>
    <row r="24" spans="1:119" ht="16.5" thickBot="1">
      <c r="A24" s="13" t="s">
        <v>10</v>
      </c>
      <c r="B24" s="21"/>
      <c r="C24" s="20"/>
      <c r="D24" s="14">
        <f>SUM(D5,D10,D13,D17,D20,D22)</f>
        <v>5285034</v>
      </c>
      <c r="E24" s="14">
        <f t="shared" ref="E24:M24" si="8">SUM(E5,E10,E13,E17,E20,E22)</f>
        <v>12558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3462705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8760297</v>
      </c>
      <c r="O24" s="35">
        <f t="shared" si="2"/>
        <v>2039.6500582072176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42</v>
      </c>
      <c r="M26" s="90"/>
      <c r="N26" s="90"/>
      <c r="O26" s="39">
        <v>4295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1626929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1626929</v>
      </c>
      <c r="O5" s="30">
        <f t="shared" ref="O5:O24" si="2">(N5/O$26)</f>
        <v>381.63945578231295</v>
      </c>
      <c r="P5" s="6"/>
    </row>
    <row r="6" spans="1:133">
      <c r="A6" s="12"/>
      <c r="B6" s="42">
        <v>512</v>
      </c>
      <c r="C6" s="19" t="s">
        <v>19</v>
      </c>
      <c r="D6" s="43">
        <v>496508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496508</v>
      </c>
      <c r="O6" s="44">
        <f t="shared" si="2"/>
        <v>116.46915317851278</v>
      </c>
      <c r="P6" s="9"/>
    </row>
    <row r="7" spans="1:133">
      <c r="A7" s="12"/>
      <c r="B7" s="42">
        <v>513</v>
      </c>
      <c r="C7" s="19" t="s">
        <v>20</v>
      </c>
      <c r="D7" s="43">
        <v>345133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345133</v>
      </c>
      <c r="O7" s="44">
        <f t="shared" si="2"/>
        <v>80.960121979826411</v>
      </c>
      <c r="P7" s="9"/>
    </row>
    <row r="8" spans="1:133">
      <c r="A8" s="12"/>
      <c r="B8" s="42">
        <v>515</v>
      </c>
      <c r="C8" s="19" t="s">
        <v>21</v>
      </c>
      <c r="D8" s="43">
        <v>502245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502245</v>
      </c>
      <c r="O8" s="44">
        <f t="shared" si="2"/>
        <v>117.8149190710767</v>
      </c>
      <c r="P8" s="9"/>
    </row>
    <row r="9" spans="1:133">
      <c r="A9" s="12"/>
      <c r="B9" s="42">
        <v>519</v>
      </c>
      <c r="C9" s="19" t="s">
        <v>22</v>
      </c>
      <c r="D9" s="43">
        <v>283043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283043</v>
      </c>
      <c r="O9" s="44">
        <f t="shared" si="2"/>
        <v>66.395261552897026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2053317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2053317</v>
      </c>
      <c r="O10" s="41">
        <f t="shared" si="2"/>
        <v>481.66009852216752</v>
      </c>
      <c r="P10" s="10"/>
    </row>
    <row r="11" spans="1:133">
      <c r="A11" s="12"/>
      <c r="B11" s="42">
        <v>521</v>
      </c>
      <c r="C11" s="19" t="s">
        <v>24</v>
      </c>
      <c r="D11" s="43">
        <v>910722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910722</v>
      </c>
      <c r="O11" s="44">
        <f t="shared" si="2"/>
        <v>213.63406052076002</v>
      </c>
      <c r="P11" s="9"/>
    </row>
    <row r="12" spans="1:133">
      <c r="A12" s="12"/>
      <c r="B12" s="42">
        <v>522</v>
      </c>
      <c r="C12" s="19" t="s">
        <v>25</v>
      </c>
      <c r="D12" s="43">
        <v>1142595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1142595</v>
      </c>
      <c r="O12" s="44">
        <f t="shared" si="2"/>
        <v>268.02603800140747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385543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1715052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2100595</v>
      </c>
      <c r="O13" s="41">
        <f t="shared" si="2"/>
        <v>492.75041050903121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954521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954521</v>
      </c>
      <c r="O14" s="44">
        <f t="shared" si="2"/>
        <v>223.90828055360075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191310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191310</v>
      </c>
      <c r="O15" s="44">
        <f t="shared" si="2"/>
        <v>44.876847290640391</v>
      </c>
      <c r="P15" s="9"/>
    </row>
    <row r="16" spans="1:133">
      <c r="A16" s="12"/>
      <c r="B16" s="42">
        <v>539</v>
      </c>
      <c r="C16" s="19" t="s">
        <v>29</v>
      </c>
      <c r="D16" s="43">
        <v>385543</v>
      </c>
      <c r="E16" s="43">
        <v>0</v>
      </c>
      <c r="F16" s="43">
        <v>0</v>
      </c>
      <c r="G16" s="43">
        <v>0</v>
      </c>
      <c r="H16" s="43">
        <v>0</v>
      </c>
      <c r="I16" s="43">
        <v>569221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954764</v>
      </c>
      <c r="O16" s="44">
        <f t="shared" si="2"/>
        <v>223.96528266479007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243118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1200024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1443142</v>
      </c>
      <c r="O17" s="41">
        <f t="shared" si="2"/>
        <v>338.52732817264837</v>
      </c>
      <c r="P17" s="10"/>
    </row>
    <row r="18" spans="1:119">
      <c r="A18" s="12"/>
      <c r="B18" s="42">
        <v>541</v>
      </c>
      <c r="C18" s="19" t="s">
        <v>31</v>
      </c>
      <c r="D18" s="43">
        <v>243118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243118</v>
      </c>
      <c r="O18" s="44">
        <f t="shared" si="2"/>
        <v>57.029791226835563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1200024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1200024</v>
      </c>
      <c r="O19" s="44">
        <f t="shared" si="2"/>
        <v>281.49753694581278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852138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852138</v>
      </c>
      <c r="O20" s="41">
        <f t="shared" si="2"/>
        <v>199.89162561576356</v>
      </c>
      <c r="P20" s="9"/>
    </row>
    <row r="21" spans="1:119">
      <c r="A21" s="12"/>
      <c r="B21" s="42">
        <v>572</v>
      </c>
      <c r="C21" s="19" t="s">
        <v>34</v>
      </c>
      <c r="D21" s="43">
        <v>852138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852138</v>
      </c>
      <c r="O21" s="44">
        <f t="shared" si="2"/>
        <v>199.89162561576356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668701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668701</v>
      </c>
      <c r="O22" s="41">
        <f t="shared" si="2"/>
        <v>156.86159981233874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668701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668701</v>
      </c>
      <c r="O23" s="44">
        <f t="shared" si="2"/>
        <v>156.86159981233874</v>
      </c>
      <c r="P23" s="9"/>
    </row>
    <row r="24" spans="1:119" ht="16.5" thickBot="1">
      <c r="A24" s="13" t="s">
        <v>10</v>
      </c>
      <c r="B24" s="21"/>
      <c r="C24" s="20"/>
      <c r="D24" s="14">
        <f>SUM(D5,D10,D13,D17,D20,D22)</f>
        <v>5161045</v>
      </c>
      <c r="E24" s="14">
        <f t="shared" ref="E24:M24" si="8">SUM(E5,E10,E13,E17,E20,E22)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3583777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8744822</v>
      </c>
      <c r="O24" s="35">
        <f t="shared" si="2"/>
        <v>2051.3305184142623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40</v>
      </c>
      <c r="M26" s="90"/>
      <c r="N26" s="90"/>
      <c r="O26" s="39">
        <v>4263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1065282</v>
      </c>
      <c r="E5" s="24">
        <f t="shared" si="0"/>
        <v>3040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1068322</v>
      </c>
      <c r="O5" s="30">
        <f t="shared" ref="O5:O24" si="2">(N5/O$26)</f>
        <v>241.31962954596793</v>
      </c>
      <c r="P5" s="6"/>
    </row>
    <row r="6" spans="1:133">
      <c r="A6" s="12"/>
      <c r="B6" s="42">
        <v>512</v>
      </c>
      <c r="C6" s="19" t="s">
        <v>19</v>
      </c>
      <c r="D6" s="43">
        <v>372531</v>
      </c>
      <c r="E6" s="43">
        <v>3040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375571</v>
      </c>
      <c r="O6" s="44">
        <f t="shared" si="2"/>
        <v>84.836458098034782</v>
      </c>
      <c r="P6" s="9"/>
    </row>
    <row r="7" spans="1:133">
      <c r="A7" s="12"/>
      <c r="B7" s="42">
        <v>513</v>
      </c>
      <c r="C7" s="19" t="s">
        <v>20</v>
      </c>
      <c r="D7" s="43">
        <v>230855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230855</v>
      </c>
      <c r="O7" s="44">
        <f t="shared" si="2"/>
        <v>52.14705217980574</v>
      </c>
      <c r="P7" s="9"/>
    </row>
    <row r="8" spans="1:133">
      <c r="A8" s="12"/>
      <c r="B8" s="42">
        <v>515</v>
      </c>
      <c r="C8" s="19" t="s">
        <v>21</v>
      </c>
      <c r="D8" s="43">
        <v>273243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273243</v>
      </c>
      <c r="O8" s="44">
        <f t="shared" si="2"/>
        <v>61.72193358933815</v>
      </c>
      <c r="P8" s="9"/>
    </row>
    <row r="9" spans="1:133">
      <c r="A9" s="12"/>
      <c r="B9" s="42">
        <v>519</v>
      </c>
      <c r="C9" s="19" t="s">
        <v>22</v>
      </c>
      <c r="D9" s="43">
        <v>188653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188653</v>
      </c>
      <c r="O9" s="44">
        <f t="shared" si="2"/>
        <v>42.614185678789248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2348683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2348683</v>
      </c>
      <c r="O10" s="41">
        <f t="shared" si="2"/>
        <v>530.53602891348544</v>
      </c>
      <c r="P10" s="10"/>
    </row>
    <row r="11" spans="1:133">
      <c r="A11" s="12"/>
      <c r="B11" s="42">
        <v>521</v>
      </c>
      <c r="C11" s="19" t="s">
        <v>24</v>
      </c>
      <c r="D11" s="43">
        <v>1052405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1052405</v>
      </c>
      <c r="O11" s="44">
        <f t="shared" si="2"/>
        <v>237.7241924553874</v>
      </c>
      <c r="P11" s="9"/>
    </row>
    <row r="12" spans="1:133">
      <c r="A12" s="12"/>
      <c r="B12" s="42">
        <v>522</v>
      </c>
      <c r="C12" s="19" t="s">
        <v>25</v>
      </c>
      <c r="D12" s="43">
        <v>1296278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1296278</v>
      </c>
      <c r="O12" s="44">
        <f t="shared" si="2"/>
        <v>292.81183645809801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244223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1618491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1862714</v>
      </c>
      <c r="O13" s="41">
        <f t="shared" si="2"/>
        <v>420.76214140501469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1111563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1111563</v>
      </c>
      <c r="O14" s="44">
        <f t="shared" si="2"/>
        <v>251.0871922295008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207445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207445</v>
      </c>
      <c r="O15" s="44">
        <f t="shared" si="2"/>
        <v>46.859046758527221</v>
      </c>
      <c r="P15" s="9"/>
    </row>
    <row r="16" spans="1:133">
      <c r="A16" s="12"/>
      <c r="B16" s="42">
        <v>539</v>
      </c>
      <c r="C16" s="19" t="s">
        <v>29</v>
      </c>
      <c r="D16" s="43">
        <v>244223</v>
      </c>
      <c r="E16" s="43">
        <v>0</v>
      </c>
      <c r="F16" s="43">
        <v>0</v>
      </c>
      <c r="G16" s="43">
        <v>0</v>
      </c>
      <c r="H16" s="43">
        <v>0</v>
      </c>
      <c r="I16" s="43">
        <v>299483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543706</v>
      </c>
      <c r="O16" s="44">
        <f t="shared" si="2"/>
        <v>122.81590241698667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316713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1034711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1351424</v>
      </c>
      <c r="O17" s="41">
        <f t="shared" si="2"/>
        <v>305.26857917325503</v>
      </c>
      <c r="P17" s="10"/>
    </row>
    <row r="18" spans="1:119">
      <c r="A18" s="12"/>
      <c r="B18" s="42">
        <v>541</v>
      </c>
      <c r="C18" s="19" t="s">
        <v>31</v>
      </c>
      <c r="D18" s="43">
        <v>316713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316713</v>
      </c>
      <c r="O18" s="44">
        <f t="shared" si="2"/>
        <v>71.541224305398686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1034711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1034711</v>
      </c>
      <c r="O19" s="44">
        <f t="shared" si="2"/>
        <v>233.72735486785635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945537</v>
      </c>
      <c r="E20" s="29">
        <f t="shared" si="6"/>
        <v>10500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956037</v>
      </c>
      <c r="O20" s="41">
        <f t="shared" si="2"/>
        <v>215.95595211203977</v>
      </c>
      <c r="P20" s="9"/>
    </row>
    <row r="21" spans="1:119">
      <c r="A21" s="12"/>
      <c r="B21" s="42">
        <v>572</v>
      </c>
      <c r="C21" s="19" t="s">
        <v>34</v>
      </c>
      <c r="D21" s="43">
        <v>945537</v>
      </c>
      <c r="E21" s="43">
        <v>10500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956037</v>
      </c>
      <c r="O21" s="44">
        <f t="shared" si="2"/>
        <v>215.95595211203977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194000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194000</v>
      </c>
      <c r="O22" s="41">
        <f t="shared" si="2"/>
        <v>43.822001355319628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194000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194000</v>
      </c>
      <c r="O23" s="44">
        <f t="shared" si="2"/>
        <v>43.822001355319628</v>
      </c>
      <c r="P23" s="9"/>
    </row>
    <row r="24" spans="1:119" ht="16.5" thickBot="1">
      <c r="A24" s="13" t="s">
        <v>10</v>
      </c>
      <c r="B24" s="21"/>
      <c r="C24" s="20"/>
      <c r="D24" s="14">
        <f>SUM(D5,D10,D13,D17,D20,D22)</f>
        <v>4920438</v>
      </c>
      <c r="E24" s="14">
        <f t="shared" ref="E24:M24" si="8">SUM(E5,E10,E13,E17,E20,E22)</f>
        <v>13540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2847202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7781180</v>
      </c>
      <c r="O24" s="35">
        <f t="shared" si="2"/>
        <v>1757.6643325050825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4427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1128386</v>
      </c>
      <c r="E5" s="24">
        <f t="shared" si="0"/>
        <v>450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1128836</v>
      </c>
      <c r="O5" s="30">
        <f t="shared" ref="O5:O24" si="2">(N5/O$26)</f>
        <v>249.79774286346537</v>
      </c>
      <c r="P5" s="6"/>
    </row>
    <row r="6" spans="1:133">
      <c r="A6" s="12"/>
      <c r="B6" s="42">
        <v>512</v>
      </c>
      <c r="C6" s="19" t="s">
        <v>19</v>
      </c>
      <c r="D6" s="43">
        <v>320332</v>
      </c>
      <c r="E6" s="43">
        <v>450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320782</v>
      </c>
      <c r="O6" s="44">
        <f t="shared" si="2"/>
        <v>70.985173710998012</v>
      </c>
      <c r="P6" s="9"/>
    </row>
    <row r="7" spans="1:133">
      <c r="A7" s="12"/>
      <c r="B7" s="42">
        <v>513</v>
      </c>
      <c r="C7" s="19" t="s">
        <v>20</v>
      </c>
      <c r="D7" s="43">
        <v>266099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266099</v>
      </c>
      <c r="O7" s="44">
        <f t="shared" si="2"/>
        <v>58.884487718521797</v>
      </c>
      <c r="P7" s="9"/>
    </row>
    <row r="8" spans="1:133">
      <c r="A8" s="12"/>
      <c r="B8" s="42">
        <v>515</v>
      </c>
      <c r="C8" s="19" t="s">
        <v>21</v>
      </c>
      <c r="D8" s="43">
        <v>316442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316442</v>
      </c>
      <c r="O8" s="44">
        <f t="shared" si="2"/>
        <v>70.024784244301841</v>
      </c>
      <c r="P8" s="9"/>
    </row>
    <row r="9" spans="1:133">
      <c r="A9" s="12"/>
      <c r="B9" s="42">
        <v>519</v>
      </c>
      <c r="C9" s="19" t="s">
        <v>22</v>
      </c>
      <c r="D9" s="43">
        <v>225513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225513</v>
      </c>
      <c r="O9" s="44">
        <f t="shared" si="2"/>
        <v>49.903297189643723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2365794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2365794</v>
      </c>
      <c r="O10" s="41">
        <f t="shared" si="2"/>
        <v>523.52157556981638</v>
      </c>
      <c r="P10" s="10"/>
    </row>
    <row r="11" spans="1:133">
      <c r="A11" s="12"/>
      <c r="B11" s="42">
        <v>521</v>
      </c>
      <c r="C11" s="19" t="s">
        <v>24</v>
      </c>
      <c r="D11" s="43">
        <v>1095299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1095299</v>
      </c>
      <c r="O11" s="44">
        <f t="shared" si="2"/>
        <v>242.37641071033414</v>
      </c>
      <c r="P11" s="9"/>
    </row>
    <row r="12" spans="1:133">
      <c r="A12" s="12"/>
      <c r="B12" s="42">
        <v>522</v>
      </c>
      <c r="C12" s="19" t="s">
        <v>25</v>
      </c>
      <c r="D12" s="43">
        <v>1270495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1270495</v>
      </c>
      <c r="O12" s="44">
        <f t="shared" si="2"/>
        <v>281.14516485948218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239756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1679078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1918834</v>
      </c>
      <c r="O13" s="41">
        <f t="shared" si="2"/>
        <v>424.61473777384379</v>
      </c>
      <c r="P13" s="10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1165309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1165309</v>
      </c>
      <c r="O14" s="44">
        <f t="shared" si="2"/>
        <v>257.86877627793757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207037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207037</v>
      </c>
      <c r="O15" s="44">
        <f t="shared" si="2"/>
        <v>45.81478203142288</v>
      </c>
      <c r="P15" s="9"/>
    </row>
    <row r="16" spans="1:133">
      <c r="A16" s="12"/>
      <c r="B16" s="42">
        <v>539</v>
      </c>
      <c r="C16" s="19" t="s">
        <v>29</v>
      </c>
      <c r="D16" s="43">
        <v>239756</v>
      </c>
      <c r="E16" s="43">
        <v>0</v>
      </c>
      <c r="F16" s="43">
        <v>0</v>
      </c>
      <c r="G16" s="43">
        <v>0</v>
      </c>
      <c r="H16" s="43">
        <v>0</v>
      </c>
      <c r="I16" s="43">
        <v>306732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546488</v>
      </c>
      <c r="O16" s="44">
        <f t="shared" si="2"/>
        <v>120.93117946448329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293506</v>
      </c>
      <c r="E17" s="29">
        <f t="shared" si="5"/>
        <v>4995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1298083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1596584</v>
      </c>
      <c r="O17" s="41">
        <f t="shared" si="2"/>
        <v>353.30471343217528</v>
      </c>
      <c r="P17" s="10"/>
    </row>
    <row r="18" spans="1:119">
      <c r="A18" s="12"/>
      <c r="B18" s="42">
        <v>541</v>
      </c>
      <c r="C18" s="19" t="s">
        <v>31</v>
      </c>
      <c r="D18" s="43">
        <v>293506</v>
      </c>
      <c r="E18" s="43">
        <v>4995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298501</v>
      </c>
      <c r="O18" s="44">
        <f t="shared" si="2"/>
        <v>66.054658110201373</v>
      </c>
      <c r="P18" s="9"/>
    </row>
    <row r="19" spans="1:119">
      <c r="A19" s="12"/>
      <c r="B19" s="42">
        <v>543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1298083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1298083</v>
      </c>
      <c r="O19" s="44">
        <f t="shared" si="2"/>
        <v>287.25005532197389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967874</v>
      </c>
      <c r="E20" s="29">
        <f t="shared" si="6"/>
        <v>157470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1125344</v>
      </c>
      <c r="O20" s="41">
        <f t="shared" si="2"/>
        <v>249.02500553219738</v>
      </c>
      <c r="P20" s="9"/>
    </row>
    <row r="21" spans="1:119">
      <c r="A21" s="12"/>
      <c r="B21" s="42">
        <v>572</v>
      </c>
      <c r="C21" s="19" t="s">
        <v>34</v>
      </c>
      <c r="D21" s="43">
        <v>967874</v>
      </c>
      <c r="E21" s="43">
        <v>157470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1125344</v>
      </c>
      <c r="O21" s="44">
        <f t="shared" si="2"/>
        <v>249.02500553219738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195800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195800</v>
      </c>
      <c r="O22" s="41">
        <f t="shared" si="2"/>
        <v>43.328169949103781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195800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195800</v>
      </c>
      <c r="O23" s="44">
        <f t="shared" si="2"/>
        <v>43.328169949103781</v>
      </c>
      <c r="P23" s="9"/>
    </row>
    <row r="24" spans="1:119" ht="16.5" thickBot="1">
      <c r="A24" s="13" t="s">
        <v>10</v>
      </c>
      <c r="B24" s="21"/>
      <c r="C24" s="20"/>
      <c r="D24" s="14">
        <f>SUM(D5,D10,D13,D17,D20,D22)</f>
        <v>4995316</v>
      </c>
      <c r="E24" s="14">
        <f t="shared" ref="E24:M24" si="8">SUM(E5,E10,E13,E17,E20,E22)</f>
        <v>162915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3172961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8331192</v>
      </c>
      <c r="O24" s="35">
        <f t="shared" si="2"/>
        <v>1843.5919451206018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51</v>
      </c>
      <c r="M26" s="90"/>
      <c r="N26" s="90"/>
      <c r="O26" s="39">
        <v>4519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1770551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1770551</v>
      </c>
      <c r="O5" s="30">
        <f t="shared" ref="O5:O25" si="2">(N5/O$27)</f>
        <v>391.28198895027623</v>
      </c>
      <c r="P5" s="6"/>
    </row>
    <row r="6" spans="1:133">
      <c r="A6" s="12"/>
      <c r="B6" s="42">
        <v>512</v>
      </c>
      <c r="C6" s="19" t="s">
        <v>19</v>
      </c>
      <c r="D6" s="43">
        <v>990495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990495</v>
      </c>
      <c r="O6" s="44">
        <f t="shared" si="2"/>
        <v>218.89392265193371</v>
      </c>
      <c r="P6" s="9"/>
    </row>
    <row r="7" spans="1:133">
      <c r="A7" s="12"/>
      <c r="B7" s="42">
        <v>513</v>
      </c>
      <c r="C7" s="19" t="s">
        <v>20</v>
      </c>
      <c r="D7" s="43">
        <v>284935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284935</v>
      </c>
      <c r="O7" s="44">
        <f t="shared" si="2"/>
        <v>62.969060773480663</v>
      </c>
      <c r="P7" s="9"/>
    </row>
    <row r="8" spans="1:133">
      <c r="A8" s="12"/>
      <c r="B8" s="42">
        <v>515</v>
      </c>
      <c r="C8" s="19" t="s">
        <v>21</v>
      </c>
      <c r="D8" s="43">
        <v>293293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293293</v>
      </c>
      <c r="O8" s="44">
        <f t="shared" si="2"/>
        <v>64.81613259668508</v>
      </c>
      <c r="P8" s="9"/>
    </row>
    <row r="9" spans="1:133">
      <c r="A9" s="12"/>
      <c r="B9" s="42">
        <v>519</v>
      </c>
      <c r="C9" s="19" t="s">
        <v>22</v>
      </c>
      <c r="D9" s="43">
        <v>201828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201828</v>
      </c>
      <c r="O9" s="44">
        <f t="shared" si="2"/>
        <v>44.602872928176794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2359331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2359331</v>
      </c>
      <c r="O10" s="41">
        <f t="shared" si="2"/>
        <v>521.39911602209941</v>
      </c>
      <c r="P10" s="10"/>
    </row>
    <row r="11" spans="1:133">
      <c r="A11" s="12"/>
      <c r="B11" s="42">
        <v>521</v>
      </c>
      <c r="C11" s="19" t="s">
        <v>24</v>
      </c>
      <c r="D11" s="43">
        <v>1034840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1034840</v>
      </c>
      <c r="O11" s="44">
        <f t="shared" si="2"/>
        <v>228.69392265193369</v>
      </c>
      <c r="P11" s="9"/>
    </row>
    <row r="12" spans="1:133">
      <c r="A12" s="12"/>
      <c r="B12" s="42">
        <v>522</v>
      </c>
      <c r="C12" s="19" t="s">
        <v>25</v>
      </c>
      <c r="D12" s="43">
        <v>1324491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1324491</v>
      </c>
      <c r="O12" s="44">
        <f t="shared" si="2"/>
        <v>292.70519337016577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364820</v>
      </c>
      <c r="E13" s="29">
        <f t="shared" si="4"/>
        <v>194798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1688411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2248029</v>
      </c>
      <c r="O13" s="41">
        <f t="shared" si="2"/>
        <v>496.80198895027627</v>
      </c>
      <c r="P13" s="10"/>
    </row>
    <row r="14" spans="1:133">
      <c r="A14" s="12"/>
      <c r="B14" s="42">
        <v>533</v>
      </c>
      <c r="C14" s="19" t="s">
        <v>66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733795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733795</v>
      </c>
      <c r="O14" s="44">
        <f t="shared" si="2"/>
        <v>162.16464088397791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417258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417258</v>
      </c>
      <c r="O15" s="44">
        <f t="shared" si="2"/>
        <v>92.211712707182315</v>
      </c>
      <c r="P15" s="9"/>
    </row>
    <row r="16" spans="1:133">
      <c r="A16" s="12"/>
      <c r="B16" s="42">
        <v>538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195439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195439</v>
      </c>
      <c r="O16" s="44">
        <f t="shared" si="2"/>
        <v>43.19093922651934</v>
      </c>
      <c r="P16" s="9"/>
    </row>
    <row r="17" spans="1:119">
      <c r="A17" s="12"/>
      <c r="B17" s="42">
        <v>539</v>
      </c>
      <c r="C17" s="19" t="s">
        <v>29</v>
      </c>
      <c r="D17" s="43">
        <v>364820</v>
      </c>
      <c r="E17" s="43">
        <v>194798</v>
      </c>
      <c r="F17" s="43">
        <v>0</v>
      </c>
      <c r="G17" s="43">
        <v>0</v>
      </c>
      <c r="H17" s="43">
        <v>0</v>
      </c>
      <c r="I17" s="43">
        <v>341919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901537</v>
      </c>
      <c r="O17" s="44">
        <f t="shared" si="2"/>
        <v>199.2346961325967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318961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889377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1208338</v>
      </c>
      <c r="O18" s="41">
        <f t="shared" si="2"/>
        <v>267.03602209944751</v>
      </c>
      <c r="P18" s="10"/>
    </row>
    <row r="19" spans="1:119">
      <c r="A19" s="12"/>
      <c r="B19" s="42">
        <v>541</v>
      </c>
      <c r="C19" s="19" t="s">
        <v>31</v>
      </c>
      <c r="D19" s="43">
        <v>318961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318961</v>
      </c>
      <c r="O19" s="44">
        <f t="shared" si="2"/>
        <v>70.488618784530388</v>
      </c>
      <c r="P19" s="9"/>
    </row>
    <row r="20" spans="1:119">
      <c r="A20" s="12"/>
      <c r="B20" s="42">
        <v>543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889377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889377</v>
      </c>
      <c r="O20" s="44">
        <f t="shared" si="2"/>
        <v>196.54740331491712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1070085</v>
      </c>
      <c r="E21" s="29">
        <f t="shared" si="6"/>
        <v>119178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1189263</v>
      </c>
      <c r="O21" s="41">
        <f t="shared" si="2"/>
        <v>262.82055248618786</v>
      </c>
      <c r="P21" s="9"/>
    </row>
    <row r="22" spans="1:119">
      <c r="A22" s="12"/>
      <c r="B22" s="42">
        <v>572</v>
      </c>
      <c r="C22" s="19" t="s">
        <v>34</v>
      </c>
      <c r="D22" s="43">
        <v>1070085</v>
      </c>
      <c r="E22" s="43">
        <v>119178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1189263</v>
      </c>
      <c r="O22" s="44">
        <f t="shared" si="2"/>
        <v>262.82055248618786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300000</v>
      </c>
      <c r="E23" s="29">
        <f t="shared" si="7"/>
        <v>82700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3245701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3628401</v>
      </c>
      <c r="O23" s="41">
        <f t="shared" si="2"/>
        <v>801.85657458563537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300000</v>
      </c>
      <c r="E24" s="43">
        <v>82700</v>
      </c>
      <c r="F24" s="43">
        <v>0</v>
      </c>
      <c r="G24" s="43">
        <v>0</v>
      </c>
      <c r="H24" s="43">
        <v>0</v>
      </c>
      <c r="I24" s="43">
        <v>3245701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3628401</v>
      </c>
      <c r="O24" s="44">
        <f t="shared" si="2"/>
        <v>801.85657458563537</v>
      </c>
      <c r="P24" s="9"/>
    </row>
    <row r="25" spans="1:119" ht="16.5" thickBot="1">
      <c r="A25" s="13" t="s">
        <v>10</v>
      </c>
      <c r="B25" s="21"/>
      <c r="C25" s="20"/>
      <c r="D25" s="14">
        <f>SUM(D5,D10,D13,D18,D21,D23)</f>
        <v>6183748</v>
      </c>
      <c r="E25" s="14">
        <f t="shared" ref="E25:M25" si="8">SUM(E5,E10,E13,E18,E21,E23)</f>
        <v>396676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5823489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12403913</v>
      </c>
      <c r="O25" s="35">
        <f t="shared" si="2"/>
        <v>2741.1962430939225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67</v>
      </c>
      <c r="M27" s="90"/>
      <c r="N27" s="90"/>
      <c r="O27" s="39">
        <v>4525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3541670.7800000003</v>
      </c>
      <c r="E5" s="24">
        <f t="shared" si="0"/>
        <v>97336</v>
      </c>
      <c r="F5" s="24">
        <f t="shared" si="0"/>
        <v>639923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4278929.78</v>
      </c>
      <c r="P5" s="30">
        <f t="shared" ref="P5:P28" si="1">(O5/P$30)</f>
        <v>1086.2984970804773</v>
      </c>
      <c r="Q5" s="6"/>
    </row>
    <row r="6" spans="1:134">
      <c r="A6" s="12"/>
      <c r="B6" s="42">
        <v>511</v>
      </c>
      <c r="C6" s="19" t="s">
        <v>69</v>
      </c>
      <c r="D6" s="43">
        <v>59745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59745</v>
      </c>
      <c r="P6" s="44">
        <f t="shared" si="1"/>
        <v>15.167555217060167</v>
      </c>
      <c r="Q6" s="9"/>
    </row>
    <row r="7" spans="1:134">
      <c r="A7" s="12"/>
      <c r="B7" s="42">
        <v>512</v>
      </c>
      <c r="C7" s="19" t="s">
        <v>19</v>
      </c>
      <c r="D7" s="43">
        <v>852849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852849</v>
      </c>
      <c r="P7" s="44">
        <f t="shared" si="1"/>
        <v>216.51408987052551</v>
      </c>
      <c r="Q7" s="9"/>
    </row>
    <row r="8" spans="1:134">
      <c r="A8" s="12"/>
      <c r="B8" s="42">
        <v>513</v>
      </c>
      <c r="C8" s="19" t="s">
        <v>20</v>
      </c>
      <c r="D8" s="43">
        <v>562144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562144</v>
      </c>
      <c r="P8" s="44">
        <f t="shared" si="1"/>
        <v>142.71236354404672</v>
      </c>
      <c r="Q8" s="9"/>
    </row>
    <row r="9" spans="1:134">
      <c r="A9" s="12"/>
      <c r="B9" s="42">
        <v>514</v>
      </c>
      <c r="C9" s="19" t="s">
        <v>78</v>
      </c>
      <c r="D9" s="43">
        <v>169502.78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169502.78</v>
      </c>
      <c r="P9" s="44">
        <f t="shared" si="1"/>
        <v>43.031931962427009</v>
      </c>
      <c r="Q9" s="9"/>
    </row>
    <row r="10" spans="1:134">
      <c r="A10" s="12"/>
      <c r="B10" s="42">
        <v>515</v>
      </c>
      <c r="C10" s="19" t="s">
        <v>21</v>
      </c>
      <c r="D10" s="43">
        <v>535412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535412</v>
      </c>
      <c r="P10" s="44">
        <f t="shared" si="1"/>
        <v>135.92586951002792</v>
      </c>
      <c r="Q10" s="9"/>
    </row>
    <row r="11" spans="1:134">
      <c r="A11" s="12"/>
      <c r="B11" s="42">
        <v>516</v>
      </c>
      <c r="C11" s="19" t="s">
        <v>91</v>
      </c>
      <c r="D11" s="43">
        <v>181680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181680</v>
      </c>
      <c r="P11" s="44">
        <f t="shared" si="1"/>
        <v>46.123381568926121</v>
      </c>
      <c r="Q11" s="9"/>
    </row>
    <row r="12" spans="1:134">
      <c r="A12" s="12"/>
      <c r="B12" s="42">
        <v>517</v>
      </c>
      <c r="C12" s="19" t="s">
        <v>53</v>
      </c>
      <c r="D12" s="43">
        <v>0</v>
      </c>
      <c r="E12" s="43">
        <v>0</v>
      </c>
      <c r="F12" s="43">
        <v>639923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639923</v>
      </c>
      <c r="P12" s="44">
        <f t="shared" si="1"/>
        <v>162.45823813150545</v>
      </c>
      <c r="Q12" s="9"/>
    </row>
    <row r="13" spans="1:134">
      <c r="A13" s="12"/>
      <c r="B13" s="42">
        <v>519</v>
      </c>
      <c r="C13" s="19" t="s">
        <v>22</v>
      </c>
      <c r="D13" s="43">
        <v>1180338</v>
      </c>
      <c r="E13" s="43">
        <v>97336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1277674</v>
      </c>
      <c r="P13" s="44">
        <f t="shared" si="1"/>
        <v>324.36506727595838</v>
      </c>
      <c r="Q13" s="9"/>
    </row>
    <row r="14" spans="1:134" ht="15.75">
      <c r="A14" s="26" t="s">
        <v>23</v>
      </c>
      <c r="B14" s="27"/>
      <c r="C14" s="28"/>
      <c r="D14" s="29">
        <f t="shared" ref="D14:N14" si="3">SUM(D15:D17)</f>
        <v>3269814.12</v>
      </c>
      <c r="E14" s="29">
        <f t="shared" si="3"/>
        <v>1296515.1099999999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4566329.2300000004</v>
      </c>
      <c r="P14" s="41">
        <f t="shared" si="1"/>
        <v>1159.2610383346027</v>
      </c>
      <c r="Q14" s="10"/>
    </row>
    <row r="15" spans="1:134">
      <c r="A15" s="12"/>
      <c r="B15" s="42">
        <v>521</v>
      </c>
      <c r="C15" s="19" t="s">
        <v>24</v>
      </c>
      <c r="D15" s="43">
        <v>1396545.12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1396545.12</v>
      </c>
      <c r="P15" s="44">
        <f t="shared" si="1"/>
        <v>354.5430616907845</v>
      </c>
      <c r="Q15" s="9"/>
    </row>
    <row r="16" spans="1:134">
      <c r="A16" s="12"/>
      <c r="B16" s="42">
        <v>522</v>
      </c>
      <c r="C16" s="19" t="s">
        <v>25</v>
      </c>
      <c r="D16" s="43">
        <v>1873269</v>
      </c>
      <c r="E16" s="43">
        <v>634851.11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2508120.11</v>
      </c>
      <c r="P16" s="44">
        <f t="shared" si="1"/>
        <v>636.74031733942627</v>
      </c>
      <c r="Q16" s="9"/>
    </row>
    <row r="17" spans="1:120">
      <c r="A17" s="12"/>
      <c r="B17" s="42">
        <v>524</v>
      </c>
      <c r="C17" s="19" t="s">
        <v>81</v>
      </c>
      <c r="D17" s="43">
        <v>0</v>
      </c>
      <c r="E17" s="43">
        <v>661664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661664</v>
      </c>
      <c r="P17" s="44">
        <f t="shared" si="1"/>
        <v>167.97765930439198</v>
      </c>
      <c r="Q17" s="9"/>
    </row>
    <row r="18" spans="1:120" ht="15.75">
      <c r="A18" s="26" t="s">
        <v>26</v>
      </c>
      <c r="B18" s="27"/>
      <c r="C18" s="28"/>
      <c r="D18" s="29">
        <f t="shared" ref="D18:N18" si="5">SUM(D19:D21)</f>
        <v>440693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4362427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4803120</v>
      </c>
      <c r="P18" s="41">
        <f t="shared" si="1"/>
        <v>1219.3754760091394</v>
      </c>
      <c r="Q18" s="10"/>
    </row>
    <row r="19" spans="1:120">
      <c r="A19" s="12"/>
      <c r="B19" s="42">
        <v>534</v>
      </c>
      <c r="C19" s="19" t="s">
        <v>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1556911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7" si="6">SUM(D19:N19)</f>
        <v>1556911</v>
      </c>
      <c r="P19" s="44">
        <f t="shared" si="1"/>
        <v>395.25539477024626</v>
      </c>
      <c r="Q19" s="9"/>
    </row>
    <row r="20" spans="1:120">
      <c r="A20" s="12"/>
      <c r="B20" s="42">
        <v>538</v>
      </c>
      <c r="C20" s="19" t="s">
        <v>28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2805516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2805516</v>
      </c>
      <c r="P20" s="44">
        <f t="shared" si="1"/>
        <v>712.2406702208682</v>
      </c>
      <c r="Q20" s="9"/>
    </row>
    <row r="21" spans="1:120">
      <c r="A21" s="12"/>
      <c r="B21" s="42">
        <v>539</v>
      </c>
      <c r="C21" s="19" t="s">
        <v>29</v>
      </c>
      <c r="D21" s="43">
        <v>440693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440693</v>
      </c>
      <c r="P21" s="44">
        <f t="shared" si="1"/>
        <v>111.87941101802488</v>
      </c>
      <c r="Q21" s="9"/>
    </row>
    <row r="22" spans="1:120" ht="15.75">
      <c r="A22" s="26" t="s">
        <v>30</v>
      </c>
      <c r="B22" s="27"/>
      <c r="C22" s="28"/>
      <c r="D22" s="29">
        <f t="shared" ref="D22:N22" si="7">SUM(D23:D24)</f>
        <v>566125</v>
      </c>
      <c r="E22" s="29">
        <f t="shared" si="7"/>
        <v>108046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674171</v>
      </c>
      <c r="P22" s="41">
        <f t="shared" si="1"/>
        <v>171.15283066768214</v>
      </c>
      <c r="Q22" s="10"/>
    </row>
    <row r="23" spans="1:120">
      <c r="A23" s="12"/>
      <c r="B23" s="42">
        <v>541</v>
      </c>
      <c r="C23" s="19" t="s">
        <v>31</v>
      </c>
      <c r="D23" s="43">
        <v>0</v>
      </c>
      <c r="E23" s="43">
        <v>108046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108046</v>
      </c>
      <c r="P23" s="44">
        <f t="shared" si="1"/>
        <v>27.429804518913429</v>
      </c>
      <c r="Q23" s="9"/>
    </row>
    <row r="24" spans="1:120">
      <c r="A24" s="12"/>
      <c r="B24" s="42">
        <v>545</v>
      </c>
      <c r="C24" s="19" t="s">
        <v>45</v>
      </c>
      <c r="D24" s="43">
        <v>566125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566125</v>
      </c>
      <c r="P24" s="44">
        <f t="shared" si="1"/>
        <v>143.72302614876872</v>
      </c>
      <c r="Q24" s="9"/>
    </row>
    <row r="25" spans="1:120" ht="15.75">
      <c r="A25" s="26" t="s">
        <v>33</v>
      </c>
      <c r="B25" s="27"/>
      <c r="C25" s="28"/>
      <c r="D25" s="29">
        <f t="shared" ref="D25:N25" si="8">SUM(D26:D27)</f>
        <v>1086494</v>
      </c>
      <c r="E25" s="29">
        <f t="shared" si="8"/>
        <v>785924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3713165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5585583</v>
      </c>
      <c r="P25" s="41">
        <f t="shared" si="1"/>
        <v>1418.0205635948209</v>
      </c>
      <c r="Q25" s="9"/>
    </row>
    <row r="26" spans="1:120">
      <c r="A26" s="12"/>
      <c r="B26" s="42">
        <v>572</v>
      </c>
      <c r="C26" s="19" t="s">
        <v>34</v>
      </c>
      <c r="D26" s="43">
        <v>1086494</v>
      </c>
      <c r="E26" s="43">
        <v>785924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1872418</v>
      </c>
      <c r="P26" s="44">
        <f t="shared" si="1"/>
        <v>475.35364305661335</v>
      </c>
      <c r="Q26" s="9"/>
    </row>
    <row r="27" spans="1:120" ht="15.75" thickBot="1">
      <c r="A27" s="12"/>
      <c r="B27" s="42">
        <v>575</v>
      </c>
      <c r="C27" s="19" t="s">
        <v>87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3713165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3713165</v>
      </c>
      <c r="P27" s="44">
        <f t="shared" si="1"/>
        <v>942.66692053820771</v>
      </c>
      <c r="Q27" s="9"/>
    </row>
    <row r="28" spans="1:120" ht="16.5" thickBot="1">
      <c r="A28" s="13" t="s">
        <v>10</v>
      </c>
      <c r="B28" s="21"/>
      <c r="C28" s="20"/>
      <c r="D28" s="14">
        <f>SUM(D5,D14,D18,D22,D25)</f>
        <v>8904796.9000000004</v>
      </c>
      <c r="E28" s="14">
        <f t="shared" ref="E28:N28" si="9">SUM(E5,E14,E18,E22,E25)</f>
        <v>2287821.11</v>
      </c>
      <c r="F28" s="14">
        <f t="shared" si="9"/>
        <v>639923</v>
      </c>
      <c r="G28" s="14">
        <f t="shared" si="9"/>
        <v>0</v>
      </c>
      <c r="H28" s="14">
        <f t="shared" si="9"/>
        <v>0</v>
      </c>
      <c r="I28" s="14">
        <f t="shared" si="9"/>
        <v>8075592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>SUM(D28:N28)</f>
        <v>19908133.009999998</v>
      </c>
      <c r="P28" s="35">
        <f t="shared" si="1"/>
        <v>5054.1084056867221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92</v>
      </c>
      <c r="N30" s="90"/>
      <c r="O30" s="90"/>
      <c r="P30" s="39">
        <v>3939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84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2995666</v>
      </c>
      <c r="E5" s="24">
        <f t="shared" si="0"/>
        <v>661269</v>
      </c>
      <c r="F5" s="24">
        <f t="shared" si="0"/>
        <v>644274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4301209</v>
      </c>
      <c r="P5" s="30">
        <f t="shared" ref="P5:P28" si="2">(O5/P$30)</f>
        <v>1106.8474009264025</v>
      </c>
      <c r="Q5" s="6"/>
    </row>
    <row r="6" spans="1:134">
      <c r="A6" s="12"/>
      <c r="B6" s="42">
        <v>511</v>
      </c>
      <c r="C6" s="19" t="s">
        <v>69</v>
      </c>
      <c r="D6" s="43">
        <v>311295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311295</v>
      </c>
      <c r="P6" s="44">
        <f t="shared" si="2"/>
        <v>80.106793618116313</v>
      </c>
      <c r="Q6" s="9"/>
    </row>
    <row r="7" spans="1:134">
      <c r="A7" s="12"/>
      <c r="B7" s="42">
        <v>512</v>
      </c>
      <c r="C7" s="19" t="s">
        <v>19</v>
      </c>
      <c r="D7" s="43">
        <v>602385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602385</v>
      </c>
      <c r="P7" s="44">
        <f t="shared" si="2"/>
        <v>155.01415337107565</v>
      </c>
      <c r="Q7" s="9"/>
    </row>
    <row r="8" spans="1:134">
      <c r="A8" s="12"/>
      <c r="B8" s="42">
        <v>513</v>
      </c>
      <c r="C8" s="19" t="s">
        <v>20</v>
      </c>
      <c r="D8" s="43">
        <v>839761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839761</v>
      </c>
      <c r="P8" s="44">
        <f t="shared" si="2"/>
        <v>216.09907359752958</v>
      </c>
      <c r="Q8" s="9"/>
    </row>
    <row r="9" spans="1:134">
      <c r="A9" s="12"/>
      <c r="B9" s="42">
        <v>515</v>
      </c>
      <c r="C9" s="19" t="s">
        <v>21</v>
      </c>
      <c r="D9" s="43">
        <v>685036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685036</v>
      </c>
      <c r="P9" s="44">
        <f t="shared" si="2"/>
        <v>176.28306742151312</v>
      </c>
      <c r="Q9" s="9"/>
    </row>
    <row r="10" spans="1:134">
      <c r="A10" s="12"/>
      <c r="B10" s="42">
        <v>517</v>
      </c>
      <c r="C10" s="19" t="s">
        <v>53</v>
      </c>
      <c r="D10" s="43">
        <v>0</v>
      </c>
      <c r="E10" s="43">
        <v>0</v>
      </c>
      <c r="F10" s="43">
        <v>644274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644274</v>
      </c>
      <c r="P10" s="44">
        <f t="shared" si="2"/>
        <v>165.79361811631497</v>
      </c>
      <c r="Q10" s="9"/>
    </row>
    <row r="11" spans="1:134">
      <c r="A11" s="12"/>
      <c r="B11" s="42">
        <v>519</v>
      </c>
      <c r="C11" s="19" t="s">
        <v>22</v>
      </c>
      <c r="D11" s="43">
        <v>557189</v>
      </c>
      <c r="E11" s="43">
        <v>661269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1218458</v>
      </c>
      <c r="P11" s="44">
        <f t="shared" si="2"/>
        <v>313.55069480185279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SUM(D13:D15)</f>
        <v>3116813</v>
      </c>
      <c r="E12" s="29">
        <f t="shared" si="3"/>
        <v>1215089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4331902</v>
      </c>
      <c r="P12" s="41">
        <f t="shared" si="2"/>
        <v>1114.7457539886773</v>
      </c>
      <c r="Q12" s="10"/>
    </row>
    <row r="13" spans="1:134">
      <c r="A13" s="12"/>
      <c r="B13" s="42">
        <v>521</v>
      </c>
      <c r="C13" s="19" t="s">
        <v>24</v>
      </c>
      <c r="D13" s="43">
        <v>1354082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1354082</v>
      </c>
      <c r="P13" s="44">
        <f t="shared" si="2"/>
        <v>348.45136387030368</v>
      </c>
      <c r="Q13" s="9"/>
    </row>
    <row r="14" spans="1:134">
      <c r="A14" s="12"/>
      <c r="B14" s="42">
        <v>522</v>
      </c>
      <c r="C14" s="19" t="s">
        <v>25</v>
      </c>
      <c r="D14" s="43">
        <v>1762731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1762731</v>
      </c>
      <c r="P14" s="44">
        <f t="shared" si="2"/>
        <v>453.61065362840969</v>
      </c>
      <c r="Q14" s="9"/>
    </row>
    <row r="15" spans="1:134">
      <c r="A15" s="12"/>
      <c r="B15" s="42">
        <v>524</v>
      </c>
      <c r="C15" s="19" t="s">
        <v>81</v>
      </c>
      <c r="D15" s="43">
        <v>0</v>
      </c>
      <c r="E15" s="43">
        <v>1215089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1215089</v>
      </c>
      <c r="P15" s="44">
        <f t="shared" si="2"/>
        <v>312.68373648996396</v>
      </c>
      <c r="Q15" s="9"/>
    </row>
    <row r="16" spans="1:134" ht="15.75">
      <c r="A16" s="26" t="s">
        <v>26</v>
      </c>
      <c r="B16" s="27"/>
      <c r="C16" s="28"/>
      <c r="D16" s="29">
        <f t="shared" ref="D16:N16" si="4">SUM(D17:D19)</f>
        <v>489149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3447556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3936705</v>
      </c>
      <c r="P16" s="41">
        <f t="shared" si="2"/>
        <v>1013.0481214616573</v>
      </c>
      <c r="Q16" s="10"/>
    </row>
    <row r="17" spans="1:120">
      <c r="A17" s="12"/>
      <c r="B17" s="42">
        <v>534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1443081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1443081</v>
      </c>
      <c r="P17" s="44">
        <f t="shared" si="2"/>
        <v>371.3538342768914</v>
      </c>
      <c r="Q17" s="9"/>
    </row>
    <row r="18" spans="1:120">
      <c r="A18" s="12"/>
      <c r="B18" s="42">
        <v>538</v>
      </c>
      <c r="C18" s="19" t="s">
        <v>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2004475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2004475</v>
      </c>
      <c r="P18" s="44">
        <f t="shared" si="2"/>
        <v>515.81960885229023</v>
      </c>
      <c r="Q18" s="9"/>
    </row>
    <row r="19" spans="1:120">
      <c r="A19" s="12"/>
      <c r="B19" s="42">
        <v>539</v>
      </c>
      <c r="C19" s="19" t="s">
        <v>29</v>
      </c>
      <c r="D19" s="43">
        <v>489149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489149</v>
      </c>
      <c r="P19" s="44">
        <f t="shared" si="2"/>
        <v>125.87467833247555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SUM(D21:D22)</f>
        <v>337106</v>
      </c>
      <c r="E20" s="29">
        <f t="shared" si="5"/>
        <v>91971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429077</v>
      </c>
      <c r="P20" s="41">
        <f t="shared" si="2"/>
        <v>110.41610910962429</v>
      </c>
      <c r="Q20" s="10"/>
    </row>
    <row r="21" spans="1:120">
      <c r="A21" s="12"/>
      <c r="B21" s="42">
        <v>541</v>
      </c>
      <c r="C21" s="19" t="s">
        <v>31</v>
      </c>
      <c r="D21" s="43">
        <v>0</v>
      </c>
      <c r="E21" s="43">
        <v>91971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91971</v>
      </c>
      <c r="P21" s="44">
        <f t="shared" si="2"/>
        <v>23.667267112712299</v>
      </c>
      <c r="Q21" s="9"/>
    </row>
    <row r="22" spans="1:120">
      <c r="A22" s="12"/>
      <c r="B22" s="42">
        <v>545</v>
      </c>
      <c r="C22" s="19" t="s">
        <v>45</v>
      </c>
      <c r="D22" s="43">
        <v>337106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337106</v>
      </c>
      <c r="P22" s="44">
        <f t="shared" si="2"/>
        <v>86.748841996911992</v>
      </c>
      <c r="Q22" s="9"/>
    </row>
    <row r="23" spans="1:120" ht="15.75">
      <c r="A23" s="26" t="s">
        <v>33</v>
      </c>
      <c r="B23" s="27"/>
      <c r="C23" s="28"/>
      <c r="D23" s="29">
        <f t="shared" ref="D23:N23" si="6">SUM(D24:D25)</f>
        <v>939441</v>
      </c>
      <c r="E23" s="29">
        <f t="shared" si="6"/>
        <v>411799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2557482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3908722</v>
      </c>
      <c r="P23" s="41">
        <f t="shared" si="2"/>
        <v>1005.847143592383</v>
      </c>
      <c r="Q23" s="9"/>
    </row>
    <row r="24" spans="1:120">
      <c r="A24" s="12"/>
      <c r="B24" s="42">
        <v>572</v>
      </c>
      <c r="C24" s="19" t="s">
        <v>34</v>
      </c>
      <c r="D24" s="43">
        <v>921588</v>
      </c>
      <c r="E24" s="43">
        <v>406751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1328339</v>
      </c>
      <c r="P24" s="44">
        <f t="shared" si="2"/>
        <v>341.82681420483789</v>
      </c>
      <c r="Q24" s="9"/>
    </row>
    <row r="25" spans="1:120">
      <c r="A25" s="12"/>
      <c r="B25" s="42">
        <v>575</v>
      </c>
      <c r="C25" s="19" t="s">
        <v>87</v>
      </c>
      <c r="D25" s="43">
        <v>17853</v>
      </c>
      <c r="E25" s="43">
        <v>5048</v>
      </c>
      <c r="F25" s="43">
        <v>0</v>
      </c>
      <c r="G25" s="43">
        <v>0</v>
      </c>
      <c r="H25" s="43">
        <v>0</v>
      </c>
      <c r="I25" s="43">
        <v>2557482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2580383</v>
      </c>
      <c r="P25" s="44">
        <f t="shared" si="2"/>
        <v>664.02032938754508</v>
      </c>
      <c r="Q25" s="9"/>
    </row>
    <row r="26" spans="1:120" ht="15.75">
      <c r="A26" s="26" t="s">
        <v>36</v>
      </c>
      <c r="B26" s="27"/>
      <c r="C26" s="28"/>
      <c r="D26" s="29">
        <f t="shared" ref="D26:N26" si="7">SUM(D27:D27)</f>
        <v>1818274</v>
      </c>
      <c r="E26" s="29">
        <f t="shared" si="7"/>
        <v>239900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277400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2335574</v>
      </c>
      <c r="P26" s="41">
        <f t="shared" si="2"/>
        <v>601.02264539372106</v>
      </c>
      <c r="Q26" s="9"/>
    </row>
    <row r="27" spans="1:120" ht="15.75" thickBot="1">
      <c r="A27" s="12"/>
      <c r="B27" s="42">
        <v>581</v>
      </c>
      <c r="C27" s="19" t="s">
        <v>88</v>
      </c>
      <c r="D27" s="43">
        <v>1818274</v>
      </c>
      <c r="E27" s="43">
        <v>239900</v>
      </c>
      <c r="F27" s="43">
        <v>0</v>
      </c>
      <c r="G27" s="43">
        <v>0</v>
      </c>
      <c r="H27" s="43">
        <v>0</v>
      </c>
      <c r="I27" s="43">
        <v>277400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2335574</v>
      </c>
      <c r="P27" s="44">
        <f t="shared" si="2"/>
        <v>601.02264539372106</v>
      </c>
      <c r="Q27" s="9"/>
    </row>
    <row r="28" spans="1:120" ht="16.5" thickBot="1">
      <c r="A28" s="13" t="s">
        <v>10</v>
      </c>
      <c r="B28" s="21"/>
      <c r="C28" s="20"/>
      <c r="D28" s="14">
        <f>SUM(D5,D12,D16,D20,D23,D26)</f>
        <v>9696449</v>
      </c>
      <c r="E28" s="14">
        <f t="shared" ref="E28:N28" si="8">SUM(E5,E12,E16,E20,E23,E26)</f>
        <v>2620028</v>
      </c>
      <c r="F28" s="14">
        <f t="shared" si="8"/>
        <v>644274</v>
      </c>
      <c r="G28" s="14">
        <f t="shared" si="8"/>
        <v>0</v>
      </c>
      <c r="H28" s="14">
        <f t="shared" si="8"/>
        <v>0</v>
      </c>
      <c r="I28" s="14">
        <f t="shared" si="8"/>
        <v>6282438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8"/>
        <v>0</v>
      </c>
      <c r="O28" s="14">
        <f t="shared" si="1"/>
        <v>19243189</v>
      </c>
      <c r="P28" s="35">
        <f t="shared" si="2"/>
        <v>4951.9271744724656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89</v>
      </c>
      <c r="N30" s="90"/>
      <c r="O30" s="90"/>
      <c r="P30" s="39">
        <v>3886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3393511</v>
      </c>
      <c r="E5" s="24">
        <f t="shared" si="0"/>
        <v>0</v>
      </c>
      <c r="F5" s="24">
        <f t="shared" si="0"/>
        <v>741700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4135211</v>
      </c>
      <c r="O5" s="30">
        <f t="shared" ref="O5:O28" si="2">(N5/O$30)</f>
        <v>929.88778952102541</v>
      </c>
      <c r="P5" s="6"/>
    </row>
    <row r="6" spans="1:133">
      <c r="A6" s="12"/>
      <c r="B6" s="42">
        <v>511</v>
      </c>
      <c r="C6" s="19" t="s">
        <v>69</v>
      </c>
      <c r="D6" s="43">
        <v>323582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323582</v>
      </c>
      <c r="O6" s="44">
        <f t="shared" si="2"/>
        <v>72.764110636384075</v>
      </c>
      <c r="P6" s="9"/>
    </row>
    <row r="7" spans="1:133">
      <c r="A7" s="12"/>
      <c r="B7" s="42">
        <v>512</v>
      </c>
      <c r="C7" s="19" t="s">
        <v>19</v>
      </c>
      <c r="D7" s="43">
        <v>584983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584983</v>
      </c>
      <c r="O7" s="44">
        <f t="shared" si="2"/>
        <v>131.54553631661796</v>
      </c>
      <c r="P7" s="9"/>
    </row>
    <row r="8" spans="1:133">
      <c r="A8" s="12"/>
      <c r="B8" s="42">
        <v>513</v>
      </c>
      <c r="C8" s="19" t="s">
        <v>20</v>
      </c>
      <c r="D8" s="43">
        <v>674126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674126</v>
      </c>
      <c r="O8" s="44">
        <f t="shared" si="2"/>
        <v>151.59118506858556</v>
      </c>
      <c r="P8" s="9"/>
    </row>
    <row r="9" spans="1:133">
      <c r="A9" s="12"/>
      <c r="B9" s="42">
        <v>515</v>
      </c>
      <c r="C9" s="19" t="s">
        <v>21</v>
      </c>
      <c r="D9" s="43">
        <v>416869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416869</v>
      </c>
      <c r="O9" s="44">
        <f t="shared" si="2"/>
        <v>93.741623566449292</v>
      </c>
      <c r="P9" s="9"/>
    </row>
    <row r="10" spans="1:133">
      <c r="A10" s="12"/>
      <c r="B10" s="42">
        <v>517</v>
      </c>
      <c r="C10" s="19" t="s">
        <v>53</v>
      </c>
      <c r="D10" s="43">
        <v>0</v>
      </c>
      <c r="E10" s="43">
        <v>0</v>
      </c>
      <c r="F10" s="43">
        <v>741700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741700</v>
      </c>
      <c r="O10" s="44">
        <f t="shared" si="2"/>
        <v>166.78659770631887</v>
      </c>
      <c r="P10" s="9"/>
    </row>
    <row r="11" spans="1:133">
      <c r="A11" s="12"/>
      <c r="B11" s="42">
        <v>519</v>
      </c>
      <c r="C11" s="19" t="s">
        <v>54</v>
      </c>
      <c r="D11" s="43">
        <v>1393951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1393951</v>
      </c>
      <c r="O11" s="44">
        <f t="shared" si="2"/>
        <v>313.45873622666966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3010713</v>
      </c>
      <c r="E12" s="29">
        <f t="shared" si="3"/>
        <v>484422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3495135</v>
      </c>
      <c r="O12" s="41">
        <f t="shared" si="2"/>
        <v>785.95345176523495</v>
      </c>
      <c r="P12" s="10"/>
    </row>
    <row r="13" spans="1:133">
      <c r="A13" s="12"/>
      <c r="B13" s="42">
        <v>521</v>
      </c>
      <c r="C13" s="19" t="s">
        <v>24</v>
      </c>
      <c r="D13" s="43">
        <v>1308564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1308564</v>
      </c>
      <c r="O13" s="44">
        <f t="shared" si="2"/>
        <v>294.25770182145266</v>
      </c>
      <c r="P13" s="9"/>
    </row>
    <row r="14" spans="1:133">
      <c r="A14" s="12"/>
      <c r="B14" s="42">
        <v>522</v>
      </c>
      <c r="C14" s="19" t="s">
        <v>25</v>
      </c>
      <c r="D14" s="43">
        <v>1702149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1702149</v>
      </c>
      <c r="O14" s="44">
        <f t="shared" si="2"/>
        <v>382.76343602428602</v>
      </c>
      <c r="P14" s="9"/>
    </row>
    <row r="15" spans="1:133">
      <c r="A15" s="12"/>
      <c r="B15" s="42">
        <v>524</v>
      </c>
      <c r="C15" s="19" t="s">
        <v>81</v>
      </c>
      <c r="D15" s="43">
        <v>0</v>
      </c>
      <c r="E15" s="43">
        <v>484422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484422</v>
      </c>
      <c r="O15" s="44">
        <f t="shared" si="2"/>
        <v>108.93231391949629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SUM(D17:D19)</f>
        <v>495968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3756318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4252286</v>
      </c>
      <c r="O16" s="41">
        <f t="shared" si="2"/>
        <v>956.21452664717788</v>
      </c>
      <c r="P16" s="10"/>
    </row>
    <row r="17" spans="1:119">
      <c r="A17" s="12"/>
      <c r="B17" s="42">
        <v>534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1383213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1383213</v>
      </c>
      <c r="O17" s="44">
        <f t="shared" si="2"/>
        <v>311.0440746570722</v>
      </c>
      <c r="P17" s="9"/>
    </row>
    <row r="18" spans="1:119">
      <c r="A18" s="12"/>
      <c r="B18" s="42">
        <v>538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2373105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2373105</v>
      </c>
      <c r="O18" s="44">
        <f t="shared" si="2"/>
        <v>533.64178097593879</v>
      </c>
      <c r="P18" s="9"/>
    </row>
    <row r="19" spans="1:119">
      <c r="A19" s="12"/>
      <c r="B19" s="42">
        <v>539</v>
      </c>
      <c r="C19" s="19" t="s">
        <v>29</v>
      </c>
      <c r="D19" s="43">
        <v>495968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495968</v>
      </c>
      <c r="O19" s="44">
        <f t="shared" si="2"/>
        <v>111.52867101416686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SUM(D21:D22)</f>
        <v>351002</v>
      </c>
      <c r="E20" s="29">
        <f t="shared" si="5"/>
        <v>102045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453047</v>
      </c>
      <c r="O20" s="41">
        <f t="shared" si="2"/>
        <v>101.87699572745672</v>
      </c>
      <c r="P20" s="10"/>
    </row>
    <row r="21" spans="1:119">
      <c r="A21" s="12"/>
      <c r="B21" s="42">
        <v>541</v>
      </c>
      <c r="C21" s="19" t="s">
        <v>70</v>
      </c>
      <c r="D21" s="43">
        <v>7</v>
      </c>
      <c r="E21" s="43">
        <v>102045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102052</v>
      </c>
      <c r="O21" s="44">
        <f t="shared" si="2"/>
        <v>22.948504609849337</v>
      </c>
      <c r="P21" s="9"/>
    </row>
    <row r="22" spans="1:119">
      <c r="A22" s="12"/>
      <c r="B22" s="42">
        <v>545</v>
      </c>
      <c r="C22" s="19" t="s">
        <v>45</v>
      </c>
      <c r="D22" s="43">
        <v>350995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350995</v>
      </c>
      <c r="O22" s="44">
        <f t="shared" si="2"/>
        <v>78.928491117607379</v>
      </c>
      <c r="P22" s="9"/>
    </row>
    <row r="23" spans="1:119" ht="15.75">
      <c r="A23" s="26" t="s">
        <v>33</v>
      </c>
      <c r="B23" s="27"/>
      <c r="C23" s="28"/>
      <c r="D23" s="29">
        <f t="shared" ref="D23:M23" si="6">SUM(D24:D25)</f>
        <v>869021</v>
      </c>
      <c r="E23" s="29">
        <f t="shared" si="6"/>
        <v>396798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2013784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3279603</v>
      </c>
      <c r="O23" s="41">
        <f t="shared" si="2"/>
        <v>737.48662019338883</v>
      </c>
      <c r="P23" s="9"/>
    </row>
    <row r="24" spans="1:119">
      <c r="A24" s="12"/>
      <c r="B24" s="42">
        <v>572</v>
      </c>
      <c r="C24" s="19" t="s">
        <v>58</v>
      </c>
      <c r="D24" s="43">
        <v>869021</v>
      </c>
      <c r="E24" s="43">
        <v>396798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1265819</v>
      </c>
      <c r="O24" s="44">
        <f t="shared" si="2"/>
        <v>284.64560377782777</v>
      </c>
      <c r="P24" s="9"/>
    </row>
    <row r="25" spans="1:119">
      <c r="A25" s="12"/>
      <c r="B25" s="42">
        <v>575</v>
      </c>
      <c r="C25" s="19" t="s">
        <v>71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2013784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2013784</v>
      </c>
      <c r="O25" s="44">
        <f t="shared" si="2"/>
        <v>452.84101641556106</v>
      </c>
      <c r="P25" s="9"/>
    </row>
    <row r="26" spans="1:119" ht="15.75">
      <c r="A26" s="26" t="s">
        <v>59</v>
      </c>
      <c r="B26" s="27"/>
      <c r="C26" s="28"/>
      <c r="D26" s="29">
        <f t="shared" ref="D26:M26" si="7">SUM(D27:D27)</f>
        <v>1015522</v>
      </c>
      <c r="E26" s="29">
        <f t="shared" si="7"/>
        <v>190979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1206501</v>
      </c>
      <c r="O26" s="41">
        <f t="shared" si="2"/>
        <v>271.30672363391051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1015522</v>
      </c>
      <c r="E27" s="43">
        <v>190979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1206501</v>
      </c>
      <c r="O27" s="44">
        <f t="shared" si="2"/>
        <v>271.30672363391051</v>
      </c>
      <c r="P27" s="9"/>
    </row>
    <row r="28" spans="1:119" ht="16.5" thickBot="1">
      <c r="A28" s="13" t="s">
        <v>10</v>
      </c>
      <c r="B28" s="21"/>
      <c r="C28" s="20"/>
      <c r="D28" s="14">
        <f>SUM(D5,D12,D16,D20,D23,D26)</f>
        <v>9135737</v>
      </c>
      <c r="E28" s="14">
        <f t="shared" ref="E28:M28" si="8">SUM(E5,E12,E16,E20,E23,E26)</f>
        <v>1174244</v>
      </c>
      <c r="F28" s="14">
        <f t="shared" si="8"/>
        <v>741700</v>
      </c>
      <c r="G28" s="14">
        <f t="shared" si="8"/>
        <v>0</v>
      </c>
      <c r="H28" s="14">
        <f t="shared" si="8"/>
        <v>0</v>
      </c>
      <c r="I28" s="14">
        <f t="shared" si="8"/>
        <v>5770102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16821783</v>
      </c>
      <c r="O28" s="35">
        <f t="shared" si="2"/>
        <v>3782.7261074881944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82</v>
      </c>
      <c r="M30" s="90"/>
      <c r="N30" s="90"/>
      <c r="O30" s="39">
        <v>4447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5903977</v>
      </c>
      <c r="E5" s="24">
        <f t="shared" si="0"/>
        <v>457005</v>
      </c>
      <c r="F5" s="24">
        <f t="shared" si="0"/>
        <v>840122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7201104</v>
      </c>
      <c r="O5" s="30">
        <f t="shared" ref="O5:O28" si="1">(N5/O$30)</f>
        <v>1630.3155988227304</v>
      </c>
      <c r="P5" s="6"/>
    </row>
    <row r="6" spans="1:133">
      <c r="A6" s="12"/>
      <c r="B6" s="42">
        <v>511</v>
      </c>
      <c r="C6" s="19" t="s">
        <v>69</v>
      </c>
      <c r="D6" s="43">
        <v>308975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308975</v>
      </c>
      <c r="O6" s="44">
        <f t="shared" si="1"/>
        <v>69.951324428345032</v>
      </c>
      <c r="P6" s="9"/>
    </row>
    <row r="7" spans="1:133">
      <c r="A7" s="12"/>
      <c r="B7" s="42">
        <v>512</v>
      </c>
      <c r="C7" s="19" t="s">
        <v>19</v>
      </c>
      <c r="D7" s="43">
        <v>579393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579393</v>
      </c>
      <c r="O7" s="44">
        <f t="shared" si="1"/>
        <v>131.1734208738963</v>
      </c>
      <c r="P7" s="9"/>
    </row>
    <row r="8" spans="1:133">
      <c r="A8" s="12"/>
      <c r="B8" s="42">
        <v>513</v>
      </c>
      <c r="C8" s="19" t="s">
        <v>20</v>
      </c>
      <c r="D8" s="43">
        <v>491215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491215</v>
      </c>
      <c r="O8" s="44">
        <f t="shared" si="1"/>
        <v>111.2100973511433</v>
      </c>
      <c r="P8" s="9"/>
    </row>
    <row r="9" spans="1:133">
      <c r="A9" s="12"/>
      <c r="B9" s="42">
        <v>514</v>
      </c>
      <c r="C9" s="19" t="s">
        <v>78</v>
      </c>
      <c r="D9" s="43">
        <v>135739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135739</v>
      </c>
      <c r="O9" s="44">
        <f t="shared" si="1"/>
        <v>30.731039166855332</v>
      </c>
      <c r="P9" s="9"/>
    </row>
    <row r="10" spans="1:133">
      <c r="A10" s="12"/>
      <c r="B10" s="42">
        <v>515</v>
      </c>
      <c r="C10" s="19" t="s">
        <v>21</v>
      </c>
      <c r="D10" s="43">
        <v>490819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490819</v>
      </c>
      <c r="O10" s="44">
        <f t="shared" si="1"/>
        <v>111.12044374009508</v>
      </c>
      <c r="P10" s="9"/>
    </row>
    <row r="11" spans="1:133">
      <c r="A11" s="12"/>
      <c r="B11" s="42">
        <v>517</v>
      </c>
      <c r="C11" s="19" t="s">
        <v>53</v>
      </c>
      <c r="D11" s="43">
        <v>0</v>
      </c>
      <c r="E11" s="43">
        <v>0</v>
      </c>
      <c r="F11" s="43">
        <v>840122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840122</v>
      </c>
      <c r="O11" s="44">
        <f t="shared" si="1"/>
        <v>190.20194702286619</v>
      </c>
      <c r="P11" s="9"/>
    </row>
    <row r="12" spans="1:133">
      <c r="A12" s="12"/>
      <c r="B12" s="42">
        <v>519</v>
      </c>
      <c r="C12" s="19" t="s">
        <v>54</v>
      </c>
      <c r="D12" s="43">
        <v>3897836</v>
      </c>
      <c r="E12" s="43">
        <v>457005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4354841</v>
      </c>
      <c r="O12" s="44">
        <f t="shared" si="1"/>
        <v>985.92732623952907</v>
      </c>
      <c r="P12" s="9"/>
    </row>
    <row r="13" spans="1:133" ht="15.75">
      <c r="A13" s="26" t="s">
        <v>23</v>
      </c>
      <c r="B13" s="27"/>
      <c r="C13" s="28"/>
      <c r="D13" s="29">
        <f t="shared" ref="D13:M13" si="3">SUM(D14:D15)</f>
        <v>3015961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3015961</v>
      </c>
      <c r="O13" s="41">
        <f t="shared" si="1"/>
        <v>682.80756169345705</v>
      </c>
      <c r="P13" s="10"/>
    </row>
    <row r="14" spans="1:133">
      <c r="A14" s="12"/>
      <c r="B14" s="42">
        <v>521</v>
      </c>
      <c r="C14" s="19" t="s">
        <v>24</v>
      </c>
      <c r="D14" s="43">
        <v>1277548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1277548</v>
      </c>
      <c r="O14" s="44">
        <f t="shared" si="1"/>
        <v>289.23432193796697</v>
      </c>
      <c r="P14" s="9"/>
    </row>
    <row r="15" spans="1:133">
      <c r="A15" s="12"/>
      <c r="B15" s="42">
        <v>522</v>
      </c>
      <c r="C15" s="19" t="s">
        <v>25</v>
      </c>
      <c r="D15" s="43">
        <v>1738413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1738413</v>
      </c>
      <c r="O15" s="44">
        <f t="shared" si="1"/>
        <v>393.57323975549014</v>
      </c>
      <c r="P15" s="9"/>
    </row>
    <row r="16" spans="1:133" ht="15.75">
      <c r="A16" s="26" t="s">
        <v>26</v>
      </c>
      <c r="B16" s="27"/>
      <c r="C16" s="28"/>
      <c r="D16" s="29">
        <f t="shared" ref="D16:M16" si="5">SUM(D17:D19)</f>
        <v>514528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2523019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3037547</v>
      </c>
      <c r="O16" s="41">
        <f t="shared" si="1"/>
        <v>687.69458908761601</v>
      </c>
      <c r="P16" s="10"/>
    </row>
    <row r="17" spans="1:119">
      <c r="A17" s="12"/>
      <c r="B17" s="42">
        <v>534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1378114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1378114</v>
      </c>
      <c r="O17" s="44">
        <f t="shared" si="1"/>
        <v>312.00226398007698</v>
      </c>
      <c r="P17" s="9"/>
    </row>
    <row r="18" spans="1:119">
      <c r="A18" s="12"/>
      <c r="B18" s="42">
        <v>538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1144905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1144905</v>
      </c>
      <c r="O18" s="44">
        <f t="shared" si="1"/>
        <v>259.20421100294317</v>
      </c>
      <c r="P18" s="9"/>
    </row>
    <row r="19" spans="1:119">
      <c r="A19" s="12"/>
      <c r="B19" s="42">
        <v>539</v>
      </c>
      <c r="C19" s="19" t="s">
        <v>29</v>
      </c>
      <c r="D19" s="43">
        <v>514528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514528</v>
      </c>
      <c r="O19" s="44">
        <f t="shared" si="1"/>
        <v>116.48811410459588</v>
      </c>
      <c r="P19" s="9"/>
    </row>
    <row r="20" spans="1:119" ht="15.75">
      <c r="A20" s="26" t="s">
        <v>30</v>
      </c>
      <c r="B20" s="27"/>
      <c r="C20" s="28"/>
      <c r="D20" s="29">
        <f t="shared" ref="D20:M20" si="6">SUM(D21:D22)</f>
        <v>331152</v>
      </c>
      <c r="E20" s="29">
        <f t="shared" si="6"/>
        <v>99993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431145</v>
      </c>
      <c r="O20" s="41">
        <f t="shared" si="1"/>
        <v>97.610369028752544</v>
      </c>
      <c r="P20" s="10"/>
    </row>
    <row r="21" spans="1:119">
      <c r="A21" s="12"/>
      <c r="B21" s="42">
        <v>541</v>
      </c>
      <c r="C21" s="19" t="s">
        <v>70</v>
      </c>
      <c r="D21" s="43">
        <v>0</v>
      </c>
      <c r="E21" s="43">
        <v>99993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99993</v>
      </c>
      <c r="O21" s="44">
        <f t="shared" si="1"/>
        <v>22.638215983699343</v>
      </c>
      <c r="P21" s="9"/>
    </row>
    <row r="22" spans="1:119">
      <c r="A22" s="12"/>
      <c r="B22" s="42">
        <v>545</v>
      </c>
      <c r="C22" s="19" t="s">
        <v>45</v>
      </c>
      <c r="D22" s="43">
        <v>331152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331152</v>
      </c>
      <c r="O22" s="44">
        <f t="shared" si="1"/>
        <v>74.972153045053204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SUM(D24:D25)</f>
        <v>1007355</v>
      </c>
      <c r="E23" s="29">
        <f t="shared" si="7"/>
        <v>184412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2266351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3458118</v>
      </c>
      <c r="O23" s="41">
        <f t="shared" si="1"/>
        <v>782.91102558297484</v>
      </c>
      <c r="P23" s="9"/>
    </row>
    <row r="24" spans="1:119">
      <c r="A24" s="12"/>
      <c r="B24" s="42">
        <v>572</v>
      </c>
      <c r="C24" s="19" t="s">
        <v>58</v>
      </c>
      <c r="D24" s="43">
        <v>1007355</v>
      </c>
      <c r="E24" s="43">
        <v>184412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1191767</v>
      </c>
      <c r="O24" s="44">
        <f t="shared" si="1"/>
        <v>269.81367443966491</v>
      </c>
      <c r="P24" s="9"/>
    </row>
    <row r="25" spans="1:119">
      <c r="A25" s="12"/>
      <c r="B25" s="42">
        <v>575</v>
      </c>
      <c r="C25" s="19" t="s">
        <v>71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2266351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2266351</v>
      </c>
      <c r="O25" s="44">
        <f t="shared" si="1"/>
        <v>513.09735114330999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641234</v>
      </c>
      <c r="E26" s="29">
        <f t="shared" si="8"/>
        <v>480088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1121322</v>
      </c>
      <c r="O26" s="41">
        <f t="shared" si="1"/>
        <v>253.86506678741227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641234</v>
      </c>
      <c r="E27" s="43">
        <v>480088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1121322</v>
      </c>
      <c r="O27" s="44">
        <f t="shared" si="1"/>
        <v>253.86506678741227</v>
      </c>
      <c r="P27" s="9"/>
    </row>
    <row r="28" spans="1:119" ht="16.5" thickBot="1">
      <c r="A28" s="13" t="s">
        <v>10</v>
      </c>
      <c r="B28" s="21"/>
      <c r="C28" s="20"/>
      <c r="D28" s="14">
        <f>SUM(D5,D13,D16,D20,D23,D26)</f>
        <v>11414207</v>
      </c>
      <c r="E28" s="14">
        <f t="shared" ref="E28:M28" si="9">SUM(E5,E13,E16,E20,E23,E26)</f>
        <v>1221498</v>
      </c>
      <c r="F28" s="14">
        <f t="shared" si="9"/>
        <v>840122</v>
      </c>
      <c r="G28" s="14">
        <f t="shared" si="9"/>
        <v>0</v>
      </c>
      <c r="H28" s="14">
        <f t="shared" si="9"/>
        <v>0</v>
      </c>
      <c r="I28" s="14">
        <f t="shared" si="9"/>
        <v>4789370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18265197</v>
      </c>
      <c r="O28" s="35">
        <f t="shared" si="1"/>
        <v>4135.2042110029433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79</v>
      </c>
      <c r="M30" s="90"/>
      <c r="N30" s="90"/>
      <c r="O30" s="39">
        <v>4417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2630993</v>
      </c>
      <c r="E5" s="24">
        <f t="shared" si="0"/>
        <v>447351</v>
      </c>
      <c r="F5" s="24">
        <f t="shared" si="0"/>
        <v>2413750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5492094</v>
      </c>
      <c r="O5" s="30">
        <f t="shared" ref="O5:O27" si="2">(N5/O$29)</f>
        <v>1242.2741461207872</v>
      </c>
      <c r="P5" s="6"/>
    </row>
    <row r="6" spans="1:133">
      <c r="A6" s="12"/>
      <c r="B6" s="42">
        <v>511</v>
      </c>
      <c r="C6" s="19" t="s">
        <v>69</v>
      </c>
      <c r="D6" s="43">
        <v>409157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409157</v>
      </c>
      <c r="O6" s="44">
        <f t="shared" si="2"/>
        <v>92.548518434743272</v>
      </c>
      <c r="P6" s="9"/>
    </row>
    <row r="7" spans="1:133">
      <c r="A7" s="12"/>
      <c r="B7" s="42">
        <v>512</v>
      </c>
      <c r="C7" s="19" t="s">
        <v>19</v>
      </c>
      <c r="D7" s="43">
        <v>526351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526351</v>
      </c>
      <c r="O7" s="44">
        <f t="shared" si="2"/>
        <v>119.05700067857951</v>
      </c>
      <c r="P7" s="9"/>
    </row>
    <row r="8" spans="1:133">
      <c r="A8" s="12"/>
      <c r="B8" s="42">
        <v>513</v>
      </c>
      <c r="C8" s="19" t="s">
        <v>20</v>
      </c>
      <c r="D8" s="43">
        <v>488691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488691</v>
      </c>
      <c r="O8" s="44">
        <f t="shared" si="2"/>
        <v>110.53856593530875</v>
      </c>
      <c r="P8" s="9"/>
    </row>
    <row r="9" spans="1:133">
      <c r="A9" s="12"/>
      <c r="B9" s="42">
        <v>515</v>
      </c>
      <c r="C9" s="19" t="s">
        <v>21</v>
      </c>
      <c r="D9" s="43">
        <v>374779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374779</v>
      </c>
      <c r="O9" s="44">
        <f t="shared" si="2"/>
        <v>84.772449672019903</v>
      </c>
      <c r="P9" s="9"/>
    </row>
    <row r="10" spans="1:133">
      <c r="A10" s="12"/>
      <c r="B10" s="42">
        <v>517</v>
      </c>
      <c r="C10" s="19" t="s">
        <v>53</v>
      </c>
      <c r="D10" s="43">
        <v>0</v>
      </c>
      <c r="E10" s="43">
        <v>0</v>
      </c>
      <c r="F10" s="43">
        <v>2413750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2413750</v>
      </c>
      <c r="O10" s="44">
        <f t="shared" si="2"/>
        <v>545.97376159239991</v>
      </c>
      <c r="P10" s="9"/>
    </row>
    <row r="11" spans="1:133">
      <c r="A11" s="12"/>
      <c r="B11" s="42">
        <v>519</v>
      </c>
      <c r="C11" s="19" t="s">
        <v>54</v>
      </c>
      <c r="D11" s="43">
        <v>832015</v>
      </c>
      <c r="E11" s="43">
        <v>447351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1279366</v>
      </c>
      <c r="O11" s="44">
        <f t="shared" si="2"/>
        <v>289.38384980773583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2819032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2819032</v>
      </c>
      <c r="O12" s="41">
        <f t="shared" si="2"/>
        <v>637.64578149739873</v>
      </c>
      <c r="P12" s="10"/>
    </row>
    <row r="13" spans="1:133">
      <c r="A13" s="12"/>
      <c r="B13" s="42">
        <v>521</v>
      </c>
      <c r="C13" s="19" t="s">
        <v>24</v>
      </c>
      <c r="D13" s="43">
        <v>1239364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1239364</v>
      </c>
      <c r="O13" s="44">
        <f t="shared" si="2"/>
        <v>280.335670662746</v>
      </c>
      <c r="P13" s="9"/>
    </row>
    <row r="14" spans="1:133">
      <c r="A14" s="12"/>
      <c r="B14" s="42">
        <v>522</v>
      </c>
      <c r="C14" s="19" t="s">
        <v>25</v>
      </c>
      <c r="D14" s="43">
        <v>1579668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1579668</v>
      </c>
      <c r="O14" s="44">
        <f t="shared" si="2"/>
        <v>357.31011083465279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246777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1945865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2192642</v>
      </c>
      <c r="O15" s="41">
        <f t="shared" si="2"/>
        <v>495.96064238859987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1267370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1267370</v>
      </c>
      <c r="O16" s="44">
        <f t="shared" si="2"/>
        <v>286.67043655281611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678495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678495</v>
      </c>
      <c r="O17" s="44">
        <f t="shared" si="2"/>
        <v>153.47093417778783</v>
      </c>
      <c r="P17" s="9"/>
    </row>
    <row r="18" spans="1:119">
      <c r="A18" s="12"/>
      <c r="B18" s="42">
        <v>539</v>
      </c>
      <c r="C18" s="19" t="s">
        <v>29</v>
      </c>
      <c r="D18" s="43">
        <v>246777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246777</v>
      </c>
      <c r="O18" s="44">
        <f t="shared" si="2"/>
        <v>55.819271657995927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442950</v>
      </c>
      <c r="E19" s="29">
        <f t="shared" si="5"/>
        <v>90246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533196</v>
      </c>
      <c r="O19" s="41">
        <f t="shared" si="2"/>
        <v>120.60529292015381</v>
      </c>
      <c r="P19" s="10"/>
    </row>
    <row r="20" spans="1:119">
      <c r="A20" s="12"/>
      <c r="B20" s="42">
        <v>541</v>
      </c>
      <c r="C20" s="19" t="s">
        <v>70</v>
      </c>
      <c r="D20" s="43">
        <v>0</v>
      </c>
      <c r="E20" s="43">
        <v>90246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90246</v>
      </c>
      <c r="O20" s="44">
        <f t="shared" si="2"/>
        <v>20.41302872653246</v>
      </c>
      <c r="P20" s="9"/>
    </row>
    <row r="21" spans="1:119">
      <c r="A21" s="12"/>
      <c r="B21" s="42">
        <v>545</v>
      </c>
      <c r="C21" s="19" t="s">
        <v>45</v>
      </c>
      <c r="D21" s="43">
        <v>442950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442950</v>
      </c>
      <c r="O21" s="44">
        <f t="shared" si="2"/>
        <v>100.19226419362136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867832</v>
      </c>
      <c r="E22" s="29">
        <f t="shared" si="6"/>
        <v>339254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2536770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3743856</v>
      </c>
      <c r="O22" s="41">
        <f t="shared" si="2"/>
        <v>846.83465279348559</v>
      </c>
      <c r="P22" s="9"/>
    </row>
    <row r="23" spans="1:119">
      <c r="A23" s="12"/>
      <c r="B23" s="42">
        <v>572</v>
      </c>
      <c r="C23" s="19" t="s">
        <v>58</v>
      </c>
      <c r="D23" s="43">
        <v>867832</v>
      </c>
      <c r="E23" s="43">
        <v>339254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1207086</v>
      </c>
      <c r="O23" s="44">
        <f t="shared" si="2"/>
        <v>273.03460755485185</v>
      </c>
      <c r="P23" s="9"/>
    </row>
    <row r="24" spans="1:119">
      <c r="A24" s="12"/>
      <c r="B24" s="42">
        <v>575</v>
      </c>
      <c r="C24" s="19" t="s">
        <v>71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2536770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2536770</v>
      </c>
      <c r="O24" s="44">
        <f t="shared" si="2"/>
        <v>573.80004523863374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2215810</v>
      </c>
      <c r="E25" s="29">
        <f t="shared" si="7"/>
        <v>197940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2413750</v>
      </c>
      <c r="O25" s="41">
        <f t="shared" si="2"/>
        <v>545.97376159239991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2215810</v>
      </c>
      <c r="E26" s="43">
        <v>197940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2413750</v>
      </c>
      <c r="O26" s="44">
        <f t="shared" si="2"/>
        <v>545.97376159239991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9223394</v>
      </c>
      <c r="E27" s="14">
        <f t="shared" ref="E27:M27" si="8">SUM(E5,E12,E15,E19,E22,E25)</f>
        <v>1074791</v>
      </c>
      <c r="F27" s="14">
        <f t="shared" si="8"/>
        <v>2413750</v>
      </c>
      <c r="G27" s="14">
        <f t="shared" si="8"/>
        <v>0</v>
      </c>
      <c r="H27" s="14">
        <f t="shared" si="8"/>
        <v>0</v>
      </c>
      <c r="I27" s="14">
        <f t="shared" si="8"/>
        <v>4482635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17194570</v>
      </c>
      <c r="O27" s="35">
        <f t="shared" si="2"/>
        <v>3889.2942773128252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76</v>
      </c>
      <c r="M29" s="90"/>
      <c r="N29" s="90"/>
      <c r="O29" s="39">
        <v>4421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3146118</v>
      </c>
      <c r="E5" s="24">
        <f t="shared" si="0"/>
        <v>483027</v>
      </c>
      <c r="F5" s="24">
        <f t="shared" si="0"/>
        <v>1654050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5283195</v>
      </c>
      <c r="O5" s="30">
        <f t="shared" ref="O5:O27" si="2">(N5/O$29)</f>
        <v>1209.5226648351647</v>
      </c>
      <c r="P5" s="6"/>
    </row>
    <row r="6" spans="1:133">
      <c r="A6" s="12"/>
      <c r="B6" s="42">
        <v>511</v>
      </c>
      <c r="C6" s="19" t="s">
        <v>69</v>
      </c>
      <c r="D6" s="43">
        <v>431699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431699</v>
      </c>
      <c r="O6" s="44">
        <f t="shared" si="2"/>
        <v>98.832188644688642</v>
      </c>
      <c r="P6" s="9"/>
    </row>
    <row r="7" spans="1:133">
      <c r="A7" s="12"/>
      <c r="B7" s="42">
        <v>512</v>
      </c>
      <c r="C7" s="19" t="s">
        <v>19</v>
      </c>
      <c r="D7" s="43">
        <v>748628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748628</v>
      </c>
      <c r="O7" s="44">
        <f t="shared" si="2"/>
        <v>171.38919413919413</v>
      </c>
      <c r="P7" s="9"/>
    </row>
    <row r="8" spans="1:133">
      <c r="A8" s="12"/>
      <c r="B8" s="42">
        <v>513</v>
      </c>
      <c r="C8" s="19" t="s">
        <v>20</v>
      </c>
      <c r="D8" s="43">
        <v>459539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459539</v>
      </c>
      <c r="O8" s="44">
        <f t="shared" si="2"/>
        <v>105.20581501831502</v>
      </c>
      <c r="P8" s="9"/>
    </row>
    <row r="9" spans="1:133">
      <c r="A9" s="12"/>
      <c r="B9" s="42">
        <v>515</v>
      </c>
      <c r="C9" s="19" t="s">
        <v>21</v>
      </c>
      <c r="D9" s="43">
        <v>890592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890592</v>
      </c>
      <c r="O9" s="44">
        <f t="shared" si="2"/>
        <v>203.8901098901099</v>
      </c>
      <c r="P9" s="9"/>
    </row>
    <row r="10" spans="1:133">
      <c r="A10" s="12"/>
      <c r="B10" s="42">
        <v>517</v>
      </c>
      <c r="C10" s="19" t="s">
        <v>53</v>
      </c>
      <c r="D10" s="43">
        <v>0</v>
      </c>
      <c r="E10" s="43">
        <v>0</v>
      </c>
      <c r="F10" s="43">
        <v>1654050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1654050</v>
      </c>
      <c r="O10" s="44">
        <f t="shared" si="2"/>
        <v>378.67445054945057</v>
      </c>
      <c r="P10" s="9"/>
    </row>
    <row r="11" spans="1:133">
      <c r="A11" s="12"/>
      <c r="B11" s="42">
        <v>519</v>
      </c>
      <c r="C11" s="19" t="s">
        <v>54</v>
      </c>
      <c r="D11" s="43">
        <v>615660</v>
      </c>
      <c r="E11" s="43">
        <v>483027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1098687</v>
      </c>
      <c r="O11" s="44">
        <f t="shared" si="2"/>
        <v>251.5309065934066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2681444</v>
      </c>
      <c r="E12" s="29">
        <f t="shared" si="3"/>
        <v>686577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3368021</v>
      </c>
      <c r="O12" s="41">
        <f t="shared" si="2"/>
        <v>771.0670787545788</v>
      </c>
      <c r="P12" s="10"/>
    </row>
    <row r="13" spans="1:133">
      <c r="A13" s="12"/>
      <c r="B13" s="42">
        <v>521</v>
      </c>
      <c r="C13" s="19" t="s">
        <v>24</v>
      </c>
      <c r="D13" s="43">
        <v>1208320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1208320</v>
      </c>
      <c r="O13" s="44">
        <f t="shared" si="2"/>
        <v>276.63003663003661</v>
      </c>
      <c r="P13" s="9"/>
    </row>
    <row r="14" spans="1:133">
      <c r="A14" s="12"/>
      <c r="B14" s="42">
        <v>522</v>
      </c>
      <c r="C14" s="19" t="s">
        <v>25</v>
      </c>
      <c r="D14" s="43">
        <v>1473124</v>
      </c>
      <c r="E14" s="43">
        <v>686577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2159701</v>
      </c>
      <c r="O14" s="44">
        <f t="shared" si="2"/>
        <v>494.43704212454213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254934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1883367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2138301</v>
      </c>
      <c r="O15" s="41">
        <f t="shared" si="2"/>
        <v>489.53777472527474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1261613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1261613</v>
      </c>
      <c r="O16" s="44">
        <f t="shared" si="2"/>
        <v>288.83081501831504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621754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621754</v>
      </c>
      <c r="O17" s="44">
        <f t="shared" si="2"/>
        <v>142.34294871794873</v>
      </c>
      <c r="P17" s="9"/>
    </row>
    <row r="18" spans="1:119">
      <c r="A18" s="12"/>
      <c r="B18" s="42">
        <v>539</v>
      </c>
      <c r="C18" s="19" t="s">
        <v>29</v>
      </c>
      <c r="D18" s="43">
        <v>254934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254934</v>
      </c>
      <c r="O18" s="44">
        <f t="shared" si="2"/>
        <v>58.364010989010985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259651</v>
      </c>
      <c r="E19" s="29">
        <f t="shared" si="5"/>
        <v>86769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346420</v>
      </c>
      <c r="O19" s="41">
        <f t="shared" si="2"/>
        <v>79.308608058608058</v>
      </c>
      <c r="P19" s="10"/>
    </row>
    <row r="20" spans="1:119">
      <c r="A20" s="12"/>
      <c r="B20" s="42">
        <v>541</v>
      </c>
      <c r="C20" s="19" t="s">
        <v>70</v>
      </c>
      <c r="D20" s="43">
        <v>0</v>
      </c>
      <c r="E20" s="43">
        <v>86769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86769</v>
      </c>
      <c r="O20" s="44">
        <f t="shared" si="2"/>
        <v>19.864697802197803</v>
      </c>
      <c r="P20" s="9"/>
    </row>
    <row r="21" spans="1:119">
      <c r="A21" s="12"/>
      <c r="B21" s="42">
        <v>545</v>
      </c>
      <c r="C21" s="19" t="s">
        <v>45</v>
      </c>
      <c r="D21" s="43">
        <v>259651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259651</v>
      </c>
      <c r="O21" s="44">
        <f t="shared" si="2"/>
        <v>59.443910256410255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1520490</v>
      </c>
      <c r="E22" s="29">
        <f t="shared" si="6"/>
        <v>351986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2306407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4178883</v>
      </c>
      <c r="O22" s="41">
        <f t="shared" si="2"/>
        <v>956.7039835164835</v>
      </c>
      <c r="P22" s="9"/>
    </row>
    <row r="23" spans="1:119">
      <c r="A23" s="12"/>
      <c r="B23" s="42">
        <v>572</v>
      </c>
      <c r="C23" s="19" t="s">
        <v>58</v>
      </c>
      <c r="D23" s="43">
        <v>1520490</v>
      </c>
      <c r="E23" s="43">
        <v>351986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1872476</v>
      </c>
      <c r="O23" s="44">
        <f t="shared" si="2"/>
        <v>428.68040293040292</v>
      </c>
      <c r="P23" s="9"/>
    </row>
    <row r="24" spans="1:119">
      <c r="A24" s="12"/>
      <c r="B24" s="42">
        <v>575</v>
      </c>
      <c r="C24" s="19" t="s">
        <v>71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2306407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2306407</v>
      </c>
      <c r="O24" s="44">
        <f t="shared" si="2"/>
        <v>528.02358058608058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1719812</v>
      </c>
      <c r="E25" s="29">
        <f t="shared" si="7"/>
        <v>197937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55000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1972749</v>
      </c>
      <c r="O25" s="41">
        <f t="shared" si="2"/>
        <v>451.63667582417582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1719812</v>
      </c>
      <c r="E26" s="43">
        <v>197937</v>
      </c>
      <c r="F26" s="43">
        <v>0</v>
      </c>
      <c r="G26" s="43">
        <v>0</v>
      </c>
      <c r="H26" s="43">
        <v>0</v>
      </c>
      <c r="I26" s="43">
        <v>55000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1972749</v>
      </c>
      <c r="O26" s="44">
        <f t="shared" si="2"/>
        <v>451.63667582417582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9582449</v>
      </c>
      <c r="E27" s="14">
        <f t="shared" ref="E27:M27" si="8">SUM(E5,E12,E15,E19,E22,E25)</f>
        <v>1806296</v>
      </c>
      <c r="F27" s="14">
        <f t="shared" si="8"/>
        <v>1654050</v>
      </c>
      <c r="G27" s="14">
        <f t="shared" si="8"/>
        <v>0</v>
      </c>
      <c r="H27" s="14">
        <f t="shared" si="8"/>
        <v>0</v>
      </c>
      <c r="I27" s="14">
        <f t="shared" si="8"/>
        <v>4244774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17287569</v>
      </c>
      <c r="O27" s="35">
        <f t="shared" si="2"/>
        <v>3957.7767857142858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74</v>
      </c>
      <c r="M29" s="90"/>
      <c r="N29" s="90"/>
      <c r="O29" s="39">
        <v>4368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4321803</v>
      </c>
      <c r="E5" s="24">
        <f t="shared" si="0"/>
        <v>420430</v>
      </c>
      <c r="F5" s="24">
        <f t="shared" si="0"/>
        <v>584145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5326378</v>
      </c>
      <c r="O5" s="30">
        <f t="shared" ref="O5:O27" si="2">(N5/O$29)</f>
        <v>1223.3298116674323</v>
      </c>
      <c r="P5" s="6"/>
    </row>
    <row r="6" spans="1:133">
      <c r="A6" s="12"/>
      <c r="B6" s="42">
        <v>511</v>
      </c>
      <c r="C6" s="19" t="s">
        <v>69</v>
      </c>
      <c r="D6" s="43">
        <v>328147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328147</v>
      </c>
      <c r="O6" s="44">
        <f t="shared" si="2"/>
        <v>75.366789159393662</v>
      </c>
      <c r="P6" s="9"/>
    </row>
    <row r="7" spans="1:133">
      <c r="A7" s="12"/>
      <c r="B7" s="42">
        <v>512</v>
      </c>
      <c r="C7" s="19" t="s">
        <v>19</v>
      </c>
      <c r="D7" s="43">
        <v>548426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548426</v>
      </c>
      <c r="O7" s="44">
        <f t="shared" si="2"/>
        <v>125.95911805236564</v>
      </c>
      <c r="P7" s="9"/>
    </row>
    <row r="8" spans="1:133">
      <c r="A8" s="12"/>
      <c r="B8" s="42">
        <v>513</v>
      </c>
      <c r="C8" s="19" t="s">
        <v>20</v>
      </c>
      <c r="D8" s="43">
        <v>443094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443094</v>
      </c>
      <c r="O8" s="44">
        <f t="shared" si="2"/>
        <v>101.76711070280201</v>
      </c>
      <c r="P8" s="9"/>
    </row>
    <row r="9" spans="1:133">
      <c r="A9" s="12"/>
      <c r="B9" s="42">
        <v>515</v>
      </c>
      <c r="C9" s="19" t="s">
        <v>21</v>
      </c>
      <c r="D9" s="43">
        <v>458404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458404</v>
      </c>
      <c r="O9" s="44">
        <f t="shared" si="2"/>
        <v>105.28341754708315</v>
      </c>
      <c r="P9" s="9"/>
    </row>
    <row r="10" spans="1:133">
      <c r="A10" s="12"/>
      <c r="B10" s="42">
        <v>517</v>
      </c>
      <c r="C10" s="19" t="s">
        <v>53</v>
      </c>
      <c r="D10" s="43">
        <v>0</v>
      </c>
      <c r="E10" s="43">
        <v>0</v>
      </c>
      <c r="F10" s="43">
        <v>584145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584145</v>
      </c>
      <c r="O10" s="44">
        <f t="shared" si="2"/>
        <v>134.16283876894809</v>
      </c>
      <c r="P10" s="9"/>
    </row>
    <row r="11" spans="1:133">
      <c r="A11" s="12"/>
      <c r="B11" s="42">
        <v>519</v>
      </c>
      <c r="C11" s="19" t="s">
        <v>54</v>
      </c>
      <c r="D11" s="43">
        <v>2543732</v>
      </c>
      <c r="E11" s="43">
        <v>420430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2964162</v>
      </c>
      <c r="O11" s="44">
        <f t="shared" si="2"/>
        <v>680.79053743683971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2647305</v>
      </c>
      <c r="E12" s="29">
        <f t="shared" si="3"/>
        <v>49526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2696831</v>
      </c>
      <c r="O12" s="41">
        <f t="shared" si="2"/>
        <v>619.39159393660998</v>
      </c>
      <c r="P12" s="10"/>
    </row>
    <row r="13" spans="1:133">
      <c r="A13" s="12"/>
      <c r="B13" s="42">
        <v>521</v>
      </c>
      <c r="C13" s="19" t="s">
        <v>24</v>
      </c>
      <c r="D13" s="43">
        <v>1285840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1285840</v>
      </c>
      <c r="O13" s="44">
        <f t="shared" si="2"/>
        <v>295.32384014699124</v>
      </c>
      <c r="P13" s="9"/>
    </row>
    <row r="14" spans="1:133">
      <c r="A14" s="12"/>
      <c r="B14" s="42">
        <v>522</v>
      </c>
      <c r="C14" s="19" t="s">
        <v>25</v>
      </c>
      <c r="D14" s="43">
        <v>1361465</v>
      </c>
      <c r="E14" s="43">
        <v>49526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1410991</v>
      </c>
      <c r="O14" s="44">
        <f t="shared" si="2"/>
        <v>324.06775378961873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248354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1810880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2059234</v>
      </c>
      <c r="O15" s="41">
        <f t="shared" si="2"/>
        <v>472.95222783647222</v>
      </c>
      <c r="P15" s="10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1173844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1173844</v>
      </c>
      <c r="O16" s="44">
        <f t="shared" si="2"/>
        <v>269.60128617363347</v>
      </c>
      <c r="P16" s="9"/>
    </row>
    <row r="17" spans="1:119">
      <c r="A17" s="12"/>
      <c r="B17" s="42">
        <v>538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637036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637036</v>
      </c>
      <c r="O17" s="44">
        <f t="shared" si="2"/>
        <v>146.31051906293064</v>
      </c>
      <c r="P17" s="9"/>
    </row>
    <row r="18" spans="1:119">
      <c r="A18" s="12"/>
      <c r="B18" s="42">
        <v>539</v>
      </c>
      <c r="C18" s="19" t="s">
        <v>29</v>
      </c>
      <c r="D18" s="43">
        <v>248354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248354</v>
      </c>
      <c r="O18" s="44">
        <f t="shared" si="2"/>
        <v>57.040422599908133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264918</v>
      </c>
      <c r="E19" s="29">
        <f t="shared" si="5"/>
        <v>86402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351320</v>
      </c>
      <c r="O19" s="41">
        <f t="shared" si="2"/>
        <v>80.689021589343128</v>
      </c>
      <c r="P19" s="10"/>
    </row>
    <row r="20" spans="1:119">
      <c r="A20" s="12"/>
      <c r="B20" s="42">
        <v>541</v>
      </c>
      <c r="C20" s="19" t="s">
        <v>70</v>
      </c>
      <c r="D20" s="43">
        <v>0</v>
      </c>
      <c r="E20" s="43">
        <v>86402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86402</v>
      </c>
      <c r="O20" s="44">
        <f t="shared" si="2"/>
        <v>19.844281120808454</v>
      </c>
      <c r="P20" s="9"/>
    </row>
    <row r="21" spans="1:119">
      <c r="A21" s="12"/>
      <c r="B21" s="42">
        <v>545</v>
      </c>
      <c r="C21" s="19" t="s">
        <v>45</v>
      </c>
      <c r="D21" s="43">
        <v>264918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264918</v>
      </c>
      <c r="O21" s="44">
        <f t="shared" si="2"/>
        <v>60.844740468534681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SUM(D23:D24)</f>
        <v>1649285</v>
      </c>
      <c r="E22" s="29">
        <f t="shared" si="6"/>
        <v>328455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1880631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3858371</v>
      </c>
      <c r="O22" s="41">
        <f t="shared" si="2"/>
        <v>886.16697289848412</v>
      </c>
      <c r="P22" s="9"/>
    </row>
    <row r="23" spans="1:119">
      <c r="A23" s="12"/>
      <c r="B23" s="42">
        <v>572</v>
      </c>
      <c r="C23" s="19" t="s">
        <v>58</v>
      </c>
      <c r="D23" s="43">
        <v>1649285</v>
      </c>
      <c r="E23" s="43">
        <v>328455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1977740</v>
      </c>
      <c r="O23" s="44">
        <f t="shared" si="2"/>
        <v>454.23518603582914</v>
      </c>
      <c r="P23" s="9"/>
    </row>
    <row r="24" spans="1:119">
      <c r="A24" s="12"/>
      <c r="B24" s="42">
        <v>575</v>
      </c>
      <c r="C24" s="19" t="s">
        <v>71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1880631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1880631</v>
      </c>
      <c r="O24" s="44">
        <f t="shared" si="2"/>
        <v>431.93178686265503</v>
      </c>
      <c r="P24" s="9"/>
    </row>
    <row r="25" spans="1:119" ht="15.75">
      <c r="A25" s="26" t="s">
        <v>59</v>
      </c>
      <c r="B25" s="27"/>
      <c r="C25" s="28"/>
      <c r="D25" s="29">
        <f t="shared" ref="D25:M25" si="7">SUM(D26:D26)</f>
        <v>774847</v>
      </c>
      <c r="E25" s="29">
        <f t="shared" si="7"/>
        <v>56298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831145</v>
      </c>
      <c r="O25" s="41">
        <f t="shared" si="2"/>
        <v>190.89228295819936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774847</v>
      </c>
      <c r="E26" s="43">
        <v>56298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831145</v>
      </c>
      <c r="O26" s="44">
        <f t="shared" si="2"/>
        <v>190.89228295819936</v>
      </c>
      <c r="P26" s="9"/>
    </row>
    <row r="27" spans="1:119" ht="16.5" thickBot="1">
      <c r="A27" s="13" t="s">
        <v>10</v>
      </c>
      <c r="B27" s="21"/>
      <c r="C27" s="20"/>
      <c r="D27" s="14">
        <f>SUM(D5,D12,D15,D19,D22,D25)</f>
        <v>9906512</v>
      </c>
      <c r="E27" s="14">
        <f t="shared" ref="E27:M27" si="8">SUM(E5,E12,E15,E19,E22,E25)</f>
        <v>941111</v>
      </c>
      <c r="F27" s="14">
        <f t="shared" si="8"/>
        <v>584145</v>
      </c>
      <c r="G27" s="14">
        <f t="shared" si="8"/>
        <v>0</v>
      </c>
      <c r="H27" s="14">
        <f t="shared" si="8"/>
        <v>0</v>
      </c>
      <c r="I27" s="14">
        <f t="shared" si="8"/>
        <v>3691511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15123279</v>
      </c>
      <c r="O27" s="35">
        <f t="shared" si="2"/>
        <v>3473.4219108865409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72</v>
      </c>
      <c r="M29" s="90"/>
      <c r="N29" s="90"/>
      <c r="O29" s="39">
        <v>4354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8149779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79331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8229110</v>
      </c>
      <c r="O5" s="30">
        <f t="shared" ref="O5:O23" si="2">(N5/O$25)</f>
        <v>1895.6715042616909</v>
      </c>
      <c r="P5" s="6"/>
    </row>
    <row r="6" spans="1:133">
      <c r="A6" s="12"/>
      <c r="B6" s="42">
        <v>512</v>
      </c>
      <c r="C6" s="19" t="s">
        <v>19</v>
      </c>
      <c r="D6" s="43">
        <v>652701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652701</v>
      </c>
      <c r="O6" s="44">
        <f t="shared" si="2"/>
        <v>150.35729094678646</v>
      </c>
      <c r="P6" s="9"/>
    </row>
    <row r="7" spans="1:133">
      <c r="A7" s="12"/>
      <c r="B7" s="42">
        <v>513</v>
      </c>
      <c r="C7" s="19" t="s">
        <v>20</v>
      </c>
      <c r="D7" s="43">
        <v>680127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680127</v>
      </c>
      <c r="O7" s="44">
        <f t="shared" si="2"/>
        <v>156.67519004837595</v>
      </c>
      <c r="P7" s="9"/>
    </row>
    <row r="8" spans="1:133">
      <c r="A8" s="12"/>
      <c r="B8" s="42">
        <v>515</v>
      </c>
      <c r="C8" s="19" t="s">
        <v>21</v>
      </c>
      <c r="D8" s="43">
        <v>550477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550477</v>
      </c>
      <c r="O8" s="44">
        <f t="shared" si="2"/>
        <v>126.80879981571067</v>
      </c>
      <c r="P8" s="9"/>
    </row>
    <row r="9" spans="1:133">
      <c r="A9" s="12"/>
      <c r="B9" s="42">
        <v>517</v>
      </c>
      <c r="C9" s="19" t="s">
        <v>53</v>
      </c>
      <c r="D9" s="43">
        <v>392373</v>
      </c>
      <c r="E9" s="43">
        <v>0</v>
      </c>
      <c r="F9" s="43">
        <v>0</v>
      </c>
      <c r="G9" s="43">
        <v>0</v>
      </c>
      <c r="H9" s="43">
        <v>0</v>
      </c>
      <c r="I9" s="43">
        <v>79331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471704</v>
      </c>
      <c r="O9" s="44">
        <f t="shared" si="2"/>
        <v>108.66252015664594</v>
      </c>
      <c r="P9" s="9"/>
    </row>
    <row r="10" spans="1:133">
      <c r="A10" s="12"/>
      <c r="B10" s="42">
        <v>519</v>
      </c>
      <c r="C10" s="19" t="s">
        <v>54</v>
      </c>
      <c r="D10" s="43">
        <v>5874101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5874101</v>
      </c>
      <c r="O10" s="44">
        <f t="shared" si="2"/>
        <v>1353.1677032941718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2559147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2559147</v>
      </c>
      <c r="O11" s="41">
        <f t="shared" si="2"/>
        <v>589.5293711126468</v>
      </c>
      <c r="P11" s="10"/>
    </row>
    <row r="12" spans="1:133">
      <c r="A12" s="12"/>
      <c r="B12" s="42">
        <v>521</v>
      </c>
      <c r="C12" s="19" t="s">
        <v>24</v>
      </c>
      <c r="D12" s="43">
        <v>1201900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1201900</v>
      </c>
      <c r="O12" s="44">
        <f t="shared" si="2"/>
        <v>276.8716885510251</v>
      </c>
      <c r="P12" s="9"/>
    </row>
    <row r="13" spans="1:133">
      <c r="A13" s="12"/>
      <c r="B13" s="42">
        <v>522</v>
      </c>
      <c r="C13" s="19" t="s">
        <v>25</v>
      </c>
      <c r="D13" s="43">
        <v>1357247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1357247</v>
      </c>
      <c r="O13" s="44">
        <f t="shared" si="2"/>
        <v>312.65768256162175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306922</v>
      </c>
      <c r="E14" s="29">
        <f t="shared" si="4"/>
        <v>660072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1581940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2548934</v>
      </c>
      <c r="O14" s="41">
        <f t="shared" si="2"/>
        <v>587.1766873992168</v>
      </c>
      <c r="P14" s="10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1178884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1178884</v>
      </c>
      <c r="O15" s="44">
        <f t="shared" si="2"/>
        <v>271.5696844045151</v>
      </c>
      <c r="P15" s="9"/>
    </row>
    <row r="16" spans="1:133">
      <c r="A16" s="12"/>
      <c r="B16" s="42">
        <v>538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403056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403056</v>
      </c>
      <c r="O16" s="44">
        <f t="shared" si="2"/>
        <v>92.848652384243266</v>
      </c>
      <c r="P16" s="9"/>
    </row>
    <row r="17" spans="1:119">
      <c r="A17" s="12"/>
      <c r="B17" s="42">
        <v>539</v>
      </c>
      <c r="C17" s="19" t="s">
        <v>29</v>
      </c>
      <c r="D17" s="43">
        <v>306922</v>
      </c>
      <c r="E17" s="43">
        <v>660072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966994</v>
      </c>
      <c r="O17" s="44">
        <f t="shared" si="2"/>
        <v>222.75835061045842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243278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1865961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2109239</v>
      </c>
      <c r="O18" s="41">
        <f t="shared" si="2"/>
        <v>485.88781386777242</v>
      </c>
      <c r="P18" s="10"/>
    </row>
    <row r="19" spans="1:119">
      <c r="A19" s="12"/>
      <c r="B19" s="42">
        <v>543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1865961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1865961</v>
      </c>
      <c r="O19" s="44">
        <f t="shared" si="2"/>
        <v>429.84588804422947</v>
      </c>
      <c r="P19" s="9"/>
    </row>
    <row r="20" spans="1:119">
      <c r="A20" s="12"/>
      <c r="B20" s="42">
        <v>545</v>
      </c>
      <c r="C20" s="19" t="s">
        <v>45</v>
      </c>
      <c r="D20" s="43">
        <v>243278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243278</v>
      </c>
      <c r="O20" s="44">
        <f t="shared" si="2"/>
        <v>56.041925823542961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973465</v>
      </c>
      <c r="E21" s="29">
        <f t="shared" si="6"/>
        <v>214356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1187821</v>
      </c>
      <c r="O21" s="41">
        <f t="shared" si="2"/>
        <v>273.62842662980881</v>
      </c>
      <c r="P21" s="9"/>
    </row>
    <row r="22" spans="1:119" ht="15.75" thickBot="1">
      <c r="A22" s="12"/>
      <c r="B22" s="42">
        <v>572</v>
      </c>
      <c r="C22" s="19" t="s">
        <v>58</v>
      </c>
      <c r="D22" s="43">
        <v>973465</v>
      </c>
      <c r="E22" s="43">
        <v>214356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1187821</v>
      </c>
      <c r="O22" s="44">
        <f t="shared" si="2"/>
        <v>273.62842662980881</v>
      </c>
      <c r="P22" s="9"/>
    </row>
    <row r="23" spans="1:119" ht="16.5" thickBot="1">
      <c r="A23" s="13" t="s">
        <v>10</v>
      </c>
      <c r="B23" s="21"/>
      <c r="C23" s="20"/>
      <c r="D23" s="14">
        <f>SUM(D5,D11,D14,D18,D21)</f>
        <v>12232591</v>
      </c>
      <c r="E23" s="14">
        <f t="shared" ref="E23:M23" si="7">SUM(E5,E11,E14,E18,E21)</f>
        <v>874428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3527232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16634251</v>
      </c>
      <c r="O23" s="35">
        <f t="shared" si="2"/>
        <v>3831.8938032711358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64</v>
      </c>
      <c r="M25" s="90"/>
      <c r="N25" s="90"/>
      <c r="O25" s="39">
        <v>4341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43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2024-07-23T19:08:45Z</cp:lastPrinted>
  <dcterms:created xsi:type="dcterms:W3CDTF">2000-08-31T21:26:31Z</dcterms:created>
  <dcterms:modified xsi:type="dcterms:W3CDTF">2024-07-24T20:48:58Z</dcterms:modified>
</cp:coreProperties>
</file>