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6" documentId="11_5AE7555C90FBA27AA14517CDBC63E7C1E11AC78D" xr6:coauthVersionLast="47" xr6:coauthVersionMax="47" xr10:uidLastSave="{BDB573BA-0341-4469-A129-CE54E424EDD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3" r:id="rId14"/>
    <sheet name="2009" sheetId="34" r:id="rId15"/>
    <sheet name="2008" sheetId="38" r:id="rId16"/>
  </sheets>
  <definedNames>
    <definedName name="_xlnm.Print_Area" localSheetId="15">'2008'!$A$1:$O$54</definedName>
    <definedName name="_xlnm.Print_Area" localSheetId="14">'2009'!$A$1:$O$55</definedName>
    <definedName name="_xlnm.Print_Area" localSheetId="13">'2010'!$A$1:$O$54</definedName>
    <definedName name="_xlnm.Print_Area" localSheetId="12">'2011'!$A$1:$O$52</definedName>
    <definedName name="_xlnm.Print_Area" localSheetId="11">'2012'!$A$1:$O$53</definedName>
    <definedName name="_xlnm.Print_Area" localSheetId="10">'2013'!$A$1:$O$54</definedName>
    <definedName name="_xlnm.Print_Area" localSheetId="9">'2014'!$A$1:$O$51</definedName>
    <definedName name="_xlnm.Print_Area" localSheetId="8">'2015'!$A$1:$O$52</definedName>
    <definedName name="_xlnm.Print_Area" localSheetId="7">'2016'!$A$1:$O$53</definedName>
    <definedName name="_xlnm.Print_Area" localSheetId="6">'2017'!$A$1:$O$52</definedName>
    <definedName name="_xlnm.Print_Area" localSheetId="5">'2018'!$A$1:$O$48</definedName>
    <definedName name="_xlnm.Print_Area" localSheetId="4">'2019'!$A$1:$O$49</definedName>
    <definedName name="_xlnm.Print_Area" localSheetId="3">'2020'!$A$1:$O$45</definedName>
    <definedName name="_xlnm.Print_Area" localSheetId="2">'2021'!$A$1:$P$48</definedName>
    <definedName name="_xlnm.Print_Area" localSheetId="1">'2022'!$A$1:$P$50</definedName>
    <definedName name="_xlnm.Print_Area" localSheetId="0">'2023'!$A$1:$P$50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48" l="1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0" i="48" l="1"/>
  <c r="P20" i="48" s="1"/>
  <c r="J46" i="48"/>
  <c r="N46" i="48"/>
  <c r="I46" i="48"/>
  <c r="O14" i="48"/>
  <c r="P14" i="48" s="1"/>
  <c r="L46" i="48"/>
  <c r="K46" i="48"/>
  <c r="O44" i="48"/>
  <c r="P44" i="48" s="1"/>
  <c r="H46" i="48"/>
  <c r="O40" i="48"/>
  <c r="P40" i="48" s="1"/>
  <c r="F46" i="48"/>
  <c r="G46" i="48"/>
  <c r="M46" i="48"/>
  <c r="O32" i="48"/>
  <c r="P32" i="48" s="1"/>
  <c r="O5" i="48"/>
  <c r="P5" i="48" s="1"/>
  <c r="D46" i="48"/>
  <c r="O38" i="48"/>
  <c r="P38" i="48" s="1"/>
  <c r="E46" i="48"/>
  <c r="O37" i="47"/>
  <c r="P37" i="47" s="1"/>
  <c r="O44" i="47"/>
  <c r="P44" i="47" s="1"/>
  <c r="O39" i="47"/>
  <c r="P39" i="47" s="1"/>
  <c r="O33" i="47"/>
  <c r="P33" i="47" s="1"/>
  <c r="O20" i="47"/>
  <c r="P20" i="47" s="1"/>
  <c r="J46" i="47"/>
  <c r="D46" i="47"/>
  <c r="K46" i="47"/>
  <c r="E46" i="47"/>
  <c r="L46" i="47"/>
  <c r="M46" i="47"/>
  <c r="N46" i="47"/>
  <c r="O14" i="47"/>
  <c r="P14" i="47" s="1"/>
  <c r="H46" i="47"/>
  <c r="G46" i="47"/>
  <c r="I46" i="47"/>
  <c r="O5" i="47"/>
  <c r="P5" i="47" s="1"/>
  <c r="F46" i="47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/>
  <c r="O39" i="46"/>
  <c r="P39" i="46"/>
  <c r="O38" i="46"/>
  <c r="P38" i="46"/>
  <c r="O37" i="46"/>
  <c r="P37" i="46"/>
  <c r="N36" i="46"/>
  <c r="M36" i="46"/>
  <c r="L36" i="46"/>
  <c r="K36" i="46"/>
  <c r="J36" i="46"/>
  <c r="I36" i="46"/>
  <c r="H36" i="46"/>
  <c r="G36" i="46"/>
  <c r="F36" i="46"/>
  <c r="E36" i="46"/>
  <c r="O36" i="46" s="1"/>
  <c r="P36" i="46" s="1"/>
  <c r="D36" i="46"/>
  <c r="O35" i="46"/>
  <c r="P35" i="46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 s="1"/>
  <c r="O31" i="46"/>
  <c r="P31" i="46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/>
  <c r="O18" i="46"/>
  <c r="P18" i="46" s="1"/>
  <c r="O17" i="46"/>
  <c r="P17" i="46" s="1"/>
  <c r="O16" i="46"/>
  <c r="P16" i="46" s="1"/>
  <c r="O15" i="46"/>
  <c r="P15" i="46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J44" i="46" s="1"/>
  <c r="I5" i="46"/>
  <c r="I44" i="46" s="1"/>
  <c r="H5" i="46"/>
  <c r="G5" i="46"/>
  <c r="G44" i="46" s="1"/>
  <c r="F5" i="46"/>
  <c r="E5" i="46"/>
  <c r="D5" i="46"/>
  <c r="N40" i="45"/>
  <c r="O40" i="45" s="1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 s="1"/>
  <c r="N31" i="45"/>
  <c r="O31" i="45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N14" i="45" s="1"/>
  <c r="O14" i="45" s="1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J41" i="45" s="1"/>
  <c r="I5" i="45"/>
  <c r="I41" i="45" s="1"/>
  <c r="H5" i="45"/>
  <c r="G5" i="45"/>
  <c r="G41" i="45" s="1"/>
  <c r="F5" i="45"/>
  <c r="E5" i="45"/>
  <c r="D5" i="45"/>
  <c r="N44" i="44"/>
  <c r="O44" i="44"/>
  <c r="N43" i="44"/>
  <c r="O43" i="44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N14" i="44" s="1"/>
  <c r="O14" i="44" s="1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J45" i="44" s="1"/>
  <c r="I5" i="44"/>
  <c r="I45" i="44" s="1"/>
  <c r="H5" i="44"/>
  <c r="G5" i="44"/>
  <c r="F5" i="44"/>
  <c r="E5" i="44"/>
  <c r="D5" i="44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 s="1"/>
  <c r="N38" i="43"/>
  <c r="O38" i="43"/>
  <c r="M37" i="43"/>
  <c r="L37" i="43"/>
  <c r="K37" i="43"/>
  <c r="J37" i="43"/>
  <c r="I37" i="43"/>
  <c r="H37" i="43"/>
  <c r="G37" i="43"/>
  <c r="F37" i="43"/>
  <c r="E37" i="43"/>
  <c r="D37" i="43"/>
  <c r="N36" i="43"/>
  <c r="O36" i="43"/>
  <c r="M35" i="43"/>
  <c r="L35" i="43"/>
  <c r="K35" i="43"/>
  <c r="K44" i="43" s="1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 s="1"/>
  <c r="M30" i="43"/>
  <c r="M44" i="43" s="1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44" i="43" s="1"/>
  <c r="I5" i="43"/>
  <c r="H5" i="43"/>
  <c r="G5" i="43"/>
  <c r="F5" i="43"/>
  <c r="F44" i="43" s="1"/>
  <c r="E5" i="43"/>
  <c r="D5" i="43"/>
  <c r="D44" i="43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K48" i="42" s="1"/>
  <c r="J40" i="42"/>
  <c r="I40" i="42"/>
  <c r="H40" i="42"/>
  <c r="G40" i="42"/>
  <c r="F40" i="42"/>
  <c r="E40" i="42"/>
  <c r="D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D48" i="42" s="1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48" i="42" s="1"/>
  <c r="L5" i="42"/>
  <c r="L48" i="42" s="1"/>
  <c r="K5" i="42"/>
  <c r="J5" i="42"/>
  <c r="I5" i="42"/>
  <c r="H5" i="42"/>
  <c r="G5" i="42"/>
  <c r="F5" i="42"/>
  <c r="E5" i="42"/>
  <c r="D5" i="42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1" i="41" s="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M31" i="40"/>
  <c r="L31" i="40"/>
  <c r="L48" i="40" s="1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J48" i="40" s="1"/>
  <c r="I14" i="40"/>
  <c r="I48" i="40" s="1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48" i="40" s="1"/>
  <c r="F5" i="40"/>
  <c r="E5" i="40"/>
  <c r="N5" i="40" s="1"/>
  <c r="O5" i="40" s="1"/>
  <c r="D5" i="40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N29" i="39"/>
  <c r="O29" i="39" s="1"/>
  <c r="E29" i="39"/>
  <c r="D29" i="39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 s="1"/>
  <c r="N22" i="39"/>
  <c r="O22" i="39" s="1"/>
  <c r="M21" i="39"/>
  <c r="L21" i="39"/>
  <c r="L47" i="39" s="1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 s="1"/>
  <c r="N16" i="39"/>
  <c r="O16" i="39" s="1"/>
  <c r="N15" i="39"/>
  <c r="O15" i="39" s="1"/>
  <c r="N14" i="39"/>
  <c r="O14" i="39" s="1"/>
  <c r="N13" i="39"/>
  <c r="O13" i="39" s="1"/>
  <c r="M12" i="39"/>
  <c r="M47" i="39" s="1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F47" i="39" s="1"/>
  <c r="E5" i="39"/>
  <c r="D5" i="39"/>
  <c r="D47" i="39" s="1"/>
  <c r="N49" i="38"/>
  <c r="O49" i="38" s="1"/>
  <c r="M48" i="38"/>
  <c r="L48" i="38"/>
  <c r="K48" i="38"/>
  <c r="J48" i="38"/>
  <c r="I48" i="38"/>
  <c r="H48" i="38"/>
  <c r="G48" i="38"/>
  <c r="F48" i="38"/>
  <c r="E48" i="38"/>
  <c r="N48" i="38" s="1"/>
  <c r="O48" i="38" s="1"/>
  <c r="D48" i="38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/>
  <c r="N35" i="38"/>
  <c r="O35" i="38" s="1"/>
  <c r="N34" i="38"/>
  <c r="O34" i="38" s="1"/>
  <c r="N33" i="38"/>
  <c r="O33" i="38" s="1"/>
  <c r="N32" i="38"/>
  <c r="O32" i="38" s="1"/>
  <c r="M31" i="38"/>
  <c r="L31" i="38"/>
  <c r="K31" i="38"/>
  <c r="K50" i="38" s="1"/>
  <c r="J31" i="38"/>
  <c r="I31" i="38"/>
  <c r="H31" i="38"/>
  <c r="G31" i="38"/>
  <c r="F31" i="38"/>
  <c r="E31" i="38"/>
  <c r="D31" i="38"/>
  <c r="N30" i="38"/>
  <c r="O30" i="38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 s="1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D50" i="38" s="1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H50" i="38" s="1"/>
  <c r="G5" i="38"/>
  <c r="F5" i="38"/>
  <c r="E5" i="38"/>
  <c r="D5" i="38"/>
  <c r="N49" i="37"/>
  <c r="O49" i="37" s="1"/>
  <c r="N48" i="37"/>
  <c r="O48" i="37" s="1"/>
  <c r="N47" i="37"/>
  <c r="O47" i="37"/>
  <c r="N46" i="37"/>
  <c r="O46" i="37" s="1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/>
  <c r="M19" i="37"/>
  <c r="L19" i="37"/>
  <c r="L50" i="37" s="1"/>
  <c r="K19" i="37"/>
  <c r="J19" i="37"/>
  <c r="I19" i="37"/>
  <c r="I50" i="37" s="1"/>
  <c r="H19" i="37"/>
  <c r="G19" i="37"/>
  <c r="F19" i="37"/>
  <c r="E19" i="37"/>
  <c r="D19" i="37"/>
  <c r="N18" i="37"/>
  <c r="O18" i="37" s="1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N13" i="37" s="1"/>
  <c r="O13" i="37" s="1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K50" i="37" s="1"/>
  <c r="J5" i="37"/>
  <c r="I5" i="37"/>
  <c r="H5" i="37"/>
  <c r="H50" i="37" s="1"/>
  <c r="G5" i="37"/>
  <c r="F5" i="37"/>
  <c r="E5" i="37"/>
  <c r="D5" i="37"/>
  <c r="D5" i="36"/>
  <c r="N48" i="36"/>
  <c r="O48" i="36" s="1"/>
  <c r="N47" i="36"/>
  <c r="O47" i="36"/>
  <c r="N46" i="36"/>
  <c r="O46" i="36" s="1"/>
  <c r="N45" i="36"/>
  <c r="O45" i="36" s="1"/>
  <c r="N44" i="36"/>
  <c r="O44" i="36" s="1"/>
  <c r="N43" i="36"/>
  <c r="O43" i="36" s="1"/>
  <c r="N42" i="36"/>
  <c r="O42" i="36" s="1"/>
  <c r="M41" i="36"/>
  <c r="M49" i="36" s="1"/>
  <c r="L41" i="36"/>
  <c r="K41" i="36"/>
  <c r="J41" i="36"/>
  <c r="I41" i="36"/>
  <c r="I49" i="36" s="1"/>
  <c r="H41" i="36"/>
  <c r="H49" i="36" s="1"/>
  <c r="G41" i="36"/>
  <c r="F41" i="36"/>
  <c r="E41" i="36"/>
  <c r="D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K49" i="36" s="1"/>
  <c r="J5" i="36"/>
  <c r="J49" i="36" s="1"/>
  <c r="I5" i="36"/>
  <c r="H5" i="36"/>
  <c r="G5" i="36"/>
  <c r="F5" i="36"/>
  <c r="F49" i="36" s="1"/>
  <c r="E5" i="36"/>
  <c r="E49" i="36" s="1"/>
  <c r="N47" i="35"/>
  <c r="O47" i="35" s="1"/>
  <c r="N46" i="35"/>
  <c r="O46" i="35" s="1"/>
  <c r="N45" i="35"/>
  <c r="O45" i="35" s="1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48" i="35" s="1"/>
  <c r="E5" i="35"/>
  <c r="D5" i="35"/>
  <c r="D48" i="35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M40" i="34"/>
  <c r="L40" i="34"/>
  <c r="K40" i="34"/>
  <c r="J40" i="34"/>
  <c r="I40" i="34"/>
  <c r="H40" i="34"/>
  <c r="G40" i="34"/>
  <c r="F40" i="34"/>
  <c r="F51" i="34" s="1"/>
  <c r="E40" i="34"/>
  <c r="D40" i="34"/>
  <c r="N40" i="34" s="1"/>
  <c r="O40" i="34" s="1"/>
  <c r="N39" i="34"/>
  <c r="O39" i="34" s="1"/>
  <c r="N38" i="34"/>
  <c r="O38" i="34" s="1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N17" i="34"/>
  <c r="O17" i="34"/>
  <c r="N16" i="34"/>
  <c r="O16" i="34" s="1"/>
  <c r="N15" i="34"/>
  <c r="O15" i="34" s="1"/>
  <c r="N14" i="34"/>
  <c r="O14" i="34" s="1"/>
  <c r="M13" i="34"/>
  <c r="M51" i="34" s="1"/>
  <c r="L13" i="34"/>
  <c r="K13" i="34"/>
  <c r="K51" i="34" s="1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51" i="34" s="1"/>
  <c r="I5" i="34"/>
  <c r="H5" i="34"/>
  <c r="G5" i="34"/>
  <c r="F5" i="34"/>
  <c r="E5" i="34"/>
  <c r="E51" i="34" s="1"/>
  <c r="D5" i="34"/>
  <c r="N8" i="33"/>
  <c r="O8" i="33" s="1"/>
  <c r="N20" i="33"/>
  <c r="O20" i="33" s="1"/>
  <c r="E32" i="33"/>
  <c r="F32" i="33"/>
  <c r="G32" i="33"/>
  <c r="H32" i="33"/>
  <c r="I32" i="33"/>
  <c r="J32" i="33"/>
  <c r="K32" i="33"/>
  <c r="L32" i="33"/>
  <c r="M32" i="33"/>
  <c r="D32" i="33"/>
  <c r="E21" i="33"/>
  <c r="F21" i="33"/>
  <c r="G21" i="33"/>
  <c r="H21" i="33"/>
  <c r="I21" i="33"/>
  <c r="J21" i="33"/>
  <c r="K21" i="33"/>
  <c r="L21" i="33"/>
  <c r="M21" i="33"/>
  <c r="D21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G50" i="33" s="1"/>
  <c r="H5" i="33"/>
  <c r="I5" i="33"/>
  <c r="I50" i="33" s="1"/>
  <c r="J5" i="33"/>
  <c r="J50" i="33" s="1"/>
  <c r="K5" i="33"/>
  <c r="L5" i="33"/>
  <c r="M5" i="33"/>
  <c r="M50" i="33" s="1"/>
  <c r="D5" i="33"/>
  <c r="E48" i="33"/>
  <c r="F48" i="33"/>
  <c r="G48" i="33"/>
  <c r="H48" i="33"/>
  <c r="I48" i="33"/>
  <c r="J48" i="33"/>
  <c r="K48" i="33"/>
  <c r="L48" i="33"/>
  <c r="M48" i="33"/>
  <c r="D48" i="33"/>
  <c r="N48" i="33" s="1"/>
  <c r="O48" i="33" s="1"/>
  <c r="N49" i="33"/>
  <c r="O49" i="33"/>
  <c r="N43" i="33"/>
  <c r="O43" i="33" s="1"/>
  <c r="N44" i="33"/>
  <c r="O44" i="33" s="1"/>
  <c r="N45" i="33"/>
  <c r="O45" i="33" s="1"/>
  <c r="N46" i="33"/>
  <c r="O46" i="33" s="1"/>
  <c r="N47" i="33"/>
  <c r="O47" i="33" s="1"/>
  <c r="N42" i="33"/>
  <c r="O42" i="33" s="1"/>
  <c r="E41" i="33"/>
  <c r="N41" i="33" s="1"/>
  <c r="O41" i="33" s="1"/>
  <c r="F41" i="33"/>
  <c r="G41" i="33"/>
  <c r="H41" i="33"/>
  <c r="I41" i="33"/>
  <c r="J41" i="33"/>
  <c r="K41" i="33"/>
  <c r="L41" i="33"/>
  <c r="M41" i="33"/>
  <c r="D41" i="33"/>
  <c r="E39" i="33"/>
  <c r="F39" i="33"/>
  <c r="G39" i="33"/>
  <c r="H39" i="33"/>
  <c r="I39" i="33"/>
  <c r="J39" i="33"/>
  <c r="K39" i="33"/>
  <c r="L39" i="33"/>
  <c r="L50" i="33"/>
  <c r="M39" i="33"/>
  <c r="D39" i="33"/>
  <c r="N40" i="33"/>
  <c r="O40" i="33" s="1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 s="1"/>
  <c r="N15" i="33"/>
  <c r="O15" i="33" s="1"/>
  <c r="N16" i="33"/>
  <c r="O16" i="33"/>
  <c r="N17" i="33"/>
  <c r="O17" i="33" s="1"/>
  <c r="N18" i="33"/>
  <c r="O18" i="33" s="1"/>
  <c r="N19" i="33"/>
  <c r="O19" i="33"/>
  <c r="N7" i="33"/>
  <c r="O7" i="33" s="1"/>
  <c r="N9" i="33"/>
  <c r="O9" i="33" s="1"/>
  <c r="N10" i="33"/>
  <c r="O10" i="33"/>
  <c r="N11" i="33"/>
  <c r="O11" i="33" s="1"/>
  <c r="N12" i="33"/>
  <c r="O12" i="33" s="1"/>
  <c r="N6" i="33"/>
  <c r="O6" i="33" s="1"/>
  <c r="N30" i="33"/>
  <c r="O30" i="33" s="1"/>
  <c r="N31" i="33"/>
  <c r="O31" i="33" s="1"/>
  <c r="N24" i="33"/>
  <c r="O24" i="33"/>
  <c r="N25" i="33"/>
  <c r="O25" i="33" s="1"/>
  <c r="N26" i="33"/>
  <c r="O26" i="33" s="1"/>
  <c r="N27" i="33"/>
  <c r="O27" i="33"/>
  <c r="N28" i="33"/>
  <c r="O28" i="33" s="1"/>
  <c r="N29" i="33"/>
  <c r="O29" i="33" s="1"/>
  <c r="N23" i="33"/>
  <c r="O23" i="33"/>
  <c r="N22" i="33"/>
  <c r="O22" i="33" s="1"/>
  <c r="N14" i="33"/>
  <c r="O14" i="33" s="1"/>
  <c r="N21" i="39"/>
  <c r="O21" i="39" s="1"/>
  <c r="F49" i="41"/>
  <c r="L49" i="41"/>
  <c r="I49" i="41"/>
  <c r="N34" i="45"/>
  <c r="O34" i="45" s="1"/>
  <c r="K44" i="46"/>
  <c r="L44" i="46"/>
  <c r="F44" i="46"/>
  <c r="O46" i="48" l="1"/>
  <c r="P46" i="48" s="1"/>
  <c r="N30" i="35"/>
  <c r="O30" i="35" s="1"/>
  <c r="M49" i="41"/>
  <c r="N39" i="40"/>
  <c r="O39" i="40" s="1"/>
  <c r="N31" i="40"/>
  <c r="O31" i="40" s="1"/>
  <c r="I48" i="35"/>
  <c r="G44" i="43"/>
  <c r="H44" i="43"/>
  <c r="N37" i="44"/>
  <c r="O37" i="44" s="1"/>
  <c r="E50" i="33"/>
  <c r="K48" i="35"/>
  <c r="N13" i="36"/>
  <c r="O13" i="36" s="1"/>
  <c r="N38" i="42"/>
  <c r="O38" i="42" s="1"/>
  <c r="L44" i="43"/>
  <c r="G50" i="38"/>
  <c r="O14" i="46"/>
  <c r="P14" i="46" s="1"/>
  <c r="N13" i="35"/>
  <c r="O13" i="35" s="1"/>
  <c r="L48" i="35"/>
  <c r="N11" i="38"/>
  <c r="O11" i="38" s="1"/>
  <c r="N38" i="39"/>
  <c r="O38" i="39" s="1"/>
  <c r="H48" i="40"/>
  <c r="E48" i="35"/>
  <c r="M44" i="46"/>
  <c r="N21" i="33"/>
  <c r="O21" i="33" s="1"/>
  <c r="J48" i="35"/>
  <c r="M48" i="35"/>
  <c r="N5" i="38"/>
  <c r="O5" i="38" s="1"/>
  <c r="N5" i="39"/>
  <c r="O5" i="39" s="1"/>
  <c r="N30" i="44"/>
  <c r="O30" i="44" s="1"/>
  <c r="N20" i="45"/>
  <c r="O20" i="45" s="1"/>
  <c r="O42" i="46"/>
  <c r="P42" i="46" s="1"/>
  <c r="N19" i="37"/>
  <c r="O19" i="37" s="1"/>
  <c r="K50" i="33"/>
  <c r="N14" i="43"/>
  <c r="O14" i="43" s="1"/>
  <c r="N31" i="36"/>
  <c r="O31" i="36" s="1"/>
  <c r="L51" i="34"/>
  <c r="N21" i="36"/>
  <c r="O21" i="36" s="1"/>
  <c r="N42" i="37"/>
  <c r="O42" i="37" s="1"/>
  <c r="F50" i="38"/>
  <c r="I50" i="38"/>
  <c r="N20" i="44"/>
  <c r="O20" i="44" s="1"/>
  <c r="N36" i="45"/>
  <c r="O36" i="45" s="1"/>
  <c r="F50" i="33"/>
  <c r="I51" i="34"/>
  <c r="N39" i="33"/>
  <c r="O39" i="33" s="1"/>
  <c r="N48" i="34"/>
  <c r="O48" i="34" s="1"/>
  <c r="M50" i="38"/>
  <c r="N5" i="42"/>
  <c r="O5" i="42" s="1"/>
  <c r="N17" i="38"/>
  <c r="O17" i="38" s="1"/>
  <c r="E48" i="42"/>
  <c r="N37" i="38"/>
  <c r="O37" i="38" s="1"/>
  <c r="G47" i="39"/>
  <c r="D49" i="41"/>
  <c r="N14" i="42"/>
  <c r="O14" i="42" s="1"/>
  <c r="D45" i="44"/>
  <c r="H44" i="46"/>
  <c r="N42" i="34"/>
  <c r="O42" i="34" s="1"/>
  <c r="N39" i="36"/>
  <c r="O39" i="36" s="1"/>
  <c r="H47" i="39"/>
  <c r="N37" i="43"/>
  <c r="O37" i="43" s="1"/>
  <c r="E45" i="44"/>
  <c r="F45" i="44"/>
  <c r="D41" i="45"/>
  <c r="N30" i="43"/>
  <c r="O30" i="43" s="1"/>
  <c r="N32" i="41"/>
  <c r="O32" i="41" s="1"/>
  <c r="O29" i="46"/>
  <c r="P29" i="46" s="1"/>
  <c r="N46" i="40"/>
  <c r="O46" i="40" s="1"/>
  <c r="N40" i="35"/>
  <c r="O40" i="35" s="1"/>
  <c r="J50" i="38"/>
  <c r="I47" i="39"/>
  <c r="N12" i="39"/>
  <c r="O12" i="39" s="1"/>
  <c r="N41" i="40"/>
  <c r="O41" i="40" s="1"/>
  <c r="H48" i="42"/>
  <c r="G48" i="42"/>
  <c r="E41" i="45"/>
  <c r="N40" i="39"/>
  <c r="O40" i="39" s="1"/>
  <c r="F48" i="40"/>
  <c r="D51" i="34"/>
  <c r="N51" i="34" s="1"/>
  <c r="O51" i="34" s="1"/>
  <c r="L45" i="44"/>
  <c r="K41" i="45"/>
  <c r="M45" i="44"/>
  <c r="L41" i="45"/>
  <c r="N21" i="35"/>
  <c r="O21" i="35" s="1"/>
  <c r="I44" i="43"/>
  <c r="H51" i="34"/>
  <c r="G51" i="34"/>
  <c r="L49" i="36"/>
  <c r="L50" i="38"/>
  <c r="G45" i="44"/>
  <c r="F41" i="45"/>
  <c r="O5" i="46"/>
  <c r="P5" i="46" s="1"/>
  <c r="O20" i="46"/>
  <c r="P20" i="46" s="1"/>
  <c r="G50" i="37"/>
  <c r="K45" i="44"/>
  <c r="N46" i="41"/>
  <c r="O46" i="41" s="1"/>
  <c r="M50" i="37"/>
  <c r="N42" i="43"/>
  <c r="O42" i="43" s="1"/>
  <c r="K48" i="40"/>
  <c r="J49" i="41"/>
  <c r="H50" i="33"/>
  <c r="N13" i="33"/>
  <c r="O13" i="33" s="1"/>
  <c r="N41" i="36"/>
  <c r="O41" i="36" s="1"/>
  <c r="E50" i="37"/>
  <c r="D50" i="37"/>
  <c r="K47" i="39"/>
  <c r="D48" i="40"/>
  <c r="N5" i="41"/>
  <c r="O5" i="41" s="1"/>
  <c r="N14" i="41"/>
  <c r="O14" i="41" s="1"/>
  <c r="H45" i="44"/>
  <c r="N39" i="44"/>
  <c r="O39" i="44" s="1"/>
  <c r="O34" i="46"/>
  <c r="P34" i="46" s="1"/>
  <c r="H49" i="41"/>
  <c r="G48" i="35"/>
  <c r="N48" i="35" s="1"/>
  <c r="O48" i="35" s="1"/>
  <c r="N5" i="37"/>
  <c r="O5" i="37" s="1"/>
  <c r="M41" i="45"/>
  <c r="H48" i="35"/>
  <c r="N13" i="34"/>
  <c r="O13" i="34" s="1"/>
  <c r="M48" i="40"/>
  <c r="N32" i="33"/>
  <c r="O32" i="33" s="1"/>
  <c r="J47" i="39"/>
  <c r="N33" i="42"/>
  <c r="O33" i="42" s="1"/>
  <c r="N5" i="33"/>
  <c r="O5" i="33" s="1"/>
  <c r="F50" i="37"/>
  <c r="N31" i="38"/>
  <c r="O31" i="38" s="1"/>
  <c r="N40" i="42"/>
  <c r="O40" i="42" s="1"/>
  <c r="J48" i="42"/>
  <c r="H41" i="45"/>
  <c r="N29" i="45"/>
  <c r="O29" i="45" s="1"/>
  <c r="N44" i="46"/>
  <c r="O46" i="47"/>
  <c r="P46" i="47" s="1"/>
  <c r="N35" i="43"/>
  <c r="O35" i="43" s="1"/>
  <c r="N46" i="42"/>
  <c r="O46" i="42" s="1"/>
  <c r="N5" i="36"/>
  <c r="O5" i="36" s="1"/>
  <c r="N30" i="37"/>
  <c r="O30" i="37" s="1"/>
  <c r="G49" i="36"/>
  <c r="D44" i="46"/>
  <c r="O44" i="46" s="1"/>
  <c r="P44" i="46" s="1"/>
  <c r="N5" i="45"/>
  <c r="O5" i="45" s="1"/>
  <c r="N20" i="43"/>
  <c r="O20" i="43" s="1"/>
  <c r="G49" i="41"/>
  <c r="E48" i="40"/>
  <c r="N22" i="34"/>
  <c r="O22" i="34" s="1"/>
  <c r="J50" i="37"/>
  <c r="E47" i="39"/>
  <c r="N5" i="44"/>
  <c r="O5" i="44" s="1"/>
  <c r="K49" i="41"/>
  <c r="D49" i="36"/>
  <c r="D50" i="33"/>
  <c r="E50" i="38"/>
  <c r="N5" i="34"/>
  <c r="O5" i="34" s="1"/>
  <c r="E44" i="46"/>
  <c r="I48" i="42"/>
  <c r="N39" i="41"/>
  <c r="O39" i="41" s="1"/>
  <c r="N14" i="40"/>
  <c r="O14" i="40" s="1"/>
  <c r="N5" i="43"/>
  <c r="O5" i="43" s="1"/>
  <c r="F48" i="42"/>
  <c r="N48" i="42" s="1"/>
  <c r="O48" i="42" s="1"/>
  <c r="E49" i="41"/>
  <c r="N5" i="35"/>
  <c r="O5" i="35" s="1"/>
  <c r="N23" i="40"/>
  <c r="O23" i="40" s="1"/>
  <c r="E44" i="43"/>
  <c r="N44" i="43" s="1"/>
  <c r="O44" i="43" s="1"/>
  <c r="N49" i="36" l="1"/>
  <c r="O49" i="36" s="1"/>
  <c r="N50" i="38"/>
  <c r="O50" i="38" s="1"/>
  <c r="N50" i="33"/>
  <c r="O50" i="33" s="1"/>
  <c r="N41" i="45"/>
  <c r="O41" i="45" s="1"/>
  <c r="N49" i="41"/>
  <c r="O49" i="41" s="1"/>
  <c r="N45" i="44"/>
  <c r="O45" i="44" s="1"/>
  <c r="N47" i="39"/>
  <c r="O47" i="39" s="1"/>
  <c r="N50" i="37"/>
  <c r="O50" i="37" s="1"/>
  <c r="N48" i="40"/>
  <c r="O48" i="40" s="1"/>
</calcChain>
</file>

<file path=xl/sharedStrings.xml><?xml version="1.0" encoding="utf-8"?>
<sst xmlns="http://schemas.openxmlformats.org/spreadsheetml/2006/main" count="1015" uniqueCount="159">
  <si>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</si>
  <si>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</si>
  <si>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</si>
  <si>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</si>
  <si>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</si>
  <si>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</si>
  <si>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</si>
  <si>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</si>
  <si>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</si>
  <si>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</si>
  <si>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</si>
  <si>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</si>
  <si>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</si>
  <si>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</si>
  <si>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</si>
  <si>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Gas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</si>
  <si>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</si>
  <si>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</si>
  <si>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</si>
  <si>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</si>
  <si>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Transportation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</si>
  <si>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</si>
  <si>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</si>
  <si>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</si>
  <si>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</si>
  <si>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State Grant - Physical Environment - Water Supply System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</si>
  <si>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</si>
  <si>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</si>
  <si>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</si>
  <si>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</si>
  <si>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</si>
  <si>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</si>
  <si>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</si>
  <si>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</si>
  <si>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</si>
  <si>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</si>
  <si>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</si>
  <si>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</si>
  <si>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</si>
  <si>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</si>
  <si>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</si>
  <si>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</si>
  <si>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</si>
  <si>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</si>
  <si>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</si>
  <si>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</si>
  <si>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Total - All Account Codes</t>
  </si>
  <si>
    <t>Fines - Local Ordinance Violations</t>
  </si>
  <si>
    <t>Interest and Other Earnings - Interest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</si>
  <si>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</si>
  <si>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</si>
  <si>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</si>
  <si>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</si>
  <si>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</si>
  <si>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</si>
  <si>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</si>
  <si>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</si>
  <si>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</si>
  <si>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</si>
  <si>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</si>
  <si>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</si>
  <si>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Local Fiscal Year Ended September 30, 2010</t>
  </si>
  <si>
    <t>Fire Insurance Premium Tax for Firefighters' Pension</t>
  </si>
  <si>
    <t>2010 Municipal Census Population:</t>
  </si>
  <si>
    <t>Macclenny Revenues Reported by Account Code and Fund Type</t>
  </si>
  <si>
    <t>Compiled from data obtained from the Florida Department of Financial Services, Division of Accounting and Auditing, Bureau of Local Government.</t>
  </si>
  <si>
    <t>Local Fiscal Year Ended September 30, 2009</t>
  </si>
  <si>
    <t>Insurance Premium Tax for Firefighters' Pension</t>
  </si>
  <si>
    <t>Impact Fees - Residential - Other</t>
  </si>
  <si>
    <t>Federal Grant - Physical Environment - Water Supply System</t>
  </si>
  <si>
    <t>Proceeds - Debt Proceeds</t>
  </si>
  <si>
    <t>2009 Municipal Population:</t>
  </si>
  <si>
    <t>Local Fiscal Year Ended September 30, 2011</t>
  </si>
  <si>
    <t>Communications Services Taxes</t>
  </si>
  <si>
    <t>General Gov't (Not Court-Related) - County Officer Commission and Fees</t>
  </si>
  <si>
    <t>General Gov't (Not Court-Related) - Other General Gov't Charges and Fees</t>
  </si>
  <si>
    <t>Public Safety - Fire Protection</t>
  </si>
  <si>
    <t>Interest and Other Earnings - Net Increase (Decrease) in Fair Value of Investments</t>
  </si>
  <si>
    <t>2011 Municipal Population:</t>
  </si>
  <si>
    <t>Local Fiscal Year Ended September 30, 2012</t>
  </si>
  <si>
    <t>Federal Grant - Physical Environment - Other Physical Environment</t>
  </si>
  <si>
    <t>Federal Grant - Transportation - Other Transportation</t>
  </si>
  <si>
    <t>2012 Municipal Population:</t>
  </si>
  <si>
    <t>Local Fiscal Year Ended September 30, 2013</t>
  </si>
  <si>
    <t>Communications Services Taxes (Chapter 202, F.S.)</t>
  </si>
  <si>
    <t>Franchise Fee - Solid Waste</t>
  </si>
  <si>
    <t>State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</si>
  <si>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</si>
  <si>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</si>
  <si>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</si>
  <si>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</si>
  <si>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</si>
  <si>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Administrative Service Fees</t>
  </si>
  <si>
    <t>General Government - County Officer Commission and Fees</t>
  </si>
  <si>
    <t>General Government - Other General Government Charges and Fees</t>
  </si>
  <si>
    <t>Sales - Disposition of Fixed Assets</t>
  </si>
  <si>
    <t>2013 Municipal Population:</t>
  </si>
  <si>
    <t>Local Fiscal Year Ended September 30, 2008</t>
  </si>
  <si>
    <t>Permits and Franchise Fees</t>
  </si>
  <si>
    <t>Franchise Fee - Telecommunications</t>
  </si>
  <si>
    <t>Other Permits and Fees</t>
  </si>
  <si>
    <t>Federal Grant - Culture / Recreation</t>
  </si>
  <si>
    <t>State Grant - General Government</t>
  </si>
  <si>
    <t>State Grant - Physical Environment - Other Physical Environment</t>
  </si>
  <si>
    <t>State Grant - Culture / Recreation</t>
  </si>
  <si>
    <t>Impact Fees - Public Safety</t>
  </si>
  <si>
    <t>Impact Fees - Transportation</t>
  </si>
  <si>
    <t>Impact Fees - Culture / Recreation</t>
  </si>
  <si>
    <t>Impact Fees - Other</t>
  </si>
  <si>
    <t>2008 Municipal Population:</t>
  </si>
  <si>
    <t>Local Fiscal Year Ended September 30, 2014</t>
  </si>
  <si>
    <t>2014 Municipal Population:</t>
  </si>
  <si>
    <t>Local Fiscal Year Ended September 30, 2015</t>
  </si>
  <si>
    <t>Discretionary Sales Surtaxes</t>
  </si>
  <si>
    <t>Utility Service Tax - Propane</t>
  </si>
  <si>
    <t>Local Business Tax (Chapter 205, F.S.)</t>
  </si>
  <si>
    <t>Federal Payments in Lieu of Taxes</t>
  </si>
  <si>
    <t>State Grant - Physical Environment - Sewer / Wastewater</t>
  </si>
  <si>
    <t>Physical Environment - Water / Sewer Combination Utility</t>
  </si>
  <si>
    <t>Transportation - Other Transportation Charges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</si>
  <si>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</si>
  <si>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</si>
  <si>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</si>
  <si>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</si>
  <si>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Transportation - Mass Transit</t>
  </si>
  <si>
    <t>State Grant - Other</t>
  </si>
  <si>
    <t>2017 Municipal Population:</t>
  </si>
  <si>
    <t>Local Fiscal Year Ended September 30, 2018</t>
  </si>
  <si>
    <t>Proprietary Non-Operating - Other Grants and Donations</t>
  </si>
  <si>
    <t>2018 Municipal Population:</t>
  </si>
  <si>
    <t>Local Fiscal Year Ended September 30, 2019</t>
  </si>
  <si>
    <t>Federal Grant - Physical Environment - Sewer / Wastewater</t>
  </si>
  <si>
    <t>Other Miscellaneous Revenues - Settlements</t>
  </si>
  <si>
    <t>2019 Municipal Population:</t>
  </si>
  <si>
    <t>Local Fiscal Year Ended September 30, 2020</t>
  </si>
  <si>
    <t>First Local Option Fuel Tax (1 to 6 Cents)</t>
  </si>
  <si>
    <t>Transportation - Tolls (Ferry, Road, Bridge, etc.)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</si>
  <si>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</si>
  <si>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</si>
  <si>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</si>
  <si>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</si>
  <si>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</si>
  <si>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</si>
  <si>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</si>
  <si>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</si>
  <si>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</si>
  <si>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</si>
  <si>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</si>
  <si>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</si>
  <si>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</si>
  <si>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</si>
  <si>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</si>
  <si>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Sales - Sale of Surplus Materials and Scrap</t>
  </si>
  <si>
    <t>2021 Municipal Population:</t>
  </si>
  <si>
    <t>Local Fiscal Year Ended September 30, 2022</t>
  </si>
  <si>
    <t>Second Local Option Fuel Tax (1 to 5 Cents Local Option Fuel Tax) - Municipal Proceeds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</si>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</sst>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D8C6-8267-4BAF-84EF-8CC7A1AAA839}">
  <sheetPr>
    <pageSetUpPr fitToPage="1"/>
  </sheetPr>
  <dimension ref="A1:ED5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55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139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56</v>
      </c>
      <c r="F4" s="52" t="s">
        <v>57</v>
      </c>
      <c r="G4" s="52" t="s">
        <v>58</v>
      </c>
      <c r="H4" s="52" t="s">
        <v>6</v>
      </c>
      <c r="I4" s="52" t="s">
        <v>7</v>
      </c>
      <c r="J4" s="53" t="s">
        <v>59</v>
      </c>
      <c r="K4" s="53" t="s">
        <v>8</v>
      </c>
      <c r="L4" s="53" t="s">
        <v>9</v>
      </c>
      <c r="M4" s="53" t="s">
        <v>140</v>
      </c>
      <c r="N4" s="53" t="s">
        <v>10</v>
      </c>
      <c r="O4" s="53" t="s">
        <v>141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142</v>
      </c>
      <c r="B5" s="57"/>
      <c r="C5" s="57"/>
      <c r="D5" s="58">
        <f>SUM(D6:D13)</f>
        <v>3348158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94617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3442775</v>
      </c>
      <c r="P5" s="60">
        <f>(O5/P$48)</f>
        <v>443.99987103430487</v>
      </c>
      <c r="Q5" s="61"/>
    </row>
    <row r="6" spans="1:134">
      <c r="A6" s="63"/>
      <c r="B6" s="64">
        <v>311</v>
      </c>
      <c r="C6" s="65" t="s">
        <v>3</v>
      </c>
      <c r="D6" s="66">
        <v>1254309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1254309</v>
      </c>
      <c r="P6" s="67">
        <f>(O6/P$48)</f>
        <v>161.76283208666496</v>
      </c>
      <c r="Q6" s="68"/>
    </row>
    <row r="7" spans="1:134">
      <c r="A7" s="63"/>
      <c r="B7" s="64">
        <v>312.41000000000003</v>
      </c>
      <c r="C7" s="65" t="s">
        <v>143</v>
      </c>
      <c r="D7" s="66">
        <v>154114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154114</v>
      </c>
      <c r="P7" s="67">
        <f>(O7/P$48)</f>
        <v>19.875419138509155</v>
      </c>
      <c r="Q7" s="68"/>
    </row>
    <row r="8" spans="1:134">
      <c r="A8" s="63"/>
      <c r="B8" s="64">
        <v>312.43</v>
      </c>
      <c r="C8" s="65" t="s">
        <v>155</v>
      </c>
      <c r="D8" s="66">
        <v>912370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912370</v>
      </c>
      <c r="P8" s="67">
        <f>(O8/P$48)</f>
        <v>117.66443126128449</v>
      </c>
      <c r="Q8" s="68"/>
    </row>
    <row r="9" spans="1:134">
      <c r="A9" s="63"/>
      <c r="B9" s="64">
        <v>314.10000000000002</v>
      </c>
      <c r="C9" s="65" t="s">
        <v>12</v>
      </c>
      <c r="D9" s="66">
        <v>669341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669341</v>
      </c>
      <c r="P9" s="67">
        <f>(O9/P$48)</f>
        <v>86.32202734072736</v>
      </c>
      <c r="Q9" s="68"/>
    </row>
    <row r="10" spans="1:134">
      <c r="A10" s="63"/>
      <c r="B10" s="64">
        <v>314.3</v>
      </c>
      <c r="C10" s="65" t="s">
        <v>13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94617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94617</v>
      </c>
      <c r="P10" s="67">
        <f>(O10/P$48)</f>
        <v>12.202347175651276</v>
      </c>
      <c r="Q10" s="68"/>
    </row>
    <row r="11" spans="1:134">
      <c r="A11" s="63"/>
      <c r="B11" s="64">
        <v>314.8</v>
      </c>
      <c r="C11" s="65" t="s">
        <v>114</v>
      </c>
      <c r="D11" s="66">
        <v>19609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19609</v>
      </c>
      <c r="P11" s="67">
        <f>(O11/P$48)</f>
        <v>2.5288883157080218</v>
      </c>
      <c r="Q11" s="68"/>
    </row>
    <row r="12" spans="1:134">
      <c r="A12" s="63"/>
      <c r="B12" s="64">
        <v>315.10000000000002</v>
      </c>
      <c r="C12" s="65" t="s">
        <v>145</v>
      </c>
      <c r="D12" s="66">
        <v>291856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291856</v>
      </c>
      <c r="P12" s="67">
        <f>(O12/P$48)</f>
        <v>37.639411916430227</v>
      </c>
      <c r="Q12" s="68"/>
    </row>
    <row r="13" spans="1:134">
      <c r="A13" s="63"/>
      <c r="B13" s="64">
        <v>316</v>
      </c>
      <c r="C13" s="65" t="s">
        <v>115</v>
      </c>
      <c r="D13" s="66">
        <v>46559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46559</v>
      </c>
      <c r="P13" s="67">
        <f>(O13/P$48)</f>
        <v>6.004513799329378</v>
      </c>
      <c r="Q13" s="68"/>
    </row>
    <row r="14" spans="1:134" ht="15.75">
      <c r="A14" s="69" t="s">
        <v>16</v>
      </c>
      <c r="B14" s="70"/>
      <c r="C14" s="71"/>
      <c r="D14" s="72">
        <f>SUM(D15:D19)</f>
        <v>632445</v>
      </c>
      <c r="E14" s="72">
        <f>SUM(E15:E19)</f>
        <v>0</v>
      </c>
      <c r="F14" s="72">
        <f>SUM(F15:F19)</f>
        <v>0</v>
      </c>
      <c r="G14" s="72">
        <f>SUM(G15:G19)</f>
        <v>0</v>
      </c>
      <c r="H14" s="72">
        <f>SUM(H15:H19)</f>
        <v>0</v>
      </c>
      <c r="I14" s="72">
        <f>SUM(I15:I19)</f>
        <v>0</v>
      </c>
      <c r="J14" s="72">
        <f>SUM(J15:J19)</f>
        <v>0</v>
      </c>
      <c r="K14" s="72">
        <f>SUM(K15:K19)</f>
        <v>0</v>
      </c>
      <c r="L14" s="72">
        <f>SUM(L15:L19)</f>
        <v>0</v>
      </c>
      <c r="M14" s="72">
        <f>SUM(M15:M19)</f>
        <v>0</v>
      </c>
      <c r="N14" s="72">
        <f>SUM(N15:N19)</f>
        <v>0</v>
      </c>
      <c r="O14" s="73">
        <f>SUM(D14:N14)</f>
        <v>632445</v>
      </c>
      <c r="P14" s="74">
        <f>(O14/P$48)</f>
        <v>81.563709053391804</v>
      </c>
      <c r="Q14" s="75"/>
    </row>
    <row r="15" spans="1:134">
      <c r="A15" s="63"/>
      <c r="B15" s="64">
        <v>322</v>
      </c>
      <c r="C15" s="65" t="s">
        <v>146</v>
      </c>
      <c r="D15" s="66">
        <v>66976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66976</v>
      </c>
      <c r="P15" s="67">
        <f>(O15/P$48)</f>
        <v>8.6376063966984784</v>
      </c>
      <c r="Q15" s="68"/>
    </row>
    <row r="16" spans="1:134">
      <c r="A16" s="63"/>
      <c r="B16" s="64">
        <v>323.10000000000002</v>
      </c>
      <c r="C16" s="65" t="s">
        <v>17</v>
      </c>
      <c r="D16" s="66">
        <v>550224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9" si="1">SUM(D16:N16)</f>
        <v>550224</v>
      </c>
      <c r="P16" s="67">
        <f>(O16/P$48)</f>
        <v>70.960020634511224</v>
      </c>
      <c r="Q16" s="68"/>
    </row>
    <row r="17" spans="1:17">
      <c r="A17" s="63"/>
      <c r="B17" s="64">
        <v>323.39999999999998</v>
      </c>
      <c r="C17" s="65" t="s">
        <v>18</v>
      </c>
      <c r="D17" s="66">
        <v>1515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1515</v>
      </c>
      <c r="P17" s="67">
        <f>(O17/P$48)</f>
        <v>0.19538302811452155</v>
      </c>
      <c r="Q17" s="68"/>
    </row>
    <row r="18" spans="1:17">
      <c r="A18" s="63"/>
      <c r="B18" s="64">
        <v>323.7</v>
      </c>
      <c r="C18" s="65" t="s">
        <v>85</v>
      </c>
      <c r="D18" s="66">
        <v>12000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12000</v>
      </c>
      <c r="P18" s="67">
        <f>(O18/P$48)</f>
        <v>1.5475883415011606</v>
      </c>
      <c r="Q18" s="68"/>
    </row>
    <row r="19" spans="1:17">
      <c r="A19" s="63"/>
      <c r="B19" s="64">
        <v>329.5</v>
      </c>
      <c r="C19" s="65" t="s">
        <v>147</v>
      </c>
      <c r="D19" s="66">
        <v>1730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1730</v>
      </c>
      <c r="P19" s="67">
        <f>(O19/P$48)</f>
        <v>0.22311065256641732</v>
      </c>
      <c r="Q19" s="68"/>
    </row>
    <row r="20" spans="1:17" ht="15.75">
      <c r="A20" s="69" t="s">
        <v>148</v>
      </c>
      <c r="B20" s="70"/>
      <c r="C20" s="71"/>
      <c r="D20" s="72">
        <f>SUM(D21:D31)</f>
        <v>926802</v>
      </c>
      <c r="E20" s="72">
        <f>SUM(E21:E31)</f>
        <v>1133076</v>
      </c>
      <c r="F20" s="72">
        <f>SUM(F21:F31)</f>
        <v>0</v>
      </c>
      <c r="G20" s="72">
        <f>SUM(G21:G31)</f>
        <v>0</v>
      </c>
      <c r="H20" s="72">
        <f>SUM(H21:H31)</f>
        <v>0</v>
      </c>
      <c r="I20" s="72">
        <f>SUM(I21:I31)</f>
        <v>169666</v>
      </c>
      <c r="J20" s="72">
        <f>SUM(J21:J31)</f>
        <v>0</v>
      </c>
      <c r="K20" s="72">
        <f>SUM(K21:K31)</f>
        <v>0</v>
      </c>
      <c r="L20" s="72">
        <f>SUM(L21:L31)</f>
        <v>0</v>
      </c>
      <c r="M20" s="72">
        <f>SUM(M21:M31)</f>
        <v>0</v>
      </c>
      <c r="N20" s="72">
        <f>SUM(N21:N31)</f>
        <v>0</v>
      </c>
      <c r="O20" s="73">
        <f>SUM(D20:N20)</f>
        <v>2229544</v>
      </c>
      <c r="P20" s="74">
        <f>(O20/P$48)</f>
        <v>287.53469177198866</v>
      </c>
      <c r="Q20" s="75"/>
    </row>
    <row r="21" spans="1:17">
      <c r="A21" s="63"/>
      <c r="B21" s="64">
        <v>331.2</v>
      </c>
      <c r="C21" s="65" t="s">
        <v>23</v>
      </c>
      <c r="D21" s="66">
        <v>0</v>
      </c>
      <c r="E21" s="66">
        <v>37286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>SUM(D21:N21)</f>
        <v>37286</v>
      </c>
      <c r="P21" s="67">
        <f>(O21/P$48)</f>
        <v>4.8086149084343566</v>
      </c>
      <c r="Q21" s="68"/>
    </row>
    <row r="22" spans="1:17">
      <c r="A22" s="63"/>
      <c r="B22" s="64">
        <v>331.35</v>
      </c>
      <c r="C22" s="65" t="s">
        <v>131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169666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30" si="2">SUM(D22:N22)</f>
        <v>169666</v>
      </c>
      <c r="P22" s="67">
        <f>(O22/P$48)</f>
        <v>21.881093629094661</v>
      </c>
      <c r="Q22" s="68"/>
    </row>
    <row r="23" spans="1:17">
      <c r="A23" s="63"/>
      <c r="B23" s="64">
        <v>331.7</v>
      </c>
      <c r="C23" s="65" t="s">
        <v>101</v>
      </c>
      <c r="D23" s="66">
        <v>0</v>
      </c>
      <c r="E23" s="66">
        <v>21000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21000</v>
      </c>
      <c r="P23" s="67">
        <f>(O23/P$48)</f>
        <v>2.7082795976270311</v>
      </c>
      <c r="Q23" s="68"/>
    </row>
    <row r="24" spans="1:17">
      <c r="A24" s="63"/>
      <c r="B24" s="64">
        <v>333</v>
      </c>
      <c r="C24" s="65" t="s">
        <v>116</v>
      </c>
      <c r="D24" s="66">
        <v>18803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18803</v>
      </c>
      <c r="P24" s="67">
        <f>(O24/P$48)</f>
        <v>2.4249419654371938</v>
      </c>
      <c r="Q24" s="68"/>
    </row>
    <row r="25" spans="1:17">
      <c r="A25" s="63"/>
      <c r="B25" s="64">
        <v>334.49</v>
      </c>
      <c r="C25" s="65" t="s">
        <v>26</v>
      </c>
      <c r="D25" s="66">
        <v>0</v>
      </c>
      <c r="E25" s="66">
        <v>1074790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1074790</v>
      </c>
      <c r="P25" s="67">
        <f>(O25/P$48)</f>
        <v>138.61103946350272</v>
      </c>
      <c r="Q25" s="68"/>
    </row>
    <row r="26" spans="1:17">
      <c r="A26" s="63"/>
      <c r="B26" s="64">
        <v>334.9</v>
      </c>
      <c r="C26" s="65" t="s">
        <v>125</v>
      </c>
      <c r="D26" s="66">
        <v>132261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132261</v>
      </c>
      <c r="P26" s="67">
        <f>(O26/P$48)</f>
        <v>17.057131802940418</v>
      </c>
      <c r="Q26" s="68"/>
    </row>
    <row r="27" spans="1:17">
      <c r="A27" s="63"/>
      <c r="B27" s="64">
        <v>335.125</v>
      </c>
      <c r="C27" s="65" t="s">
        <v>149</v>
      </c>
      <c r="D27" s="66">
        <v>378767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378767</v>
      </c>
      <c r="P27" s="67">
        <f>(O27/P$48)</f>
        <v>48.847949445447512</v>
      </c>
      <c r="Q27" s="68"/>
    </row>
    <row r="28" spans="1:17">
      <c r="A28" s="63"/>
      <c r="B28" s="64">
        <v>335.14</v>
      </c>
      <c r="C28" s="65" t="s">
        <v>88</v>
      </c>
      <c r="D28" s="66">
        <v>260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260</v>
      </c>
      <c r="P28" s="67">
        <f>(O28/P$48)</f>
        <v>3.3531080732525149E-2</v>
      </c>
      <c r="Q28" s="68"/>
    </row>
    <row r="29" spans="1:17">
      <c r="A29" s="63"/>
      <c r="B29" s="64">
        <v>335.15</v>
      </c>
      <c r="C29" s="65" t="s">
        <v>89</v>
      </c>
      <c r="D29" s="66">
        <v>2704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2704</v>
      </c>
      <c r="P29" s="67">
        <f>(O29/P$48)</f>
        <v>0.34872323961826152</v>
      </c>
      <c r="Q29" s="68"/>
    </row>
    <row r="30" spans="1:17">
      <c r="A30" s="63"/>
      <c r="B30" s="64">
        <v>335.18</v>
      </c>
      <c r="C30" s="65" t="s">
        <v>150</v>
      </c>
      <c r="D30" s="66">
        <v>389525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389525</v>
      </c>
      <c r="P30" s="67">
        <f>(O30/P$48)</f>
        <v>50.235362393603303</v>
      </c>
      <c r="Q30" s="68"/>
    </row>
    <row r="31" spans="1:17">
      <c r="A31" s="63"/>
      <c r="B31" s="64">
        <v>335.45</v>
      </c>
      <c r="C31" s="65" t="s">
        <v>151</v>
      </c>
      <c r="D31" s="66">
        <v>4482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" si="3">SUM(D31:N31)</f>
        <v>4482</v>
      </c>
      <c r="P31" s="67">
        <f>(O31/P$48)</f>
        <v>0.57802424555068355</v>
      </c>
      <c r="Q31" s="68"/>
    </row>
    <row r="32" spans="1:17" ht="15.75">
      <c r="A32" s="69" t="s">
        <v>38</v>
      </c>
      <c r="B32" s="70"/>
      <c r="C32" s="71"/>
      <c r="D32" s="72">
        <f>SUM(D33:D37)</f>
        <v>1745664</v>
      </c>
      <c r="E32" s="72">
        <f>SUM(E33:E37)</f>
        <v>0</v>
      </c>
      <c r="F32" s="72">
        <f>SUM(F33:F37)</f>
        <v>0</v>
      </c>
      <c r="G32" s="72">
        <f>SUM(G33:G37)</f>
        <v>0</v>
      </c>
      <c r="H32" s="72">
        <f>SUM(H33:H37)</f>
        <v>0</v>
      </c>
      <c r="I32" s="72">
        <f>SUM(I33:I37)</f>
        <v>3264525</v>
      </c>
      <c r="J32" s="72">
        <f>SUM(J33:J37)</f>
        <v>0</v>
      </c>
      <c r="K32" s="72">
        <f>SUM(K33:K37)</f>
        <v>0</v>
      </c>
      <c r="L32" s="72">
        <f>SUM(L33:L37)</f>
        <v>0</v>
      </c>
      <c r="M32" s="72">
        <f>SUM(M33:M37)</f>
        <v>0</v>
      </c>
      <c r="N32" s="72">
        <f>SUM(N33:N37)</f>
        <v>0</v>
      </c>
      <c r="O32" s="72">
        <f>SUM(D32:N32)</f>
        <v>5010189</v>
      </c>
      <c r="P32" s="74">
        <f>(O32/P$48)</f>
        <v>646.14250709311318</v>
      </c>
      <c r="Q32" s="75"/>
    </row>
    <row r="33" spans="1:120">
      <c r="A33" s="63"/>
      <c r="B33" s="64">
        <v>341.3</v>
      </c>
      <c r="C33" s="65" t="s">
        <v>92</v>
      </c>
      <c r="D33" s="66">
        <v>12979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7" si="4">SUM(D33:N33)</f>
        <v>12979</v>
      </c>
      <c r="P33" s="67">
        <f>(O33/P$48)</f>
        <v>1.6738457570286305</v>
      </c>
      <c r="Q33" s="68"/>
    </row>
    <row r="34" spans="1:120">
      <c r="A34" s="63"/>
      <c r="B34" s="64">
        <v>341.9</v>
      </c>
      <c r="C34" s="65" t="s">
        <v>94</v>
      </c>
      <c r="D34" s="66">
        <v>201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201</v>
      </c>
      <c r="P34" s="67">
        <f>(O34/P$48)</f>
        <v>2.5922104720144442E-2</v>
      </c>
      <c r="Q34" s="68"/>
    </row>
    <row r="35" spans="1:120">
      <c r="A35" s="63"/>
      <c r="B35" s="64">
        <v>343.4</v>
      </c>
      <c r="C35" s="65" t="s">
        <v>43</v>
      </c>
      <c r="D35" s="66">
        <v>1731604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1731604</v>
      </c>
      <c r="P35" s="67">
        <f>(O35/P$48)</f>
        <v>223.317513541398</v>
      </c>
      <c r="Q35" s="68"/>
    </row>
    <row r="36" spans="1:120">
      <c r="A36" s="63"/>
      <c r="B36" s="64">
        <v>343.6</v>
      </c>
      <c r="C36" s="65" t="s">
        <v>118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3264525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3264525</v>
      </c>
      <c r="P36" s="67">
        <f>(O36/P$48)</f>
        <v>421.01173587825639</v>
      </c>
      <c r="Q36" s="68"/>
    </row>
    <row r="37" spans="1:120">
      <c r="A37" s="63"/>
      <c r="B37" s="64">
        <v>343.9</v>
      </c>
      <c r="C37" s="65" t="s">
        <v>45</v>
      </c>
      <c r="D37" s="66">
        <v>880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880</v>
      </c>
      <c r="P37" s="67">
        <f>(O37/P$48)</f>
        <v>0.11348981171008511</v>
      </c>
      <c r="Q37" s="68"/>
    </row>
    <row r="38" spans="1:120" ht="15.75">
      <c r="A38" s="69" t="s">
        <v>39</v>
      </c>
      <c r="B38" s="70"/>
      <c r="C38" s="71"/>
      <c r="D38" s="72">
        <f>SUM(D39:D39)</f>
        <v>5440</v>
      </c>
      <c r="E38" s="72">
        <f>SUM(E39:E39)</f>
        <v>0</v>
      </c>
      <c r="F38" s="72">
        <f>SUM(F39:F39)</f>
        <v>0</v>
      </c>
      <c r="G38" s="72">
        <f>SUM(G39:G39)</f>
        <v>0</v>
      </c>
      <c r="H38" s="72">
        <f>SUM(H39:H39)</f>
        <v>0</v>
      </c>
      <c r="I38" s="72">
        <f>SUM(I39:I39)</f>
        <v>0</v>
      </c>
      <c r="J38" s="72">
        <f>SUM(J39:J39)</f>
        <v>0</v>
      </c>
      <c r="K38" s="72">
        <f>SUM(K39:K39)</f>
        <v>0</v>
      </c>
      <c r="L38" s="72">
        <f>SUM(L39:L39)</f>
        <v>0</v>
      </c>
      <c r="M38" s="72">
        <f>SUM(M39:M39)</f>
        <v>0</v>
      </c>
      <c r="N38" s="72">
        <f>SUM(N39:N39)</f>
        <v>0</v>
      </c>
      <c r="O38" s="72">
        <f>SUM(D38:N38)</f>
        <v>5440</v>
      </c>
      <c r="P38" s="74">
        <f>(O38/P$48)</f>
        <v>0.70157338148052617</v>
      </c>
      <c r="Q38" s="75"/>
    </row>
    <row r="39" spans="1:120">
      <c r="A39" s="76"/>
      <c r="B39" s="77">
        <v>354</v>
      </c>
      <c r="C39" s="78" t="s">
        <v>47</v>
      </c>
      <c r="D39" s="66">
        <v>5440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" si="5">SUM(D39:N39)</f>
        <v>5440</v>
      </c>
      <c r="P39" s="67">
        <f>(O39/P$48)</f>
        <v>0.70157338148052617</v>
      </c>
      <c r="Q39" s="68"/>
    </row>
    <row r="40" spans="1:120" ht="15.75">
      <c r="A40" s="69" t="s">
        <v>4</v>
      </c>
      <c r="B40" s="70"/>
      <c r="C40" s="71"/>
      <c r="D40" s="72">
        <f>SUM(D41:D43)</f>
        <v>66788</v>
      </c>
      <c r="E40" s="72">
        <f>SUM(E41:E43)</f>
        <v>16</v>
      </c>
      <c r="F40" s="72">
        <f>SUM(F41:F43)</f>
        <v>0</v>
      </c>
      <c r="G40" s="72">
        <f>SUM(G41:G43)</f>
        <v>0</v>
      </c>
      <c r="H40" s="72">
        <f>SUM(H41:H43)</f>
        <v>0</v>
      </c>
      <c r="I40" s="72">
        <f>SUM(I41:I43)</f>
        <v>188213</v>
      </c>
      <c r="J40" s="72">
        <f>SUM(J41:J43)</f>
        <v>0</v>
      </c>
      <c r="K40" s="72">
        <f>SUM(K41:K43)</f>
        <v>0</v>
      </c>
      <c r="L40" s="72">
        <f>SUM(L41:L43)</f>
        <v>0</v>
      </c>
      <c r="M40" s="72">
        <f>SUM(M41:M43)</f>
        <v>0</v>
      </c>
      <c r="N40" s="72">
        <f>SUM(N41:N43)</f>
        <v>0</v>
      </c>
      <c r="O40" s="72">
        <f>SUM(D40:N40)</f>
        <v>255017</v>
      </c>
      <c r="P40" s="74">
        <f>(O40/P$48)</f>
        <v>32.888444673716791</v>
      </c>
      <c r="Q40" s="75"/>
    </row>
    <row r="41" spans="1:120">
      <c r="A41" s="63"/>
      <c r="B41" s="64">
        <v>361.1</v>
      </c>
      <c r="C41" s="65" t="s">
        <v>48</v>
      </c>
      <c r="D41" s="66">
        <v>2778</v>
      </c>
      <c r="E41" s="66">
        <v>16</v>
      </c>
      <c r="F41" s="66">
        <v>0</v>
      </c>
      <c r="G41" s="66">
        <v>0</v>
      </c>
      <c r="H41" s="66">
        <v>0</v>
      </c>
      <c r="I41" s="66">
        <v>153278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156072</v>
      </c>
      <c r="P41" s="67">
        <f>(O41/P$48)</f>
        <v>20.127933969564097</v>
      </c>
      <c r="Q41" s="68"/>
    </row>
    <row r="42" spans="1:120">
      <c r="A42" s="63"/>
      <c r="B42" s="64">
        <v>362</v>
      </c>
      <c r="C42" s="65" t="s">
        <v>49</v>
      </c>
      <c r="D42" s="66">
        <v>9100</v>
      </c>
      <c r="E42" s="66">
        <v>0</v>
      </c>
      <c r="F42" s="66">
        <v>0</v>
      </c>
      <c r="G42" s="66">
        <v>0</v>
      </c>
      <c r="H42" s="66">
        <v>0</v>
      </c>
      <c r="I42" s="66">
        <v>24000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45" si="6">SUM(D42:N42)</f>
        <v>33100</v>
      </c>
      <c r="P42" s="67">
        <f>(O42/P$48)</f>
        <v>4.268764508640702</v>
      </c>
      <c r="Q42" s="68"/>
    </row>
    <row r="43" spans="1:120">
      <c r="A43" s="63"/>
      <c r="B43" s="64">
        <v>369.9</v>
      </c>
      <c r="C43" s="65" t="s">
        <v>53</v>
      </c>
      <c r="D43" s="66">
        <v>54910</v>
      </c>
      <c r="E43" s="66">
        <v>0</v>
      </c>
      <c r="F43" s="66">
        <v>0</v>
      </c>
      <c r="G43" s="66">
        <v>0</v>
      </c>
      <c r="H43" s="66">
        <v>0</v>
      </c>
      <c r="I43" s="66">
        <v>10935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65845</v>
      </c>
      <c r="P43" s="67">
        <f>(O43/P$48)</f>
        <v>8.4917461955119933</v>
      </c>
      <c r="Q43" s="68"/>
    </row>
    <row r="44" spans="1:120" ht="15.75">
      <c r="A44" s="69" t="s">
        <v>40</v>
      </c>
      <c r="B44" s="70"/>
      <c r="C44" s="71"/>
      <c r="D44" s="72">
        <f>SUM(D45:D45)</f>
        <v>0</v>
      </c>
      <c r="E44" s="72">
        <f>SUM(E45:E45)</f>
        <v>77192</v>
      </c>
      <c r="F44" s="72">
        <f>SUM(F45:F45)</f>
        <v>0</v>
      </c>
      <c r="G44" s="72">
        <f>SUM(G45:G45)</f>
        <v>0</v>
      </c>
      <c r="H44" s="72">
        <f>SUM(H45:H45)</f>
        <v>0</v>
      </c>
      <c r="I44" s="72">
        <f>SUM(I45:I45)</f>
        <v>0</v>
      </c>
      <c r="J44" s="72">
        <f>SUM(J45:J45)</f>
        <v>0</v>
      </c>
      <c r="K44" s="72">
        <f>SUM(K45:K45)</f>
        <v>0</v>
      </c>
      <c r="L44" s="72">
        <f>SUM(L45:L45)</f>
        <v>0</v>
      </c>
      <c r="M44" s="72">
        <f>SUM(M45:M45)</f>
        <v>37557</v>
      </c>
      <c r="N44" s="72">
        <f>SUM(N45:N45)</f>
        <v>0</v>
      </c>
      <c r="O44" s="72">
        <f t="shared" si="6"/>
        <v>114749</v>
      </c>
      <c r="P44" s="74">
        <f>(O44/P$48)</f>
        <v>14.798684549909725</v>
      </c>
      <c r="Q44" s="68"/>
    </row>
    <row r="45" spans="1:120" ht="15.75" thickBot="1">
      <c r="A45" s="63"/>
      <c r="B45" s="64">
        <v>381</v>
      </c>
      <c r="C45" s="65" t="s">
        <v>54</v>
      </c>
      <c r="D45" s="66">
        <v>0</v>
      </c>
      <c r="E45" s="66">
        <v>77192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37557</v>
      </c>
      <c r="N45" s="66">
        <v>0</v>
      </c>
      <c r="O45" s="66">
        <f t="shared" si="6"/>
        <v>114749</v>
      </c>
      <c r="P45" s="67">
        <f>(O45/P$48)</f>
        <v>14.798684549909725</v>
      </c>
      <c r="Q45" s="68"/>
    </row>
    <row r="46" spans="1:120" ht="16.5" thickBot="1">
      <c r="A46" s="79" t="s">
        <v>46</v>
      </c>
      <c r="B46" s="80"/>
      <c r="C46" s="81"/>
      <c r="D46" s="82">
        <f>SUM(D5,D14,D20,D32,D38,D40,D44)</f>
        <v>6725297</v>
      </c>
      <c r="E46" s="82">
        <f>SUM(E5,E14,E20,E32,E38,E40,E44)</f>
        <v>1210284</v>
      </c>
      <c r="F46" s="82">
        <f>SUM(F5,F14,F20,F32,F38,F40,F44)</f>
        <v>0</v>
      </c>
      <c r="G46" s="82">
        <f>SUM(G5,G14,G20,G32,G38,G40,G44)</f>
        <v>0</v>
      </c>
      <c r="H46" s="82">
        <f>SUM(H5,H14,H20,H32,H38,H40,H44)</f>
        <v>0</v>
      </c>
      <c r="I46" s="82">
        <f>SUM(I5,I14,I20,I32,I38,I40,I44)</f>
        <v>3717021</v>
      </c>
      <c r="J46" s="82">
        <f>SUM(J5,J14,J20,J32,J38,J40,J44)</f>
        <v>0</v>
      </c>
      <c r="K46" s="82">
        <f>SUM(K5,K14,K20,K32,K38,K40,K44)</f>
        <v>0</v>
      </c>
      <c r="L46" s="82">
        <f>SUM(L5,L14,L20,L32,L38,L40,L44)</f>
        <v>0</v>
      </c>
      <c r="M46" s="82">
        <f>SUM(M5,M14,M20,M32,M38,M40,M44)</f>
        <v>37557</v>
      </c>
      <c r="N46" s="82">
        <f>SUM(N5,N14,N20,N32,N38,N40,N44)</f>
        <v>0</v>
      </c>
      <c r="O46" s="82">
        <f>SUM(D46:N46)</f>
        <v>11690159</v>
      </c>
      <c r="P46" s="83">
        <f>(O46/P$48)</f>
        <v>1507.6294815579056</v>
      </c>
      <c r="Q46" s="61"/>
      <c r="R46" s="84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</row>
    <row r="47" spans="1:120">
      <c r="A47" s="85"/>
      <c r="B47" s="86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8"/>
    </row>
    <row r="48" spans="1:120">
      <c r="A48" s="89"/>
      <c r="B48" s="90"/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4" t="s">
        <v>158</v>
      </c>
      <c r="N48" s="94"/>
      <c r="O48" s="94"/>
      <c r="P48" s="92">
        <v>7754</v>
      </c>
    </row>
    <row r="49" spans="1:16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98" t="s">
        <v>65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2050072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22691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2072763</v>
      </c>
      <c r="O5" s="33">
        <f t="shared" ref="O5:O47" si="2">(N5/O$49)</f>
        <v>325.13929411764707</v>
      </c>
      <c r="P5" s="6"/>
    </row>
    <row r="6" spans="1:133">
      <c r="A6" s="12"/>
      <c r="B6" s="25">
        <v>311</v>
      </c>
      <c r="C6" s="20" t="s">
        <v>3</v>
      </c>
      <c r="D6" s="46">
        <v>760887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760887</v>
      </c>
      <c r="O6" s="47">
        <f t="shared" si="2"/>
        <v>119.35482352941176</v>
      </c>
      <c r="P6" s="9"/>
    </row>
    <row r="7" spans="1:133">
      <c r="A7" s="12"/>
      <c r="B7" s="25">
        <v>312.10000000000002</v>
      </c>
      <c r="C7" s="20" t="s">
        <v>11</v>
      </c>
      <c r="D7" s="46">
        <v>541273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541273</v>
      </c>
      <c r="O7" s="47">
        <f t="shared" si="2"/>
        <v>84.905568627450975</v>
      </c>
      <c r="P7" s="9"/>
    </row>
    <row r="8" spans="1:133">
      <c r="A8" s="12"/>
      <c r="B8" s="25">
        <v>314.10000000000002</v>
      </c>
      <c r="C8" s="20" t="s">
        <v>12</v>
      </c>
      <c r="D8" s="46">
        <v>478421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478421</v>
      </c>
      <c r="O8" s="47">
        <f t="shared" si="2"/>
        <v>75.046431372549023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22691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22691</v>
      </c>
      <c r="O9" s="47">
        <f t="shared" si="2"/>
        <v>3.5593725490196078</v>
      </c>
      <c r="P9" s="9"/>
    </row>
    <row r="10" spans="1:133">
      <c r="A10" s="12"/>
      <c r="B10" s="25">
        <v>314.39999999999998</v>
      </c>
      <c r="C10" s="20" t="s">
        <v>15</v>
      </c>
      <c r="D10" s="46">
        <v>17211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17211</v>
      </c>
      <c r="O10" s="47">
        <f t="shared" si="2"/>
        <v>2.6997647058823531</v>
      </c>
      <c r="P10" s="9"/>
    </row>
    <row r="11" spans="1:133">
      <c r="A11" s="12"/>
      <c r="B11" s="25">
        <v>315</v>
      </c>
      <c r="C11" s="20" t="s">
        <v>84</v>
      </c>
      <c r="D11" s="46">
        <v>252280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252280</v>
      </c>
      <c r="O11" s="47">
        <f t="shared" si="2"/>
        <v>39.573333333333331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490999</v>
      </c>
      <c r="E12" s="32">
        <f t="shared" si="3"/>
        <v>49062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540061</v>
      </c>
      <c r="O12" s="45">
        <f t="shared" si="2"/>
        <v>84.715450980392163</v>
      </c>
      <c r="P12" s="10"/>
    </row>
    <row r="13" spans="1:133">
      <c r="A13" s="12"/>
      <c r="B13" s="25">
        <v>322</v>
      </c>
      <c r="C13" s="20" t="s">
        <v>0</v>
      </c>
      <c r="D13" s="46">
        <v>36024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36024</v>
      </c>
      <c r="O13" s="47">
        <f t="shared" si="2"/>
        <v>5.650823529411765</v>
      </c>
      <c r="P13" s="9"/>
    </row>
    <row r="14" spans="1:133">
      <c r="A14" s="12"/>
      <c r="B14" s="25">
        <v>323.10000000000002</v>
      </c>
      <c r="C14" s="20" t="s">
        <v>17</v>
      </c>
      <c r="D14" s="46">
        <v>401978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401978</v>
      </c>
      <c r="O14" s="47">
        <f t="shared" si="2"/>
        <v>63.055372549019609</v>
      </c>
      <c r="P14" s="9"/>
    </row>
    <row r="15" spans="1:133">
      <c r="A15" s="12"/>
      <c r="B15" s="25">
        <v>323.39999999999998</v>
      </c>
      <c r="C15" s="20" t="s">
        <v>18</v>
      </c>
      <c r="D15" s="46">
        <v>1116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1116</v>
      </c>
      <c r="O15" s="47">
        <f t="shared" si="2"/>
        <v>0.17505882352941177</v>
      </c>
      <c r="P15" s="9"/>
    </row>
    <row r="16" spans="1:133">
      <c r="A16" s="12"/>
      <c r="B16" s="25">
        <v>323.7</v>
      </c>
      <c r="C16" s="20" t="s">
        <v>85</v>
      </c>
      <c r="D16" s="46">
        <v>12000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12000</v>
      </c>
      <c r="O16" s="47">
        <f t="shared" si="2"/>
        <v>1.8823529411764706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30539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30539</v>
      </c>
      <c r="O17" s="47">
        <f t="shared" si="2"/>
        <v>4.79043137254902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15019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15019</v>
      </c>
      <c r="O18" s="47">
        <f t="shared" si="2"/>
        <v>2.3559215686274508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3504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3504</v>
      </c>
      <c r="O19" s="47">
        <f t="shared" si="2"/>
        <v>0.54964705882352938</v>
      </c>
      <c r="P19" s="9"/>
    </row>
    <row r="20" spans="1:16">
      <c r="A20" s="12"/>
      <c r="B20" s="25">
        <v>329</v>
      </c>
      <c r="C20" s="20" t="s">
        <v>22</v>
      </c>
      <c r="D20" s="46">
        <v>39881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39881</v>
      </c>
      <c r="O20" s="47">
        <f t="shared" si="2"/>
        <v>6.2558431372549022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471756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471756</v>
      </c>
      <c r="O21" s="45">
        <f t="shared" si="2"/>
        <v>74.00094117647059</v>
      </c>
      <c r="P21" s="10"/>
    </row>
    <row r="22" spans="1:16">
      <c r="A22" s="12"/>
      <c r="B22" s="25">
        <v>334.49</v>
      </c>
      <c r="C22" s="20" t="s">
        <v>26</v>
      </c>
      <c r="D22" s="46">
        <v>82136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82136</v>
      </c>
      <c r="O22" s="47">
        <f t="shared" si="2"/>
        <v>12.884078431372549</v>
      </c>
      <c r="P22" s="9"/>
    </row>
    <row r="23" spans="1:16">
      <c r="A23" s="12"/>
      <c r="B23" s="25">
        <v>335.12</v>
      </c>
      <c r="C23" s="20" t="s">
        <v>87</v>
      </c>
      <c r="D23" s="46">
        <v>173065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173065</v>
      </c>
      <c r="O23" s="47">
        <f t="shared" si="2"/>
        <v>27.147450980392158</v>
      </c>
      <c r="P23" s="9"/>
    </row>
    <row r="24" spans="1:16">
      <c r="A24" s="12"/>
      <c r="B24" s="25">
        <v>335.14</v>
      </c>
      <c r="C24" s="20" t="s">
        <v>88</v>
      </c>
      <c r="D24" s="46">
        <v>1100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1100</v>
      </c>
      <c r="O24" s="47">
        <f t="shared" si="2"/>
        <v>0.17254901960784313</v>
      </c>
      <c r="P24" s="9"/>
    </row>
    <row r="25" spans="1:16">
      <c r="A25" s="12"/>
      <c r="B25" s="25">
        <v>335.15</v>
      </c>
      <c r="C25" s="20" t="s">
        <v>89</v>
      </c>
      <c r="D25" s="46">
        <v>3152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3152</v>
      </c>
      <c r="O25" s="47">
        <f t="shared" si="2"/>
        <v>0.49443137254901959</v>
      </c>
      <c r="P25" s="9"/>
    </row>
    <row r="26" spans="1:16">
      <c r="A26" s="12"/>
      <c r="B26" s="25">
        <v>335.16</v>
      </c>
      <c r="C26" s="20" t="s">
        <v>90</v>
      </c>
      <c r="D26" s="46">
        <v>4153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4153</v>
      </c>
      <c r="O26" s="47">
        <f t="shared" si="2"/>
        <v>0.65145098039215688</v>
      </c>
      <c r="P26" s="9"/>
    </row>
    <row r="27" spans="1:16">
      <c r="A27" s="12"/>
      <c r="B27" s="25">
        <v>335.18</v>
      </c>
      <c r="C27" s="20" t="s">
        <v>91</v>
      </c>
      <c r="D27" s="46">
        <v>200921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200921</v>
      </c>
      <c r="O27" s="47">
        <f t="shared" si="2"/>
        <v>31.517019607843139</v>
      </c>
      <c r="P27" s="9"/>
    </row>
    <row r="28" spans="1:16">
      <c r="A28" s="12"/>
      <c r="B28" s="25">
        <v>339</v>
      </c>
      <c r="C28" s="20" t="s">
        <v>33</v>
      </c>
      <c r="D28" s="46">
        <v>7229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7229</v>
      </c>
      <c r="O28" s="47">
        <f t="shared" si="2"/>
        <v>1.1339607843137256</v>
      </c>
      <c r="P28" s="9"/>
    </row>
    <row r="29" spans="1:16" ht="15.75">
      <c r="A29" s="29" t="s">
        <v>38</v>
      </c>
      <c r="B29" s="30"/>
      <c r="C29" s="31"/>
      <c r="D29" s="32">
        <f t="shared" ref="D29:M29" si="7">SUM(D30:D37)</f>
        <v>914065</v>
      </c>
      <c r="E29" s="32">
        <f t="shared" si="7"/>
        <v>1001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2354289</v>
      </c>
      <c r="J29" s="32">
        <f t="shared" si="7"/>
        <v>0</v>
      </c>
      <c r="K29" s="32">
        <f t="shared" si="7"/>
        <v>0</v>
      </c>
      <c r="L29" s="32">
        <f t="shared" si="7"/>
        <v>143</v>
      </c>
      <c r="M29" s="32">
        <f t="shared" si="7"/>
        <v>0</v>
      </c>
      <c r="N29" s="32">
        <f>SUM(D29:M29)</f>
        <v>3269498</v>
      </c>
      <c r="O29" s="45">
        <f t="shared" si="2"/>
        <v>512.86243137254905</v>
      </c>
      <c r="P29" s="10"/>
    </row>
    <row r="30" spans="1:16">
      <c r="A30" s="12"/>
      <c r="B30" s="25">
        <v>341.3</v>
      </c>
      <c r="C30" s="20" t="s">
        <v>92</v>
      </c>
      <c r="D30" s="46">
        <v>10450</v>
      </c>
      <c r="E30" s="46">
        <v>1001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8">SUM(D30:M30)</f>
        <v>11451</v>
      </c>
      <c r="O30" s="47">
        <f t="shared" si="2"/>
        <v>1.7962352941176472</v>
      </c>
      <c r="P30" s="9"/>
    </row>
    <row r="31" spans="1:16">
      <c r="A31" s="12"/>
      <c r="B31" s="25">
        <v>341.9</v>
      </c>
      <c r="C31" s="20" t="s">
        <v>94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143</v>
      </c>
      <c r="M31" s="46">
        <v>0</v>
      </c>
      <c r="N31" s="46">
        <f t="shared" si="8"/>
        <v>143</v>
      </c>
      <c r="O31" s="47">
        <f t="shared" si="2"/>
        <v>2.2431372549019609E-2</v>
      </c>
      <c r="P31" s="9"/>
    </row>
    <row r="32" spans="1:16">
      <c r="A32" s="12"/>
      <c r="B32" s="25">
        <v>342.2</v>
      </c>
      <c r="C32" s="20" t="s">
        <v>76</v>
      </c>
      <c r="D32" s="46">
        <v>432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432</v>
      </c>
      <c r="O32" s="47">
        <f t="shared" si="2"/>
        <v>6.7764705882352935E-2</v>
      </c>
      <c r="P32" s="9"/>
    </row>
    <row r="33" spans="1:119">
      <c r="A33" s="12"/>
      <c r="B33" s="25">
        <v>343.3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894103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894103</v>
      </c>
      <c r="O33" s="47">
        <f t="shared" si="2"/>
        <v>140.25145098039215</v>
      </c>
      <c r="P33" s="9"/>
    </row>
    <row r="34" spans="1:119">
      <c r="A34" s="12"/>
      <c r="B34" s="25">
        <v>343.4</v>
      </c>
      <c r="C34" s="20" t="s">
        <v>43</v>
      </c>
      <c r="D34" s="46">
        <v>887053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887053</v>
      </c>
      <c r="O34" s="47">
        <f t="shared" si="2"/>
        <v>139.14556862745098</v>
      </c>
      <c r="P34" s="9"/>
    </row>
    <row r="35" spans="1:119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1460186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1460186</v>
      </c>
      <c r="O35" s="47">
        <f t="shared" si="2"/>
        <v>229.04878431372549</v>
      </c>
      <c r="P35" s="9"/>
    </row>
    <row r="36" spans="1:119">
      <c r="A36" s="12"/>
      <c r="B36" s="25">
        <v>343.9</v>
      </c>
      <c r="C36" s="20" t="s">
        <v>45</v>
      </c>
      <c r="D36" s="46">
        <v>5500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5500</v>
      </c>
      <c r="O36" s="47">
        <f t="shared" si="2"/>
        <v>0.86274509803921573</v>
      </c>
      <c r="P36" s="9"/>
    </row>
    <row r="37" spans="1:119">
      <c r="A37" s="12"/>
      <c r="B37" s="25">
        <v>349</v>
      </c>
      <c r="C37" s="20" t="s">
        <v>1</v>
      </c>
      <c r="D37" s="46">
        <v>10630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10630</v>
      </c>
      <c r="O37" s="47">
        <f t="shared" si="2"/>
        <v>1.6674509803921569</v>
      </c>
      <c r="P37" s="9"/>
    </row>
    <row r="38" spans="1:119" ht="15.75">
      <c r="A38" s="29" t="s">
        <v>39</v>
      </c>
      <c r="B38" s="30"/>
      <c r="C38" s="31"/>
      <c r="D38" s="32">
        <f t="shared" ref="D38:M38" si="9">SUM(D39:D39)</f>
        <v>5305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7" si="10">SUM(D38:M38)</f>
        <v>5305</v>
      </c>
      <c r="O38" s="45">
        <f t="shared" si="2"/>
        <v>0.83215686274509804</v>
      </c>
      <c r="P38" s="10"/>
    </row>
    <row r="39" spans="1:119">
      <c r="A39" s="13"/>
      <c r="B39" s="39">
        <v>354</v>
      </c>
      <c r="C39" s="21" t="s">
        <v>47</v>
      </c>
      <c r="D39" s="46">
        <v>5305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5305</v>
      </c>
      <c r="O39" s="47">
        <f t="shared" si="2"/>
        <v>0.83215686274509804</v>
      </c>
      <c r="P39" s="9"/>
    </row>
    <row r="40" spans="1:119" ht="15.75">
      <c r="A40" s="29" t="s">
        <v>4</v>
      </c>
      <c r="B40" s="30"/>
      <c r="C40" s="31"/>
      <c r="D40" s="32">
        <f t="shared" ref="D40:M40" si="11">SUM(D41:D46)</f>
        <v>146271</v>
      </c>
      <c r="E40" s="32">
        <f t="shared" si="11"/>
        <v>474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56997</v>
      </c>
      <c r="J40" s="32">
        <f t="shared" si="11"/>
        <v>0</v>
      </c>
      <c r="K40" s="32">
        <f t="shared" si="11"/>
        <v>25797</v>
      </c>
      <c r="L40" s="32">
        <f t="shared" si="11"/>
        <v>0</v>
      </c>
      <c r="M40" s="32">
        <f t="shared" si="11"/>
        <v>0</v>
      </c>
      <c r="N40" s="32">
        <f t="shared" si="10"/>
        <v>229539</v>
      </c>
      <c r="O40" s="45">
        <f t="shared" si="2"/>
        <v>36.006117647058822</v>
      </c>
      <c r="P40" s="10"/>
    </row>
    <row r="41" spans="1:119">
      <c r="A41" s="12"/>
      <c r="B41" s="25">
        <v>361.1</v>
      </c>
      <c r="C41" s="20" t="s">
        <v>48</v>
      </c>
      <c r="D41" s="46">
        <v>0</v>
      </c>
      <c r="E41" s="46">
        <v>474</v>
      </c>
      <c r="F41" s="46">
        <v>0</v>
      </c>
      <c r="G41" s="46">
        <v>0</v>
      </c>
      <c r="H41" s="46">
        <v>0</v>
      </c>
      <c r="I41" s="46">
        <v>18586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19060</v>
      </c>
      <c r="O41" s="47">
        <f t="shared" si="2"/>
        <v>2.9898039215686274</v>
      </c>
      <c r="P41" s="9"/>
    </row>
    <row r="42" spans="1:119">
      <c r="A42" s="12"/>
      <c r="B42" s="25">
        <v>362</v>
      </c>
      <c r="C42" s="20" t="s">
        <v>49</v>
      </c>
      <c r="D42" s="46">
        <v>6550</v>
      </c>
      <c r="E42" s="46">
        <v>0</v>
      </c>
      <c r="F42" s="46">
        <v>0</v>
      </c>
      <c r="G42" s="46">
        <v>0</v>
      </c>
      <c r="H42" s="46">
        <v>0</v>
      </c>
      <c r="I42" s="46">
        <v>28600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35150</v>
      </c>
      <c r="O42" s="47">
        <f t="shared" si="2"/>
        <v>5.5137254901960784</v>
      </c>
      <c r="P42" s="9"/>
    </row>
    <row r="43" spans="1:119">
      <c r="A43" s="12"/>
      <c r="B43" s="25">
        <v>364</v>
      </c>
      <c r="C43" s="20" t="s">
        <v>95</v>
      </c>
      <c r="D43" s="46">
        <v>2043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2043</v>
      </c>
      <c r="O43" s="47">
        <f t="shared" si="2"/>
        <v>0.32047058823529412</v>
      </c>
      <c r="P43" s="9"/>
    </row>
    <row r="44" spans="1:119">
      <c r="A44" s="12"/>
      <c r="B44" s="25">
        <v>366</v>
      </c>
      <c r="C44" s="20" t="s">
        <v>51</v>
      </c>
      <c r="D44" s="46">
        <v>108107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108107</v>
      </c>
      <c r="O44" s="47">
        <f t="shared" si="2"/>
        <v>16.957960784313727</v>
      </c>
      <c r="P44" s="9"/>
    </row>
    <row r="45" spans="1:119">
      <c r="A45" s="12"/>
      <c r="B45" s="25">
        <v>368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25797</v>
      </c>
      <c r="L45" s="46">
        <v>0</v>
      </c>
      <c r="M45" s="46">
        <v>0</v>
      </c>
      <c r="N45" s="46">
        <f t="shared" si="10"/>
        <v>25797</v>
      </c>
      <c r="O45" s="47">
        <f t="shared" si="2"/>
        <v>4.0465882352941174</v>
      </c>
      <c r="P45" s="9"/>
    </row>
    <row r="46" spans="1:119" ht="15.75" thickBot="1">
      <c r="A46" s="12"/>
      <c r="B46" s="25">
        <v>369.9</v>
      </c>
      <c r="C46" s="20" t="s">
        <v>53</v>
      </c>
      <c r="D46" s="46">
        <v>29571</v>
      </c>
      <c r="E46" s="46">
        <v>0</v>
      </c>
      <c r="F46" s="46">
        <v>0</v>
      </c>
      <c r="G46" s="46">
        <v>0</v>
      </c>
      <c r="H46" s="46">
        <v>0</v>
      </c>
      <c r="I46" s="46">
        <v>9811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39382</v>
      </c>
      <c r="O46" s="47">
        <f t="shared" si="2"/>
        <v>6.17756862745098</v>
      </c>
      <c r="P46" s="9"/>
    </row>
    <row r="47" spans="1:119" ht="16.5" thickBot="1">
      <c r="A47" s="14" t="s">
        <v>46</v>
      </c>
      <c r="B47" s="23"/>
      <c r="C47" s="22"/>
      <c r="D47" s="15">
        <f>SUM(D5,D12,D21,D29,D38,D40)</f>
        <v>4078468</v>
      </c>
      <c r="E47" s="15">
        <f t="shared" ref="E47:M47" si="12">SUM(E5,E12,E21,E29,E38,E40)</f>
        <v>50537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2433977</v>
      </c>
      <c r="J47" s="15">
        <f t="shared" si="12"/>
        <v>0</v>
      </c>
      <c r="K47" s="15">
        <f t="shared" si="12"/>
        <v>25797</v>
      </c>
      <c r="L47" s="15">
        <f t="shared" si="12"/>
        <v>143</v>
      </c>
      <c r="M47" s="15">
        <f t="shared" si="12"/>
        <v>0</v>
      </c>
      <c r="N47" s="15">
        <f t="shared" si="10"/>
        <v>6588922</v>
      </c>
      <c r="O47" s="38">
        <f t="shared" si="2"/>
        <v>1033.5563921568628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111</v>
      </c>
      <c r="M49" s="118"/>
      <c r="N49" s="118"/>
      <c r="O49" s="43">
        <v>6375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65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2009975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58780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2068755</v>
      </c>
      <c r="O5" s="33">
        <f t="shared" ref="O5:O50" si="1">(N5/O$52)</f>
        <v>325.12258368694012</v>
      </c>
      <c r="P5" s="6"/>
    </row>
    <row r="6" spans="1:133">
      <c r="A6" s="12"/>
      <c r="B6" s="25">
        <v>311</v>
      </c>
      <c r="C6" s="20" t="s">
        <v>3</v>
      </c>
      <c r="D6" s="46">
        <v>765185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765185</v>
      </c>
      <c r="O6" s="47">
        <f t="shared" si="1"/>
        <v>120.25538268112525</v>
      </c>
      <c r="P6" s="9"/>
    </row>
    <row r="7" spans="1:133">
      <c r="A7" s="12"/>
      <c r="B7" s="25">
        <v>312.10000000000002</v>
      </c>
      <c r="C7" s="20" t="s">
        <v>11</v>
      </c>
      <c r="D7" s="46">
        <v>525288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525288</v>
      </c>
      <c r="O7" s="47">
        <f t="shared" si="1"/>
        <v>82.553512494106556</v>
      </c>
      <c r="P7" s="9"/>
    </row>
    <row r="8" spans="1:133">
      <c r="A8" s="12"/>
      <c r="B8" s="25">
        <v>312.51</v>
      </c>
      <c r="C8" s="20" t="s">
        <v>67</v>
      </c>
      <c r="D8" s="46">
        <v>5579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5579</v>
      </c>
      <c r="O8" s="47">
        <f t="shared" si="1"/>
        <v>0.87678767876787678</v>
      </c>
      <c r="P8" s="9"/>
    </row>
    <row r="9" spans="1:133">
      <c r="A9" s="12"/>
      <c r="B9" s="25">
        <v>314.10000000000002</v>
      </c>
      <c r="C9" s="20" t="s">
        <v>12</v>
      </c>
      <c r="D9" s="46">
        <v>428975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428975</v>
      </c>
      <c r="O9" s="47">
        <f t="shared" si="1"/>
        <v>67.417098852742413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58780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58780</v>
      </c>
      <c r="O10" s="47">
        <f t="shared" si="1"/>
        <v>9.2377809209492376</v>
      </c>
      <c r="P10" s="9"/>
    </row>
    <row r="11" spans="1:133">
      <c r="A11" s="12"/>
      <c r="B11" s="25">
        <v>314.39999999999998</v>
      </c>
      <c r="C11" s="20" t="s">
        <v>15</v>
      </c>
      <c r="D11" s="46">
        <v>19683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19683</v>
      </c>
      <c r="O11" s="47">
        <f t="shared" si="1"/>
        <v>3.0933521923620932</v>
      </c>
      <c r="P11" s="9"/>
    </row>
    <row r="12" spans="1:133">
      <c r="A12" s="12"/>
      <c r="B12" s="25">
        <v>315</v>
      </c>
      <c r="C12" s="20" t="s">
        <v>84</v>
      </c>
      <c r="D12" s="46">
        <v>265265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265265</v>
      </c>
      <c r="O12" s="47">
        <f t="shared" si="1"/>
        <v>41.688668866886687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469373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469373</v>
      </c>
      <c r="O13" s="45">
        <f t="shared" si="1"/>
        <v>73.765990884802761</v>
      </c>
      <c r="P13" s="10"/>
    </row>
    <row r="14" spans="1:133">
      <c r="A14" s="12"/>
      <c r="B14" s="25">
        <v>322</v>
      </c>
      <c r="C14" s="20" t="s">
        <v>0</v>
      </c>
      <c r="D14" s="46">
        <v>44620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44620</v>
      </c>
      <c r="O14" s="47">
        <f t="shared" si="1"/>
        <v>7.0124155272670121</v>
      </c>
      <c r="P14" s="9"/>
    </row>
    <row r="15" spans="1:133">
      <c r="A15" s="12"/>
      <c r="B15" s="25">
        <v>323.10000000000002</v>
      </c>
      <c r="C15" s="20" t="s">
        <v>17</v>
      </c>
      <c r="D15" s="46">
        <v>379615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379615</v>
      </c>
      <c r="O15" s="47">
        <f t="shared" si="1"/>
        <v>59.659751689454659</v>
      </c>
      <c r="P15" s="9"/>
    </row>
    <row r="16" spans="1:133">
      <c r="A16" s="12"/>
      <c r="B16" s="25">
        <v>323.39999999999998</v>
      </c>
      <c r="C16" s="20" t="s">
        <v>18</v>
      </c>
      <c r="D16" s="46">
        <v>1652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1652</v>
      </c>
      <c r="O16" s="47">
        <f t="shared" si="1"/>
        <v>0.25962596259625964</v>
      </c>
      <c r="P16" s="9"/>
    </row>
    <row r="17" spans="1:16">
      <c r="A17" s="12"/>
      <c r="B17" s="25">
        <v>323.7</v>
      </c>
      <c r="C17" s="20" t="s">
        <v>85</v>
      </c>
      <c r="D17" s="46">
        <v>8000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8000</v>
      </c>
      <c r="O17" s="47">
        <f t="shared" si="1"/>
        <v>1.2572685840012572</v>
      </c>
      <c r="P17" s="9"/>
    </row>
    <row r="18" spans="1:16">
      <c r="A18" s="12"/>
      <c r="B18" s="25">
        <v>329</v>
      </c>
      <c r="C18" s="20" t="s">
        <v>22</v>
      </c>
      <c r="D18" s="46">
        <v>35486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35486</v>
      </c>
      <c r="O18" s="47">
        <f t="shared" si="1"/>
        <v>5.5769291214835768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SUM(D20:D29)</f>
        <v>575817</v>
      </c>
      <c r="E19" s="32">
        <f t="shared" si="5"/>
        <v>639073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1214890</v>
      </c>
      <c r="O19" s="45">
        <f t="shared" si="1"/>
        <v>190.93037875216092</v>
      </c>
      <c r="P19" s="10"/>
    </row>
    <row r="20" spans="1:16">
      <c r="A20" s="12"/>
      <c r="B20" s="25">
        <v>331.39</v>
      </c>
      <c r="C20" s="20" t="s">
        <v>80</v>
      </c>
      <c r="D20" s="46">
        <v>0</v>
      </c>
      <c r="E20" s="46">
        <v>639073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639073</v>
      </c>
      <c r="O20" s="47">
        <f t="shared" si="1"/>
        <v>100.43580072292943</v>
      </c>
      <c r="P20" s="9"/>
    </row>
    <row r="21" spans="1:16">
      <c r="A21" s="12"/>
      <c r="B21" s="25">
        <v>334.2</v>
      </c>
      <c r="C21" s="20" t="s">
        <v>86</v>
      </c>
      <c r="D21" s="46">
        <v>120861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120861</v>
      </c>
      <c r="O21" s="47">
        <f t="shared" si="1"/>
        <v>18.994342291371993</v>
      </c>
      <c r="P21" s="9"/>
    </row>
    <row r="22" spans="1:16">
      <c r="A22" s="12"/>
      <c r="B22" s="25">
        <v>334.49</v>
      </c>
      <c r="C22" s="20" t="s">
        <v>26</v>
      </c>
      <c r="D22" s="46">
        <v>77025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77025</v>
      </c>
      <c r="O22" s="47">
        <f t="shared" si="1"/>
        <v>12.105139085337106</v>
      </c>
      <c r="P22" s="9"/>
    </row>
    <row r="23" spans="1:16">
      <c r="A23" s="12"/>
      <c r="B23" s="25">
        <v>335.12</v>
      </c>
      <c r="C23" s="20" t="s">
        <v>87</v>
      </c>
      <c r="D23" s="46">
        <v>164707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164707</v>
      </c>
      <c r="O23" s="47">
        <f t="shared" si="1"/>
        <v>25.885117083136887</v>
      </c>
      <c r="P23" s="9"/>
    </row>
    <row r="24" spans="1:16">
      <c r="A24" s="12"/>
      <c r="B24" s="25">
        <v>335.14</v>
      </c>
      <c r="C24" s="20" t="s">
        <v>88</v>
      </c>
      <c r="D24" s="46">
        <v>642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642</v>
      </c>
      <c r="O24" s="47">
        <f t="shared" si="1"/>
        <v>0.10089580386610089</v>
      </c>
      <c r="P24" s="9"/>
    </row>
    <row r="25" spans="1:16">
      <c r="A25" s="12"/>
      <c r="B25" s="25">
        <v>335.15</v>
      </c>
      <c r="C25" s="20" t="s">
        <v>89</v>
      </c>
      <c r="D25" s="46">
        <v>2810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2810</v>
      </c>
      <c r="O25" s="47">
        <f t="shared" si="1"/>
        <v>0.4416155901304416</v>
      </c>
      <c r="P25" s="9"/>
    </row>
    <row r="26" spans="1:16">
      <c r="A26" s="12"/>
      <c r="B26" s="25">
        <v>335.16</v>
      </c>
      <c r="C26" s="20" t="s">
        <v>90</v>
      </c>
      <c r="D26" s="46">
        <v>4792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4792</v>
      </c>
      <c r="O26" s="47">
        <f t="shared" si="1"/>
        <v>0.75310388181675314</v>
      </c>
      <c r="P26" s="9"/>
    </row>
    <row r="27" spans="1:16">
      <c r="A27" s="12"/>
      <c r="B27" s="25">
        <v>335.18</v>
      </c>
      <c r="C27" s="20" t="s">
        <v>91</v>
      </c>
      <c r="D27" s="46">
        <v>191863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191863</v>
      </c>
      <c r="O27" s="47">
        <f t="shared" si="1"/>
        <v>30.152915291529151</v>
      </c>
      <c r="P27" s="9"/>
    </row>
    <row r="28" spans="1:16">
      <c r="A28" s="12"/>
      <c r="B28" s="25">
        <v>338</v>
      </c>
      <c r="C28" s="20" t="s">
        <v>32</v>
      </c>
      <c r="D28" s="46">
        <v>4324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4324</v>
      </c>
      <c r="O28" s="47">
        <f t="shared" si="1"/>
        <v>0.6795536696526796</v>
      </c>
      <c r="P28" s="9"/>
    </row>
    <row r="29" spans="1:16">
      <c r="A29" s="12"/>
      <c r="B29" s="25">
        <v>339</v>
      </c>
      <c r="C29" s="20" t="s">
        <v>33</v>
      </c>
      <c r="D29" s="46">
        <v>8793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8793</v>
      </c>
      <c r="O29" s="47">
        <f t="shared" si="1"/>
        <v>1.381895332390382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SUM(D31:D39)</f>
        <v>874202</v>
      </c>
      <c r="E30" s="32">
        <f t="shared" si="7"/>
        <v>112602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2207387</v>
      </c>
      <c r="J30" s="32">
        <f t="shared" si="7"/>
        <v>0</v>
      </c>
      <c r="K30" s="32">
        <f t="shared" si="7"/>
        <v>0</v>
      </c>
      <c r="L30" s="32">
        <f t="shared" si="7"/>
        <v>20197</v>
      </c>
      <c r="M30" s="32">
        <f t="shared" si="7"/>
        <v>0</v>
      </c>
      <c r="N30" s="32">
        <f>SUM(D30:M30)</f>
        <v>3214388</v>
      </c>
      <c r="O30" s="45">
        <f t="shared" si="1"/>
        <v>505.16863114882915</v>
      </c>
      <c r="P30" s="10"/>
    </row>
    <row r="31" spans="1:16">
      <c r="A31" s="12"/>
      <c r="B31" s="25">
        <v>341.3</v>
      </c>
      <c r="C31" s="20" t="s">
        <v>92</v>
      </c>
      <c r="D31" s="46">
        <v>9550</v>
      </c>
      <c r="E31" s="46">
        <v>112602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8">SUM(D31:M31)</f>
        <v>122152</v>
      </c>
      <c r="O31" s="47">
        <f t="shared" si="1"/>
        <v>19.197234009115196</v>
      </c>
      <c r="P31" s="9"/>
    </row>
    <row r="32" spans="1:16">
      <c r="A32" s="12"/>
      <c r="B32" s="25">
        <v>341.8</v>
      </c>
      <c r="C32" s="20" t="s">
        <v>93</v>
      </c>
      <c r="D32" s="46">
        <v>180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180</v>
      </c>
      <c r="O32" s="47">
        <f t="shared" si="1"/>
        <v>2.8288543140028287E-2</v>
      </c>
      <c r="P32" s="9"/>
    </row>
    <row r="33" spans="1:16">
      <c r="A33" s="12"/>
      <c r="B33" s="25">
        <v>341.9</v>
      </c>
      <c r="C33" s="20" t="s">
        <v>94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20197</v>
      </c>
      <c r="M33" s="46">
        <v>0</v>
      </c>
      <c r="N33" s="46">
        <f t="shared" si="8"/>
        <v>20197</v>
      </c>
      <c r="O33" s="47">
        <f t="shared" si="1"/>
        <v>3.1741316988841741</v>
      </c>
      <c r="P33" s="9"/>
    </row>
    <row r="34" spans="1:16">
      <c r="A34" s="12"/>
      <c r="B34" s="25">
        <v>342.2</v>
      </c>
      <c r="C34" s="20" t="s">
        <v>76</v>
      </c>
      <c r="D34" s="46">
        <v>309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309</v>
      </c>
      <c r="O34" s="47">
        <f t="shared" si="1"/>
        <v>4.8561999057048562E-2</v>
      </c>
      <c r="P34" s="9"/>
    </row>
    <row r="35" spans="1:16">
      <c r="A35" s="12"/>
      <c r="B35" s="25">
        <v>343.3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802538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802538</v>
      </c>
      <c r="O35" s="47">
        <f t="shared" si="1"/>
        <v>126.12572685840013</v>
      </c>
      <c r="P35" s="9"/>
    </row>
    <row r="36" spans="1:16">
      <c r="A36" s="12"/>
      <c r="B36" s="25">
        <v>343.4</v>
      </c>
      <c r="C36" s="20" t="s">
        <v>43</v>
      </c>
      <c r="D36" s="46">
        <v>847897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847897</v>
      </c>
      <c r="O36" s="47">
        <f t="shared" si="1"/>
        <v>133.25428257111426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1404849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1404849</v>
      </c>
      <c r="O37" s="47">
        <f t="shared" si="1"/>
        <v>220.78406412069779</v>
      </c>
      <c r="P37" s="9"/>
    </row>
    <row r="38" spans="1:16">
      <c r="A38" s="12"/>
      <c r="B38" s="25">
        <v>343.9</v>
      </c>
      <c r="C38" s="20" t="s">
        <v>45</v>
      </c>
      <c r="D38" s="46">
        <v>3100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3100</v>
      </c>
      <c r="O38" s="47">
        <f t="shared" si="1"/>
        <v>0.48719157630048721</v>
      </c>
      <c r="P38" s="9"/>
    </row>
    <row r="39" spans="1:16">
      <c r="A39" s="12"/>
      <c r="B39" s="25">
        <v>349</v>
      </c>
      <c r="C39" s="20" t="s">
        <v>1</v>
      </c>
      <c r="D39" s="46">
        <v>13166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13166</v>
      </c>
      <c r="O39" s="47">
        <f t="shared" si="1"/>
        <v>2.0691497721200691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SUM(D41:D41)</f>
        <v>4801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4801</v>
      </c>
      <c r="O40" s="45">
        <f t="shared" si="1"/>
        <v>0.75451830897375449</v>
      </c>
      <c r="P40" s="10"/>
    </row>
    <row r="41" spans="1:16">
      <c r="A41" s="13"/>
      <c r="B41" s="39">
        <v>354</v>
      </c>
      <c r="C41" s="21" t="s">
        <v>47</v>
      </c>
      <c r="D41" s="46">
        <v>4801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4801</v>
      </c>
      <c r="O41" s="47">
        <f t="shared" si="1"/>
        <v>0.75451830897375449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SUM(D43:D49)</f>
        <v>55373</v>
      </c>
      <c r="E42" s="32">
        <f t="shared" si="10"/>
        <v>547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49361</v>
      </c>
      <c r="J42" s="32">
        <f t="shared" si="10"/>
        <v>0</v>
      </c>
      <c r="K42" s="32">
        <f t="shared" si="10"/>
        <v>176211</v>
      </c>
      <c r="L42" s="32">
        <f t="shared" si="10"/>
        <v>0</v>
      </c>
      <c r="M42" s="32">
        <f t="shared" si="10"/>
        <v>0</v>
      </c>
      <c r="N42" s="32">
        <f>SUM(D42:M42)</f>
        <v>281492</v>
      </c>
      <c r="O42" s="45">
        <f t="shared" si="1"/>
        <v>44.238881030960236</v>
      </c>
      <c r="P42" s="10"/>
    </row>
    <row r="43" spans="1:16">
      <c r="A43" s="12"/>
      <c r="B43" s="25">
        <v>361.1</v>
      </c>
      <c r="C43" s="20" t="s">
        <v>48</v>
      </c>
      <c r="D43" s="46">
        <v>0</v>
      </c>
      <c r="E43" s="46">
        <v>547</v>
      </c>
      <c r="F43" s="46">
        <v>0</v>
      </c>
      <c r="G43" s="46">
        <v>0</v>
      </c>
      <c r="H43" s="46">
        <v>0</v>
      </c>
      <c r="I43" s="46">
        <v>20561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21108</v>
      </c>
      <c r="O43" s="47">
        <f t="shared" si="1"/>
        <v>3.3173031588873174</v>
      </c>
      <c r="P43" s="9"/>
    </row>
    <row r="44" spans="1:16">
      <c r="A44" s="12"/>
      <c r="B44" s="25">
        <v>361.3</v>
      </c>
      <c r="C44" s="20" t="s">
        <v>77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73175</v>
      </c>
      <c r="L44" s="46">
        <v>0</v>
      </c>
      <c r="M44" s="46">
        <v>0</v>
      </c>
      <c r="N44" s="46">
        <f t="shared" ref="N44:N49" si="11">SUM(D44:M44)</f>
        <v>73175</v>
      </c>
      <c r="O44" s="47">
        <f t="shared" si="1"/>
        <v>11.5000785792865</v>
      </c>
      <c r="P44" s="9"/>
    </row>
    <row r="45" spans="1:16">
      <c r="A45" s="12"/>
      <c r="B45" s="25">
        <v>362</v>
      </c>
      <c r="C45" s="20" t="s">
        <v>49</v>
      </c>
      <c r="D45" s="46">
        <v>995</v>
      </c>
      <c r="E45" s="46">
        <v>0</v>
      </c>
      <c r="F45" s="46">
        <v>0</v>
      </c>
      <c r="G45" s="46">
        <v>0</v>
      </c>
      <c r="H45" s="46">
        <v>0</v>
      </c>
      <c r="I45" s="46">
        <v>28800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29795</v>
      </c>
      <c r="O45" s="47">
        <f t="shared" si="1"/>
        <v>4.6825396825396828</v>
      </c>
      <c r="P45" s="9"/>
    </row>
    <row r="46" spans="1:16">
      <c r="A46" s="12"/>
      <c r="B46" s="25">
        <v>364</v>
      </c>
      <c r="C46" s="20" t="s">
        <v>95</v>
      </c>
      <c r="D46" s="46">
        <v>26725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26725</v>
      </c>
      <c r="O46" s="47">
        <f t="shared" si="1"/>
        <v>4.2000628634292001</v>
      </c>
      <c r="P46" s="9"/>
    </row>
    <row r="47" spans="1:16">
      <c r="A47" s="12"/>
      <c r="B47" s="25">
        <v>366</v>
      </c>
      <c r="C47" s="20" t="s">
        <v>51</v>
      </c>
      <c r="D47" s="46">
        <v>2098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2098</v>
      </c>
      <c r="O47" s="47">
        <f t="shared" si="1"/>
        <v>0.3297186861543297</v>
      </c>
      <c r="P47" s="9"/>
    </row>
    <row r="48" spans="1:16">
      <c r="A48" s="12"/>
      <c r="B48" s="25">
        <v>368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103036</v>
      </c>
      <c r="L48" s="46">
        <v>0</v>
      </c>
      <c r="M48" s="46">
        <v>0</v>
      </c>
      <c r="N48" s="46">
        <f t="shared" si="11"/>
        <v>103036</v>
      </c>
      <c r="O48" s="47">
        <f t="shared" si="1"/>
        <v>16.192990727644194</v>
      </c>
      <c r="P48" s="9"/>
    </row>
    <row r="49" spans="1:119" ht="15.75" thickBot="1">
      <c r="A49" s="12"/>
      <c r="B49" s="25">
        <v>369.9</v>
      </c>
      <c r="C49" s="20" t="s">
        <v>53</v>
      </c>
      <c r="D49" s="46">
        <v>25555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25555</v>
      </c>
      <c r="O49" s="47">
        <f t="shared" si="1"/>
        <v>4.0161873330190163</v>
      </c>
      <c r="P49" s="9"/>
    </row>
    <row r="50" spans="1:119" ht="16.5" thickBot="1">
      <c r="A50" s="14" t="s">
        <v>46</v>
      </c>
      <c r="B50" s="23"/>
      <c r="C50" s="22"/>
      <c r="D50" s="15">
        <f>SUM(D5,D13,D19,D30,D40,D42)</f>
        <v>3989541</v>
      </c>
      <c r="E50" s="15">
        <f t="shared" ref="E50:M50" si="12">SUM(E5,E13,E19,E30,E40,E42)</f>
        <v>752222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2315528</v>
      </c>
      <c r="J50" s="15">
        <f t="shared" si="12"/>
        <v>0</v>
      </c>
      <c r="K50" s="15">
        <f t="shared" si="12"/>
        <v>176211</v>
      </c>
      <c r="L50" s="15">
        <f t="shared" si="12"/>
        <v>20197</v>
      </c>
      <c r="M50" s="15">
        <f t="shared" si="12"/>
        <v>0</v>
      </c>
      <c r="N50" s="15">
        <f>SUM(D50:M50)</f>
        <v>7253699</v>
      </c>
      <c r="O50" s="38">
        <f t="shared" si="1"/>
        <v>1139.9809838126671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96</v>
      </c>
      <c r="M52" s="118"/>
      <c r="N52" s="118"/>
      <c r="O52" s="43">
        <v>6363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65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2024499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60431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2084930</v>
      </c>
      <c r="O5" s="33">
        <f t="shared" ref="O5:O49" si="1">(N5/O$51)</f>
        <v>328.07710464201415</v>
      </c>
      <c r="P5" s="6"/>
    </row>
    <row r="6" spans="1:133">
      <c r="A6" s="12"/>
      <c r="B6" s="25">
        <v>311</v>
      </c>
      <c r="C6" s="20" t="s">
        <v>3</v>
      </c>
      <c r="D6" s="46">
        <v>793735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793735</v>
      </c>
      <c r="O6" s="47">
        <f t="shared" si="1"/>
        <v>124.89929189614477</v>
      </c>
      <c r="P6" s="9"/>
    </row>
    <row r="7" spans="1:133">
      <c r="A7" s="12"/>
      <c r="B7" s="25">
        <v>312.10000000000002</v>
      </c>
      <c r="C7" s="20" t="s">
        <v>11</v>
      </c>
      <c r="D7" s="46">
        <v>522207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522207</v>
      </c>
      <c r="O7" s="47">
        <f t="shared" si="1"/>
        <v>82.172619984264358</v>
      </c>
      <c r="P7" s="9"/>
    </row>
    <row r="8" spans="1:133">
      <c r="A8" s="12"/>
      <c r="B8" s="25">
        <v>312.51</v>
      </c>
      <c r="C8" s="20" t="s">
        <v>62</v>
      </c>
      <c r="D8" s="46">
        <v>21707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21707</v>
      </c>
      <c r="O8" s="47">
        <f t="shared" si="1"/>
        <v>3.4157356412273798</v>
      </c>
      <c r="P8" s="9"/>
    </row>
    <row r="9" spans="1:133">
      <c r="A9" s="12"/>
      <c r="B9" s="25">
        <v>314.10000000000002</v>
      </c>
      <c r="C9" s="20" t="s">
        <v>12</v>
      </c>
      <c r="D9" s="46">
        <v>413067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413067</v>
      </c>
      <c r="O9" s="47">
        <f t="shared" si="1"/>
        <v>64.998741148701811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60431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60431</v>
      </c>
      <c r="O10" s="47">
        <f t="shared" si="1"/>
        <v>9.5092053501180178</v>
      </c>
      <c r="P10" s="9"/>
    </row>
    <row r="11" spans="1:133">
      <c r="A11" s="12"/>
      <c r="B11" s="25">
        <v>314.39999999999998</v>
      </c>
      <c r="C11" s="20" t="s">
        <v>15</v>
      </c>
      <c r="D11" s="46">
        <v>24071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24071</v>
      </c>
      <c r="O11" s="47">
        <f t="shared" si="1"/>
        <v>3.7877261998426435</v>
      </c>
      <c r="P11" s="9"/>
    </row>
    <row r="12" spans="1:133">
      <c r="A12" s="12"/>
      <c r="B12" s="25">
        <v>315</v>
      </c>
      <c r="C12" s="20" t="s">
        <v>73</v>
      </c>
      <c r="D12" s="46">
        <v>249712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249712</v>
      </c>
      <c r="O12" s="47">
        <f t="shared" si="1"/>
        <v>39.293784421715188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466652</v>
      </c>
      <c r="E13" s="32">
        <f t="shared" si="3"/>
        <v>33804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500456</v>
      </c>
      <c r="O13" s="45">
        <f t="shared" si="1"/>
        <v>78.749960660896932</v>
      </c>
      <c r="P13" s="10"/>
    </row>
    <row r="14" spans="1:133">
      <c r="A14" s="12"/>
      <c r="B14" s="25">
        <v>322</v>
      </c>
      <c r="C14" s="20" t="s">
        <v>0</v>
      </c>
      <c r="D14" s="46">
        <v>35744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35744</v>
      </c>
      <c r="O14" s="47">
        <f t="shared" si="1"/>
        <v>5.6245476003147132</v>
      </c>
      <c r="P14" s="9"/>
    </row>
    <row r="15" spans="1:133">
      <c r="A15" s="12"/>
      <c r="B15" s="25">
        <v>323.10000000000002</v>
      </c>
      <c r="C15" s="20" t="s">
        <v>17</v>
      </c>
      <c r="D15" s="46">
        <v>399492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399492</v>
      </c>
      <c r="O15" s="47">
        <f t="shared" si="1"/>
        <v>62.86262785208497</v>
      </c>
      <c r="P15" s="9"/>
    </row>
    <row r="16" spans="1:133">
      <c r="A16" s="12"/>
      <c r="B16" s="25">
        <v>323.39999999999998</v>
      </c>
      <c r="C16" s="20" t="s">
        <v>18</v>
      </c>
      <c r="D16" s="46">
        <v>1770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1770</v>
      </c>
      <c r="O16" s="47">
        <f t="shared" si="1"/>
        <v>0.27852084972462626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21041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21041</v>
      </c>
      <c r="O17" s="47">
        <f t="shared" si="1"/>
        <v>3.3109362706530292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10348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10348</v>
      </c>
      <c r="O18" s="47">
        <f t="shared" si="1"/>
        <v>1.6283241542092841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2415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2415</v>
      </c>
      <c r="O19" s="47">
        <f t="shared" si="1"/>
        <v>0.38001573564122737</v>
      </c>
      <c r="P19" s="9"/>
    </row>
    <row r="20" spans="1:16">
      <c r="A20" s="12"/>
      <c r="B20" s="25">
        <v>329</v>
      </c>
      <c r="C20" s="20" t="s">
        <v>22</v>
      </c>
      <c r="D20" s="46">
        <v>29646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29646</v>
      </c>
      <c r="O20" s="47">
        <f t="shared" si="1"/>
        <v>4.6649881982690795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455279</v>
      </c>
      <c r="E21" s="32">
        <f t="shared" si="5"/>
        <v>60927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516206</v>
      </c>
      <c r="O21" s="45">
        <f t="shared" si="1"/>
        <v>81.22832415420929</v>
      </c>
      <c r="P21" s="10"/>
    </row>
    <row r="22" spans="1:16">
      <c r="A22" s="12"/>
      <c r="B22" s="25">
        <v>331.39</v>
      </c>
      <c r="C22" s="20" t="s">
        <v>80</v>
      </c>
      <c r="D22" s="46">
        <v>0</v>
      </c>
      <c r="E22" s="46">
        <v>60927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60927</v>
      </c>
      <c r="O22" s="47">
        <f t="shared" si="1"/>
        <v>9.5872541306058228</v>
      </c>
      <c r="P22" s="9"/>
    </row>
    <row r="23" spans="1:16">
      <c r="A23" s="12"/>
      <c r="B23" s="25">
        <v>331.49</v>
      </c>
      <c r="C23" s="20" t="s">
        <v>81</v>
      </c>
      <c r="D23" s="46">
        <v>75970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75970</v>
      </c>
      <c r="O23" s="47">
        <f t="shared" si="1"/>
        <v>11.954366640440599</v>
      </c>
      <c r="P23" s="9"/>
    </row>
    <row r="24" spans="1:16">
      <c r="A24" s="12"/>
      <c r="B24" s="25">
        <v>335.12</v>
      </c>
      <c r="C24" s="20" t="s">
        <v>27</v>
      </c>
      <c r="D24" s="46">
        <v>165255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165255</v>
      </c>
      <c r="O24" s="47">
        <f t="shared" si="1"/>
        <v>26.003933910306845</v>
      </c>
      <c r="P24" s="9"/>
    </row>
    <row r="25" spans="1:16">
      <c r="A25" s="12"/>
      <c r="B25" s="25">
        <v>335.14</v>
      </c>
      <c r="C25" s="20" t="s">
        <v>28</v>
      </c>
      <c r="D25" s="46">
        <v>982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982</v>
      </c>
      <c r="O25" s="47">
        <f t="shared" si="1"/>
        <v>0.15452399685287174</v>
      </c>
      <c r="P25" s="9"/>
    </row>
    <row r="26" spans="1:16">
      <c r="A26" s="12"/>
      <c r="B26" s="25">
        <v>335.15</v>
      </c>
      <c r="C26" s="20" t="s">
        <v>29</v>
      </c>
      <c r="D26" s="46">
        <v>2894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2894</v>
      </c>
      <c r="O26" s="47">
        <f t="shared" si="1"/>
        <v>0.45538945712037765</v>
      </c>
      <c r="P26" s="9"/>
    </row>
    <row r="27" spans="1:16">
      <c r="A27" s="12"/>
      <c r="B27" s="25">
        <v>335.16</v>
      </c>
      <c r="C27" s="20" t="s">
        <v>30</v>
      </c>
      <c r="D27" s="46">
        <v>8200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8200</v>
      </c>
      <c r="O27" s="47">
        <f t="shared" si="1"/>
        <v>1.2903225806451613</v>
      </c>
      <c r="P27" s="9"/>
    </row>
    <row r="28" spans="1:16">
      <c r="A28" s="12"/>
      <c r="B28" s="25">
        <v>335.18</v>
      </c>
      <c r="C28" s="20" t="s">
        <v>31</v>
      </c>
      <c r="D28" s="46">
        <v>188778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188778</v>
      </c>
      <c r="O28" s="47">
        <f t="shared" si="1"/>
        <v>29.705428796223448</v>
      </c>
      <c r="P28" s="9"/>
    </row>
    <row r="29" spans="1:16">
      <c r="A29" s="12"/>
      <c r="B29" s="25">
        <v>338</v>
      </c>
      <c r="C29" s="20" t="s">
        <v>32</v>
      </c>
      <c r="D29" s="46">
        <v>3871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3871</v>
      </c>
      <c r="O29" s="47">
        <f t="shared" si="1"/>
        <v>0.60912667191188041</v>
      </c>
      <c r="P29" s="9"/>
    </row>
    <row r="30" spans="1:16">
      <c r="A30" s="12"/>
      <c r="B30" s="25">
        <v>339</v>
      </c>
      <c r="C30" s="20" t="s">
        <v>33</v>
      </c>
      <c r="D30" s="46">
        <v>9329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9329</v>
      </c>
      <c r="O30" s="47">
        <f t="shared" si="1"/>
        <v>1.4679779701022817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SUM(D32:D38)</f>
        <v>877462</v>
      </c>
      <c r="E31" s="32">
        <f t="shared" si="6"/>
        <v>690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2250861</v>
      </c>
      <c r="J31" s="32">
        <f t="shared" si="6"/>
        <v>0</v>
      </c>
      <c r="K31" s="32">
        <f t="shared" si="6"/>
        <v>0</v>
      </c>
      <c r="L31" s="32">
        <f t="shared" si="6"/>
        <v>99507</v>
      </c>
      <c r="M31" s="32">
        <f t="shared" si="6"/>
        <v>0</v>
      </c>
      <c r="N31" s="32">
        <f t="shared" si="4"/>
        <v>3228520</v>
      </c>
      <c r="O31" s="45">
        <f t="shared" si="1"/>
        <v>508.02832415420926</v>
      </c>
      <c r="P31" s="10"/>
    </row>
    <row r="32" spans="1:16">
      <c r="A32" s="12"/>
      <c r="B32" s="25">
        <v>341.3</v>
      </c>
      <c r="C32" s="20" t="s">
        <v>41</v>
      </c>
      <c r="D32" s="46">
        <v>9250</v>
      </c>
      <c r="E32" s="46">
        <v>690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9940</v>
      </c>
      <c r="O32" s="47">
        <f t="shared" si="1"/>
        <v>1.5641227380015736</v>
      </c>
      <c r="P32" s="9"/>
    </row>
    <row r="33" spans="1:16">
      <c r="A33" s="12"/>
      <c r="B33" s="25">
        <v>341.9</v>
      </c>
      <c r="C33" s="20" t="s">
        <v>75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99507</v>
      </c>
      <c r="M33" s="46">
        <v>0</v>
      </c>
      <c r="N33" s="46">
        <f t="shared" si="7"/>
        <v>99507</v>
      </c>
      <c r="O33" s="47">
        <f t="shared" si="1"/>
        <v>15.658064516129032</v>
      </c>
      <c r="P33" s="9"/>
    </row>
    <row r="34" spans="1:16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844914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844914</v>
      </c>
      <c r="O34" s="47">
        <f t="shared" si="1"/>
        <v>132.95263571990557</v>
      </c>
      <c r="P34" s="9"/>
    </row>
    <row r="35" spans="1:16">
      <c r="A35" s="12"/>
      <c r="B35" s="25">
        <v>343.4</v>
      </c>
      <c r="C35" s="20" t="s">
        <v>43</v>
      </c>
      <c r="D35" s="46">
        <v>852070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852070</v>
      </c>
      <c r="O35" s="47">
        <f t="shared" si="1"/>
        <v>134.07867820613691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1405947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1405947</v>
      </c>
      <c r="O36" s="47">
        <f t="shared" si="1"/>
        <v>221.23477576711252</v>
      </c>
      <c r="P36" s="9"/>
    </row>
    <row r="37" spans="1:16">
      <c r="A37" s="12"/>
      <c r="B37" s="25">
        <v>343.9</v>
      </c>
      <c r="C37" s="20" t="s">
        <v>45</v>
      </c>
      <c r="D37" s="46">
        <v>1300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1300</v>
      </c>
      <c r="O37" s="47">
        <f t="shared" si="1"/>
        <v>0.2045633359559402</v>
      </c>
      <c r="P37" s="9"/>
    </row>
    <row r="38" spans="1:16">
      <c r="A38" s="12"/>
      <c r="B38" s="25">
        <v>349</v>
      </c>
      <c r="C38" s="20" t="s">
        <v>1</v>
      </c>
      <c r="D38" s="46">
        <v>14842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14842</v>
      </c>
      <c r="O38" s="47">
        <f t="shared" si="1"/>
        <v>2.3354838709677419</v>
      </c>
      <c r="P38" s="9"/>
    </row>
    <row r="39" spans="1:16" ht="15.75">
      <c r="A39" s="29" t="s">
        <v>39</v>
      </c>
      <c r="B39" s="30"/>
      <c r="C39" s="31"/>
      <c r="D39" s="32">
        <f t="shared" ref="D39:M39" si="8">SUM(D40:D40)</f>
        <v>5851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5851</v>
      </c>
      <c r="O39" s="45">
        <f t="shared" si="1"/>
        <v>0.92069236821400469</v>
      </c>
      <c r="P39" s="10"/>
    </row>
    <row r="40" spans="1:16">
      <c r="A40" s="13"/>
      <c r="B40" s="39">
        <v>354</v>
      </c>
      <c r="C40" s="21" t="s">
        <v>47</v>
      </c>
      <c r="D40" s="46">
        <v>5851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5851</v>
      </c>
      <c r="O40" s="47">
        <f t="shared" si="1"/>
        <v>0.92069236821400469</v>
      </c>
      <c r="P40" s="9"/>
    </row>
    <row r="41" spans="1:16" ht="15.75">
      <c r="A41" s="29" t="s">
        <v>4</v>
      </c>
      <c r="B41" s="30"/>
      <c r="C41" s="31"/>
      <c r="D41" s="32">
        <f t="shared" ref="D41:M41" si="9">SUM(D42:D48)</f>
        <v>46019</v>
      </c>
      <c r="E41" s="32">
        <f t="shared" si="9"/>
        <v>581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52070</v>
      </c>
      <c r="J41" s="32">
        <f t="shared" si="9"/>
        <v>0</v>
      </c>
      <c r="K41" s="32">
        <f t="shared" si="9"/>
        <v>213756</v>
      </c>
      <c r="L41" s="32">
        <f t="shared" si="9"/>
        <v>0</v>
      </c>
      <c r="M41" s="32">
        <f t="shared" si="9"/>
        <v>0</v>
      </c>
      <c r="N41" s="32">
        <f>SUM(D41:M41)</f>
        <v>312426</v>
      </c>
      <c r="O41" s="45">
        <f t="shared" si="1"/>
        <v>49.16223446105429</v>
      </c>
      <c r="P41" s="10"/>
    </row>
    <row r="42" spans="1:16">
      <c r="A42" s="12"/>
      <c r="B42" s="25">
        <v>361.1</v>
      </c>
      <c r="C42" s="20" t="s">
        <v>48</v>
      </c>
      <c r="D42" s="46">
        <v>0</v>
      </c>
      <c r="E42" s="46">
        <v>581</v>
      </c>
      <c r="F42" s="46">
        <v>0</v>
      </c>
      <c r="G42" s="46">
        <v>0</v>
      </c>
      <c r="H42" s="46">
        <v>0</v>
      </c>
      <c r="I42" s="46">
        <v>23491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24072</v>
      </c>
      <c r="O42" s="47">
        <f t="shared" si="1"/>
        <v>3.7878835562549176</v>
      </c>
      <c r="P42" s="9"/>
    </row>
    <row r="43" spans="1:16">
      <c r="A43" s="12"/>
      <c r="B43" s="25">
        <v>361.3</v>
      </c>
      <c r="C43" s="20" t="s">
        <v>77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112792</v>
      </c>
      <c r="L43" s="46">
        <v>0</v>
      </c>
      <c r="M43" s="46">
        <v>0</v>
      </c>
      <c r="N43" s="46">
        <f t="shared" ref="N43:N48" si="10">SUM(D43:M43)</f>
        <v>112792</v>
      </c>
      <c r="O43" s="47">
        <f t="shared" si="1"/>
        <v>17.748544453186469</v>
      </c>
      <c r="P43" s="9"/>
    </row>
    <row r="44" spans="1:16">
      <c r="A44" s="12"/>
      <c r="B44" s="25">
        <v>362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26400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26400</v>
      </c>
      <c r="O44" s="47">
        <f t="shared" si="1"/>
        <v>4.1542092840283242</v>
      </c>
      <c r="P44" s="9"/>
    </row>
    <row r="45" spans="1:16">
      <c r="A45" s="12"/>
      <c r="B45" s="25">
        <v>364</v>
      </c>
      <c r="C45" s="20" t="s">
        <v>50</v>
      </c>
      <c r="D45" s="46">
        <v>476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476</v>
      </c>
      <c r="O45" s="47">
        <f t="shared" si="1"/>
        <v>7.4901652242328878E-2</v>
      </c>
      <c r="P45" s="9"/>
    </row>
    <row r="46" spans="1:16">
      <c r="A46" s="12"/>
      <c r="B46" s="25">
        <v>366</v>
      </c>
      <c r="C46" s="20" t="s">
        <v>51</v>
      </c>
      <c r="D46" s="46">
        <v>27000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27000</v>
      </c>
      <c r="O46" s="47">
        <f t="shared" si="1"/>
        <v>4.2486231313926046</v>
      </c>
      <c r="P46" s="9"/>
    </row>
    <row r="47" spans="1:16">
      <c r="A47" s="12"/>
      <c r="B47" s="25">
        <v>368</v>
      </c>
      <c r="C47" s="20" t="s">
        <v>52</v>
      </c>
      <c r="D47" s="46">
        <v>18543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100964</v>
      </c>
      <c r="L47" s="46">
        <v>0</v>
      </c>
      <c r="M47" s="46">
        <v>0</v>
      </c>
      <c r="N47" s="46">
        <f t="shared" si="10"/>
        <v>119507</v>
      </c>
      <c r="O47" s="47">
        <f t="shared" si="1"/>
        <v>18.805192761605035</v>
      </c>
      <c r="P47" s="9"/>
    </row>
    <row r="48" spans="1:16" ht="15.75" thickBot="1">
      <c r="A48" s="12"/>
      <c r="B48" s="25">
        <v>369.9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2179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2179</v>
      </c>
      <c r="O48" s="47">
        <f t="shared" si="1"/>
        <v>0.34287962234461056</v>
      </c>
      <c r="P48" s="9"/>
    </row>
    <row r="49" spans="1:119" ht="16.5" thickBot="1">
      <c r="A49" s="14" t="s">
        <v>46</v>
      </c>
      <c r="B49" s="23"/>
      <c r="C49" s="22"/>
      <c r="D49" s="15">
        <f>SUM(D5,D13,D21,D31,D39,D41)</f>
        <v>3875762</v>
      </c>
      <c r="E49" s="15">
        <f t="shared" ref="E49:M49" si="11">SUM(E5,E13,E21,E31,E39,E41)</f>
        <v>96002</v>
      </c>
      <c r="F49" s="15">
        <f t="shared" si="11"/>
        <v>0</v>
      </c>
      <c r="G49" s="15">
        <f t="shared" si="11"/>
        <v>0</v>
      </c>
      <c r="H49" s="15">
        <f t="shared" si="11"/>
        <v>0</v>
      </c>
      <c r="I49" s="15">
        <f t="shared" si="11"/>
        <v>2363362</v>
      </c>
      <c r="J49" s="15">
        <f t="shared" si="11"/>
        <v>0</v>
      </c>
      <c r="K49" s="15">
        <f t="shared" si="11"/>
        <v>213756</v>
      </c>
      <c r="L49" s="15">
        <f t="shared" si="11"/>
        <v>99507</v>
      </c>
      <c r="M49" s="15">
        <f t="shared" si="11"/>
        <v>0</v>
      </c>
      <c r="N49" s="15">
        <f>SUM(D49:M49)</f>
        <v>6648389</v>
      </c>
      <c r="O49" s="38">
        <f t="shared" si="1"/>
        <v>1046.166640440598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82</v>
      </c>
      <c r="M51" s="118"/>
      <c r="N51" s="118"/>
      <c r="O51" s="43">
        <v>6355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65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2039908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66618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2106526</v>
      </c>
      <c r="O5" s="33">
        <f t="shared" ref="O5:O48" si="1">(N5/O$50)</f>
        <v>331.89317787931304</v>
      </c>
      <c r="P5" s="6"/>
    </row>
    <row r="6" spans="1:133">
      <c r="A6" s="12"/>
      <c r="B6" s="25">
        <v>311</v>
      </c>
      <c r="C6" s="20" t="s">
        <v>3</v>
      </c>
      <c r="D6" s="46">
        <v>829654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829654</v>
      </c>
      <c r="O6" s="47">
        <f t="shared" si="1"/>
        <v>130.71592878525288</v>
      </c>
      <c r="P6" s="9"/>
    </row>
    <row r="7" spans="1:133">
      <c r="A7" s="12"/>
      <c r="B7" s="25">
        <v>312.10000000000002</v>
      </c>
      <c r="C7" s="20" t="s">
        <v>11</v>
      </c>
      <c r="D7" s="46">
        <v>500646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500646</v>
      </c>
      <c r="O7" s="47">
        <f t="shared" si="1"/>
        <v>78.879155506538524</v>
      </c>
      <c r="P7" s="9"/>
    </row>
    <row r="8" spans="1:133">
      <c r="A8" s="12"/>
      <c r="B8" s="25">
        <v>312.51</v>
      </c>
      <c r="C8" s="20" t="s">
        <v>62</v>
      </c>
      <c r="D8" s="46">
        <v>18078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18078</v>
      </c>
      <c r="O8" s="47">
        <f t="shared" si="1"/>
        <v>2.848274775484481</v>
      </c>
      <c r="P8" s="9"/>
    </row>
    <row r="9" spans="1:133">
      <c r="A9" s="12"/>
      <c r="B9" s="25">
        <v>314.10000000000002</v>
      </c>
      <c r="C9" s="20" t="s">
        <v>12</v>
      </c>
      <c r="D9" s="46">
        <v>424378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424378</v>
      </c>
      <c r="O9" s="47">
        <f t="shared" si="1"/>
        <v>66.862769812509853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66618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66618</v>
      </c>
      <c r="O10" s="47">
        <f t="shared" si="1"/>
        <v>10.495982353867969</v>
      </c>
      <c r="P10" s="9"/>
    </row>
    <row r="11" spans="1:133">
      <c r="A11" s="12"/>
      <c r="B11" s="25">
        <v>314.39999999999998</v>
      </c>
      <c r="C11" s="20" t="s">
        <v>15</v>
      </c>
      <c r="D11" s="46">
        <v>25553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25553</v>
      </c>
      <c r="O11" s="47">
        <f t="shared" si="1"/>
        <v>4.0259965337954942</v>
      </c>
      <c r="P11" s="9"/>
    </row>
    <row r="12" spans="1:133">
      <c r="A12" s="12"/>
      <c r="B12" s="25">
        <v>315</v>
      </c>
      <c r="C12" s="20" t="s">
        <v>73</v>
      </c>
      <c r="D12" s="46">
        <v>241599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241599</v>
      </c>
      <c r="O12" s="47">
        <f t="shared" si="1"/>
        <v>38.065070111863875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513139</v>
      </c>
      <c r="E13" s="32">
        <f t="shared" si="3"/>
        <v>48791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561930</v>
      </c>
      <c r="O13" s="45">
        <f t="shared" si="1"/>
        <v>88.534740822435793</v>
      </c>
      <c r="P13" s="10"/>
    </row>
    <row r="14" spans="1:133">
      <c r="A14" s="12"/>
      <c r="B14" s="25">
        <v>322</v>
      </c>
      <c r="C14" s="20" t="s">
        <v>0</v>
      </c>
      <c r="D14" s="46">
        <v>46477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46477</v>
      </c>
      <c r="O14" s="47">
        <f t="shared" si="1"/>
        <v>7.3226721285646761</v>
      </c>
      <c r="P14" s="9"/>
    </row>
    <row r="15" spans="1:133">
      <c r="A15" s="12"/>
      <c r="B15" s="25">
        <v>323.10000000000002</v>
      </c>
      <c r="C15" s="20" t="s">
        <v>17</v>
      </c>
      <c r="D15" s="46">
        <v>433130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433130</v>
      </c>
      <c r="O15" s="47">
        <f t="shared" si="1"/>
        <v>68.241688986922952</v>
      </c>
      <c r="P15" s="9"/>
    </row>
    <row r="16" spans="1:133">
      <c r="A16" s="12"/>
      <c r="B16" s="25">
        <v>323.39999999999998</v>
      </c>
      <c r="C16" s="20" t="s">
        <v>18</v>
      </c>
      <c r="D16" s="46">
        <v>2117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2117</v>
      </c>
      <c r="O16" s="47">
        <f t="shared" si="1"/>
        <v>0.33354340633370094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30370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30370</v>
      </c>
      <c r="O17" s="47">
        <f t="shared" si="1"/>
        <v>4.7849377658736412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14936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14936</v>
      </c>
      <c r="O18" s="47">
        <f t="shared" si="1"/>
        <v>2.3532377501181663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3485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3485</v>
      </c>
      <c r="O19" s="47">
        <f t="shared" si="1"/>
        <v>0.54907830471088703</v>
      </c>
      <c r="P19" s="9"/>
    </row>
    <row r="20" spans="1:16">
      <c r="A20" s="12"/>
      <c r="B20" s="25">
        <v>329</v>
      </c>
      <c r="C20" s="20" t="s">
        <v>22</v>
      </c>
      <c r="D20" s="46">
        <v>31415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31415</v>
      </c>
      <c r="O20" s="47">
        <f t="shared" si="1"/>
        <v>4.9495824799117694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427402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427402</v>
      </c>
      <c r="O21" s="45">
        <f t="shared" si="1"/>
        <v>67.339215377343621</v>
      </c>
      <c r="P21" s="10"/>
    </row>
    <row r="22" spans="1:16">
      <c r="A22" s="12"/>
      <c r="B22" s="25">
        <v>334.49</v>
      </c>
      <c r="C22" s="20" t="s">
        <v>26</v>
      </c>
      <c r="D22" s="46">
        <v>75440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75440</v>
      </c>
      <c r="O22" s="47">
        <f t="shared" si="1"/>
        <v>11.885930360800378</v>
      </c>
      <c r="P22" s="9"/>
    </row>
    <row r="23" spans="1:16">
      <c r="A23" s="12"/>
      <c r="B23" s="25">
        <v>335.12</v>
      </c>
      <c r="C23" s="20" t="s">
        <v>27</v>
      </c>
      <c r="D23" s="46">
        <v>149645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149645</v>
      </c>
      <c r="O23" s="47">
        <f t="shared" si="1"/>
        <v>23.577280605010241</v>
      </c>
      <c r="P23" s="9"/>
    </row>
    <row r="24" spans="1:16">
      <c r="A24" s="12"/>
      <c r="B24" s="25">
        <v>335.14</v>
      </c>
      <c r="C24" s="20" t="s">
        <v>28</v>
      </c>
      <c r="D24" s="46">
        <v>645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645</v>
      </c>
      <c r="O24" s="47">
        <f t="shared" si="1"/>
        <v>0.10162281392783992</v>
      </c>
      <c r="P24" s="9"/>
    </row>
    <row r="25" spans="1:16">
      <c r="A25" s="12"/>
      <c r="B25" s="25">
        <v>335.15</v>
      </c>
      <c r="C25" s="20" t="s">
        <v>29</v>
      </c>
      <c r="D25" s="46">
        <v>2796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2796</v>
      </c>
      <c r="O25" s="47">
        <f t="shared" si="1"/>
        <v>0.44052308177091537</v>
      </c>
      <c r="P25" s="9"/>
    </row>
    <row r="26" spans="1:16">
      <c r="A26" s="12"/>
      <c r="B26" s="25">
        <v>335.16</v>
      </c>
      <c r="C26" s="20" t="s">
        <v>30</v>
      </c>
      <c r="D26" s="46">
        <v>4353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4353</v>
      </c>
      <c r="O26" s="47">
        <f t="shared" si="1"/>
        <v>0.6858358279502127</v>
      </c>
      <c r="P26" s="9"/>
    </row>
    <row r="27" spans="1:16">
      <c r="A27" s="12"/>
      <c r="B27" s="25">
        <v>335.18</v>
      </c>
      <c r="C27" s="20" t="s">
        <v>31</v>
      </c>
      <c r="D27" s="46">
        <v>183187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183187</v>
      </c>
      <c r="O27" s="47">
        <f t="shared" si="1"/>
        <v>28.86198203875847</v>
      </c>
      <c r="P27" s="9"/>
    </row>
    <row r="28" spans="1:16">
      <c r="A28" s="12"/>
      <c r="B28" s="25">
        <v>338</v>
      </c>
      <c r="C28" s="20" t="s">
        <v>32</v>
      </c>
      <c r="D28" s="46">
        <v>2852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2852</v>
      </c>
      <c r="O28" s="47">
        <f t="shared" si="1"/>
        <v>0.44934614778635573</v>
      </c>
      <c r="P28" s="9"/>
    </row>
    <row r="29" spans="1:16">
      <c r="A29" s="12"/>
      <c r="B29" s="25">
        <v>339</v>
      </c>
      <c r="C29" s="20" t="s">
        <v>33</v>
      </c>
      <c r="D29" s="46">
        <v>8484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8484</v>
      </c>
      <c r="O29" s="47">
        <f t="shared" si="1"/>
        <v>1.3366945013392153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SUM(D31:D39)</f>
        <v>825723</v>
      </c>
      <c r="E30" s="32">
        <f t="shared" si="7"/>
        <v>996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2213675</v>
      </c>
      <c r="J30" s="32">
        <f t="shared" si="7"/>
        <v>0</v>
      </c>
      <c r="K30" s="32">
        <f t="shared" si="7"/>
        <v>0</v>
      </c>
      <c r="L30" s="32">
        <f t="shared" si="7"/>
        <v>44700</v>
      </c>
      <c r="M30" s="32">
        <f t="shared" si="7"/>
        <v>0</v>
      </c>
      <c r="N30" s="32">
        <f>SUM(D30:M30)</f>
        <v>3085094</v>
      </c>
      <c r="O30" s="45">
        <f t="shared" si="1"/>
        <v>486.0712147471246</v>
      </c>
      <c r="P30" s="10"/>
    </row>
    <row r="31" spans="1:16">
      <c r="A31" s="12"/>
      <c r="B31" s="25">
        <v>341.3</v>
      </c>
      <c r="C31" s="20" t="s">
        <v>41</v>
      </c>
      <c r="D31" s="46">
        <v>10375</v>
      </c>
      <c r="E31" s="46">
        <v>996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8">SUM(D31:M31)</f>
        <v>11371</v>
      </c>
      <c r="O31" s="47">
        <f t="shared" si="1"/>
        <v>1.7915550653852215</v>
      </c>
      <c r="P31" s="9"/>
    </row>
    <row r="32" spans="1:16">
      <c r="A32" s="12"/>
      <c r="B32" s="25">
        <v>341.8</v>
      </c>
      <c r="C32" s="20" t="s">
        <v>74</v>
      </c>
      <c r="D32" s="46">
        <v>234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234</v>
      </c>
      <c r="O32" s="47">
        <f t="shared" si="1"/>
        <v>3.6867811564518668E-2</v>
      </c>
      <c r="P32" s="9"/>
    </row>
    <row r="33" spans="1:119">
      <c r="A33" s="12"/>
      <c r="B33" s="25">
        <v>341.9</v>
      </c>
      <c r="C33" s="20" t="s">
        <v>75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44700</v>
      </c>
      <c r="M33" s="46">
        <v>0</v>
      </c>
      <c r="N33" s="46">
        <f t="shared" si="8"/>
        <v>44700</v>
      </c>
      <c r="O33" s="47">
        <f t="shared" si="1"/>
        <v>7.0426973373247206</v>
      </c>
      <c r="P33" s="9"/>
    </row>
    <row r="34" spans="1:119">
      <c r="A34" s="12"/>
      <c r="B34" s="25">
        <v>342.2</v>
      </c>
      <c r="C34" s="20" t="s">
        <v>76</v>
      </c>
      <c r="D34" s="46">
        <v>480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480</v>
      </c>
      <c r="O34" s="47">
        <f t="shared" si="1"/>
        <v>7.5626280132345985E-2</v>
      </c>
      <c r="P34" s="9"/>
    </row>
    <row r="35" spans="1:119">
      <c r="A35" s="12"/>
      <c r="B35" s="25">
        <v>343.3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861010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861010</v>
      </c>
      <c r="O35" s="47">
        <f t="shared" si="1"/>
        <v>135.65621553489837</v>
      </c>
      <c r="P35" s="9"/>
    </row>
    <row r="36" spans="1:119">
      <c r="A36" s="12"/>
      <c r="B36" s="25">
        <v>343.4</v>
      </c>
      <c r="C36" s="20" t="s">
        <v>43</v>
      </c>
      <c r="D36" s="46">
        <v>799821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799821</v>
      </c>
      <c r="O36" s="47">
        <f t="shared" si="1"/>
        <v>126.0155979202773</v>
      </c>
      <c r="P36" s="9"/>
    </row>
    <row r="37" spans="1:119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1352665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1352665</v>
      </c>
      <c r="O37" s="47">
        <f t="shared" si="1"/>
        <v>213.11879628170789</v>
      </c>
      <c r="P37" s="9"/>
    </row>
    <row r="38" spans="1:119">
      <c r="A38" s="12"/>
      <c r="B38" s="25">
        <v>343.9</v>
      </c>
      <c r="C38" s="20" t="s">
        <v>45</v>
      </c>
      <c r="D38" s="46">
        <v>2600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2600</v>
      </c>
      <c r="O38" s="47">
        <f t="shared" si="1"/>
        <v>0.4096423507168741</v>
      </c>
      <c r="P38" s="9"/>
    </row>
    <row r="39" spans="1:119">
      <c r="A39" s="12"/>
      <c r="B39" s="25">
        <v>349</v>
      </c>
      <c r="C39" s="20" t="s">
        <v>1</v>
      </c>
      <c r="D39" s="46">
        <v>12213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12213</v>
      </c>
      <c r="O39" s="47">
        <f t="shared" si="1"/>
        <v>1.9242161651173784</v>
      </c>
      <c r="P39" s="9"/>
    </row>
    <row r="40" spans="1:119" ht="15.75">
      <c r="A40" s="29" t="s">
        <v>39</v>
      </c>
      <c r="B40" s="30"/>
      <c r="C40" s="31"/>
      <c r="D40" s="32">
        <f t="shared" ref="D40:M40" si="9">SUM(D41:D41)</f>
        <v>4448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8" si="10">SUM(D40:M40)</f>
        <v>4448</v>
      </c>
      <c r="O40" s="45">
        <f t="shared" si="1"/>
        <v>0.70080352922640621</v>
      </c>
      <c r="P40" s="10"/>
    </row>
    <row r="41" spans="1:119">
      <c r="A41" s="13"/>
      <c r="B41" s="39">
        <v>354</v>
      </c>
      <c r="C41" s="21" t="s">
        <v>47</v>
      </c>
      <c r="D41" s="46">
        <v>4448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4448</v>
      </c>
      <c r="O41" s="47">
        <f t="shared" si="1"/>
        <v>0.70080352922640621</v>
      </c>
      <c r="P41" s="9"/>
    </row>
    <row r="42" spans="1:119" ht="15.75">
      <c r="A42" s="29" t="s">
        <v>4</v>
      </c>
      <c r="B42" s="30"/>
      <c r="C42" s="31"/>
      <c r="D42" s="32">
        <f t="shared" ref="D42:M42" si="11">SUM(D43:D47)</f>
        <v>13102</v>
      </c>
      <c r="E42" s="32">
        <f t="shared" si="11"/>
        <v>760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48071</v>
      </c>
      <c r="J42" s="32">
        <f t="shared" si="11"/>
        <v>0</v>
      </c>
      <c r="K42" s="32">
        <f t="shared" si="11"/>
        <v>86060</v>
      </c>
      <c r="L42" s="32">
        <f t="shared" si="11"/>
        <v>0</v>
      </c>
      <c r="M42" s="32">
        <f t="shared" si="11"/>
        <v>0</v>
      </c>
      <c r="N42" s="32">
        <f t="shared" si="10"/>
        <v>147993</v>
      </c>
      <c r="O42" s="45">
        <f t="shared" si="1"/>
        <v>23.317000157554752</v>
      </c>
      <c r="P42" s="10"/>
    </row>
    <row r="43" spans="1:119">
      <c r="A43" s="12"/>
      <c r="B43" s="25">
        <v>361.1</v>
      </c>
      <c r="C43" s="20" t="s">
        <v>48</v>
      </c>
      <c r="D43" s="46">
        <v>0</v>
      </c>
      <c r="E43" s="46">
        <v>760</v>
      </c>
      <c r="F43" s="46">
        <v>0</v>
      </c>
      <c r="G43" s="46">
        <v>0</v>
      </c>
      <c r="H43" s="46">
        <v>0</v>
      </c>
      <c r="I43" s="46">
        <v>15282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16042</v>
      </c>
      <c r="O43" s="47">
        <f t="shared" si="1"/>
        <v>2.5274933039231131</v>
      </c>
      <c r="P43" s="9"/>
    </row>
    <row r="44" spans="1:119">
      <c r="A44" s="12"/>
      <c r="B44" s="25">
        <v>361.3</v>
      </c>
      <c r="C44" s="20" t="s">
        <v>77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1817</v>
      </c>
      <c r="L44" s="46">
        <v>0</v>
      </c>
      <c r="M44" s="46">
        <v>0</v>
      </c>
      <c r="N44" s="46">
        <f t="shared" si="10"/>
        <v>1817</v>
      </c>
      <c r="O44" s="47">
        <f t="shared" si="1"/>
        <v>0.28627698125098472</v>
      </c>
      <c r="P44" s="9"/>
    </row>
    <row r="45" spans="1:119">
      <c r="A45" s="12"/>
      <c r="B45" s="25">
        <v>362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26350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26350</v>
      </c>
      <c r="O45" s="47">
        <f t="shared" si="1"/>
        <v>4.1515676697652433</v>
      </c>
      <c r="P45" s="9"/>
    </row>
    <row r="46" spans="1:119">
      <c r="A46" s="12"/>
      <c r="B46" s="25">
        <v>368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84243</v>
      </c>
      <c r="L46" s="46">
        <v>0</v>
      </c>
      <c r="M46" s="46">
        <v>0</v>
      </c>
      <c r="N46" s="46">
        <f t="shared" si="10"/>
        <v>84243</v>
      </c>
      <c r="O46" s="47">
        <f t="shared" si="1"/>
        <v>13.272884827477549</v>
      </c>
      <c r="P46" s="9"/>
    </row>
    <row r="47" spans="1:119" ht="15.75" thickBot="1">
      <c r="A47" s="12"/>
      <c r="B47" s="25">
        <v>369.9</v>
      </c>
      <c r="C47" s="20" t="s">
        <v>53</v>
      </c>
      <c r="D47" s="46">
        <v>13102</v>
      </c>
      <c r="E47" s="46">
        <v>0</v>
      </c>
      <c r="F47" s="46">
        <v>0</v>
      </c>
      <c r="G47" s="46">
        <v>0</v>
      </c>
      <c r="H47" s="46">
        <v>0</v>
      </c>
      <c r="I47" s="46">
        <v>6439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19541</v>
      </c>
      <c r="O47" s="47">
        <f t="shared" si="1"/>
        <v>3.0787773751378604</v>
      </c>
      <c r="P47" s="9"/>
    </row>
    <row r="48" spans="1:119" ht="16.5" thickBot="1">
      <c r="A48" s="14" t="s">
        <v>46</v>
      </c>
      <c r="B48" s="23"/>
      <c r="C48" s="22"/>
      <c r="D48" s="15">
        <f>SUM(D5,D13,D21,D30,D40,D42)</f>
        <v>3823722</v>
      </c>
      <c r="E48" s="15">
        <f t="shared" ref="E48:M48" si="12">SUM(E5,E13,E21,E30,E40,E42)</f>
        <v>50547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2328364</v>
      </c>
      <c r="J48" s="15">
        <f t="shared" si="12"/>
        <v>0</v>
      </c>
      <c r="K48" s="15">
        <f t="shared" si="12"/>
        <v>86060</v>
      </c>
      <c r="L48" s="15">
        <f t="shared" si="12"/>
        <v>44700</v>
      </c>
      <c r="M48" s="15">
        <f t="shared" si="12"/>
        <v>0</v>
      </c>
      <c r="N48" s="15">
        <f t="shared" si="10"/>
        <v>6333393</v>
      </c>
      <c r="O48" s="38">
        <f t="shared" si="1"/>
        <v>997.85615251299828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78</v>
      </c>
      <c r="M50" s="118"/>
      <c r="N50" s="118"/>
      <c r="O50" s="43">
        <v>6347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65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2078993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69403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2148396</v>
      </c>
      <c r="O5" s="33">
        <f t="shared" ref="O5:O50" si="1">(N5/O$52)</f>
        <v>337.05616567304673</v>
      </c>
      <c r="P5" s="6"/>
    </row>
    <row r="6" spans="1:133">
      <c r="A6" s="12"/>
      <c r="B6" s="25">
        <v>311</v>
      </c>
      <c r="C6" s="20" t="s">
        <v>3</v>
      </c>
      <c r="D6" s="46">
        <v>840188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840188</v>
      </c>
      <c r="O6" s="47">
        <f t="shared" si="1"/>
        <v>131.81487292124254</v>
      </c>
      <c r="P6" s="9"/>
    </row>
    <row r="7" spans="1:133">
      <c r="A7" s="12"/>
      <c r="B7" s="25">
        <v>312.10000000000002</v>
      </c>
      <c r="C7" s="20" t="s">
        <v>11</v>
      </c>
      <c r="D7" s="46">
        <v>490155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490155</v>
      </c>
      <c r="O7" s="47">
        <f t="shared" si="1"/>
        <v>76.89912143081267</v>
      </c>
      <c r="P7" s="9"/>
    </row>
    <row r="8" spans="1:133">
      <c r="A8" s="12"/>
      <c r="B8" s="25">
        <v>312.51</v>
      </c>
      <c r="C8" s="20" t="s">
        <v>62</v>
      </c>
      <c r="D8" s="46">
        <v>50821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50821</v>
      </c>
      <c r="O8" s="47">
        <f t="shared" si="1"/>
        <v>7.9731722623156571</v>
      </c>
      <c r="P8" s="9"/>
    </row>
    <row r="9" spans="1:133">
      <c r="A9" s="12"/>
      <c r="B9" s="25">
        <v>314.10000000000002</v>
      </c>
      <c r="C9" s="20" t="s">
        <v>12</v>
      </c>
      <c r="D9" s="46">
        <v>426387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426387</v>
      </c>
      <c r="O9" s="47">
        <f t="shared" si="1"/>
        <v>66.894728584876063</v>
      </c>
      <c r="P9" s="9"/>
    </row>
    <row r="10" spans="1:133">
      <c r="A10" s="12"/>
      <c r="B10" s="25">
        <v>314.2</v>
      </c>
      <c r="C10" s="20" t="s">
        <v>14</v>
      </c>
      <c r="D10" s="46">
        <v>269432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269432</v>
      </c>
      <c r="O10" s="47">
        <f t="shared" si="1"/>
        <v>42.270473799811732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69403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69403</v>
      </c>
      <c r="O11" s="47">
        <f t="shared" si="1"/>
        <v>10.888453090680891</v>
      </c>
      <c r="P11" s="9"/>
    </row>
    <row r="12" spans="1:133">
      <c r="A12" s="12"/>
      <c r="B12" s="25">
        <v>314.39999999999998</v>
      </c>
      <c r="C12" s="20" t="s">
        <v>15</v>
      </c>
      <c r="D12" s="46">
        <v>2010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2010</v>
      </c>
      <c r="O12" s="47">
        <f t="shared" si="1"/>
        <v>0.31534358330718543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517121</v>
      </c>
      <c r="E13" s="32">
        <f t="shared" si="3"/>
        <v>37954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555075</v>
      </c>
      <c r="O13" s="45">
        <f t="shared" si="1"/>
        <v>87.084248509570131</v>
      </c>
      <c r="P13" s="10"/>
    </row>
    <row r="14" spans="1:133">
      <c r="A14" s="12"/>
      <c r="B14" s="25">
        <v>322</v>
      </c>
      <c r="C14" s="20" t="s">
        <v>0</v>
      </c>
      <c r="D14" s="46">
        <v>31185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31185</v>
      </c>
      <c r="O14" s="47">
        <f t="shared" si="1"/>
        <v>4.8925321619077504</v>
      </c>
      <c r="P14" s="9"/>
    </row>
    <row r="15" spans="1:133">
      <c r="A15" s="12"/>
      <c r="B15" s="25">
        <v>323.10000000000002</v>
      </c>
      <c r="C15" s="20" t="s">
        <v>17</v>
      </c>
      <c r="D15" s="46">
        <v>429475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429475</v>
      </c>
      <c r="O15" s="47">
        <f t="shared" si="1"/>
        <v>67.379196736743012</v>
      </c>
      <c r="P15" s="9"/>
    </row>
    <row r="16" spans="1:133">
      <c r="A16" s="12"/>
      <c r="B16" s="25">
        <v>323.39999999999998</v>
      </c>
      <c r="C16" s="20" t="s">
        <v>18</v>
      </c>
      <c r="D16" s="46">
        <v>27402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27402</v>
      </c>
      <c r="O16" s="47">
        <f t="shared" si="1"/>
        <v>4.2990272983997491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23625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23625</v>
      </c>
      <c r="O17" s="47">
        <f t="shared" si="1"/>
        <v>3.7064637590210228</v>
      </c>
      <c r="P17" s="9"/>
    </row>
    <row r="18" spans="1:16">
      <c r="A18" s="12"/>
      <c r="B18" s="25">
        <v>324.31</v>
      </c>
      <c r="C18" s="20" t="s">
        <v>20</v>
      </c>
      <c r="D18" s="46">
        <v>0</v>
      </c>
      <c r="E18" s="46">
        <v>11618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11618</v>
      </c>
      <c r="O18" s="47">
        <f t="shared" si="1"/>
        <v>1.8227172889865078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2711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2711</v>
      </c>
      <c r="O19" s="47">
        <f t="shared" si="1"/>
        <v>0.42532161907750238</v>
      </c>
      <c r="P19" s="9"/>
    </row>
    <row r="20" spans="1:16">
      <c r="A20" s="12"/>
      <c r="B20" s="25">
        <v>329</v>
      </c>
      <c r="C20" s="20" t="s">
        <v>22</v>
      </c>
      <c r="D20" s="46">
        <v>29059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29059</v>
      </c>
      <c r="O20" s="47">
        <f t="shared" si="1"/>
        <v>4.5589896454345782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419170</v>
      </c>
      <c r="E21" s="32">
        <f t="shared" si="5"/>
        <v>90013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509183</v>
      </c>
      <c r="O21" s="45">
        <f t="shared" si="1"/>
        <v>79.884374019454029</v>
      </c>
      <c r="P21" s="10"/>
    </row>
    <row r="22" spans="1:16">
      <c r="A22" s="12"/>
      <c r="B22" s="25">
        <v>331.2</v>
      </c>
      <c r="C22" s="20" t="s">
        <v>23</v>
      </c>
      <c r="D22" s="46">
        <v>2139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2139</v>
      </c>
      <c r="O22" s="47">
        <f t="shared" si="1"/>
        <v>0.3355820520866018</v>
      </c>
      <c r="P22" s="9"/>
    </row>
    <row r="23" spans="1:16">
      <c r="A23" s="12"/>
      <c r="B23" s="25">
        <v>334.31</v>
      </c>
      <c r="C23" s="20" t="s">
        <v>25</v>
      </c>
      <c r="D23" s="46">
        <v>0</v>
      </c>
      <c r="E23" s="46">
        <v>90013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90013</v>
      </c>
      <c r="O23" s="47">
        <f t="shared" si="1"/>
        <v>14.121901474741136</v>
      </c>
      <c r="P23" s="9"/>
    </row>
    <row r="24" spans="1:16">
      <c r="A24" s="12"/>
      <c r="B24" s="25">
        <v>334.49</v>
      </c>
      <c r="C24" s="20" t="s">
        <v>26</v>
      </c>
      <c r="D24" s="46">
        <v>74397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74397</v>
      </c>
      <c r="O24" s="47">
        <f t="shared" si="1"/>
        <v>11.6719485409476</v>
      </c>
      <c r="P24" s="9"/>
    </row>
    <row r="25" spans="1:16">
      <c r="A25" s="12"/>
      <c r="B25" s="25">
        <v>335.12</v>
      </c>
      <c r="C25" s="20" t="s">
        <v>27</v>
      </c>
      <c r="D25" s="46">
        <v>146638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146638</v>
      </c>
      <c r="O25" s="47">
        <f t="shared" si="1"/>
        <v>23.005647944775649</v>
      </c>
      <c r="P25" s="9"/>
    </row>
    <row r="26" spans="1:16">
      <c r="A26" s="12"/>
      <c r="B26" s="25">
        <v>335.14</v>
      </c>
      <c r="C26" s="20" t="s">
        <v>28</v>
      </c>
      <c r="D26" s="46">
        <v>1015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1015</v>
      </c>
      <c r="O26" s="47">
        <f t="shared" si="1"/>
        <v>0.1592406652023847</v>
      </c>
      <c r="P26" s="9"/>
    </row>
    <row r="27" spans="1:16">
      <c r="A27" s="12"/>
      <c r="B27" s="25">
        <v>335.15</v>
      </c>
      <c r="C27" s="20" t="s">
        <v>29</v>
      </c>
      <c r="D27" s="46">
        <v>2849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2849</v>
      </c>
      <c r="O27" s="47">
        <f t="shared" si="1"/>
        <v>0.4469720740508315</v>
      </c>
      <c r="P27" s="9"/>
    </row>
    <row r="28" spans="1:16">
      <c r="A28" s="12"/>
      <c r="B28" s="25">
        <v>335.16</v>
      </c>
      <c r="C28" s="20" t="s">
        <v>30</v>
      </c>
      <c r="D28" s="46">
        <v>6346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6346</v>
      </c>
      <c r="O28" s="47">
        <f t="shared" si="1"/>
        <v>0.99560715406338252</v>
      </c>
      <c r="P28" s="9"/>
    </row>
    <row r="29" spans="1:16">
      <c r="A29" s="12"/>
      <c r="B29" s="25">
        <v>335.18</v>
      </c>
      <c r="C29" s="20" t="s">
        <v>31</v>
      </c>
      <c r="D29" s="46">
        <v>171960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171960</v>
      </c>
      <c r="O29" s="47">
        <f t="shared" si="1"/>
        <v>26.978349545026671</v>
      </c>
      <c r="P29" s="9"/>
    </row>
    <row r="30" spans="1:16">
      <c r="A30" s="12"/>
      <c r="B30" s="25">
        <v>338</v>
      </c>
      <c r="C30" s="20" t="s">
        <v>32</v>
      </c>
      <c r="D30" s="46">
        <v>4798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4798</v>
      </c>
      <c r="O30" s="47">
        <f t="shared" si="1"/>
        <v>0.75274552871038591</v>
      </c>
      <c r="P30" s="9"/>
    </row>
    <row r="31" spans="1:16">
      <c r="A31" s="12"/>
      <c r="B31" s="25">
        <v>339</v>
      </c>
      <c r="C31" s="20" t="s">
        <v>33</v>
      </c>
      <c r="D31" s="46">
        <v>9028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9028</v>
      </c>
      <c r="O31" s="47">
        <f t="shared" si="1"/>
        <v>1.4163790398493881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SUM(D33:D38)</f>
        <v>858346</v>
      </c>
      <c r="E32" s="32">
        <f t="shared" si="7"/>
        <v>775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2279760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3138881</v>
      </c>
      <c r="O32" s="45">
        <f t="shared" si="1"/>
        <v>492.45073737056794</v>
      </c>
      <c r="P32" s="10"/>
    </row>
    <row r="33" spans="1:16">
      <c r="A33" s="12"/>
      <c r="B33" s="25">
        <v>341.3</v>
      </c>
      <c r="C33" s="20" t="s">
        <v>41</v>
      </c>
      <c r="D33" s="46">
        <v>9600</v>
      </c>
      <c r="E33" s="46">
        <v>775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10375</v>
      </c>
      <c r="O33" s="47">
        <f t="shared" si="1"/>
        <v>1.6277063068716662</v>
      </c>
      <c r="P33" s="9"/>
    </row>
    <row r="34" spans="1:16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840126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840126</v>
      </c>
      <c r="O34" s="47">
        <f t="shared" si="1"/>
        <v>131.80514590524004</v>
      </c>
      <c r="P34" s="9"/>
    </row>
    <row r="35" spans="1:16">
      <c r="A35" s="12"/>
      <c r="B35" s="25">
        <v>343.4</v>
      </c>
      <c r="C35" s="20" t="s">
        <v>43</v>
      </c>
      <c r="D35" s="46">
        <v>836876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836876</v>
      </c>
      <c r="O35" s="47">
        <f t="shared" si="1"/>
        <v>131.29526200188266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1439634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1439634</v>
      </c>
      <c r="O36" s="47">
        <f t="shared" si="1"/>
        <v>225.86037025415752</v>
      </c>
      <c r="P36" s="9"/>
    </row>
    <row r="37" spans="1:16">
      <c r="A37" s="12"/>
      <c r="B37" s="25">
        <v>343.9</v>
      </c>
      <c r="C37" s="20" t="s">
        <v>45</v>
      </c>
      <c r="D37" s="46">
        <v>3800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3800</v>
      </c>
      <c r="O37" s="47">
        <f t="shared" si="1"/>
        <v>0.59617194854094757</v>
      </c>
      <c r="P37" s="9"/>
    </row>
    <row r="38" spans="1:16">
      <c r="A38" s="12"/>
      <c r="B38" s="25">
        <v>349</v>
      </c>
      <c r="C38" s="20" t="s">
        <v>1</v>
      </c>
      <c r="D38" s="46">
        <v>8070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8070</v>
      </c>
      <c r="O38" s="47">
        <f t="shared" si="1"/>
        <v>1.2660809538751177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SUM(D40:D40)</f>
        <v>5033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0" si="10">SUM(D39:M39)</f>
        <v>5033</v>
      </c>
      <c r="O39" s="45">
        <f t="shared" si="1"/>
        <v>0.78961405710699717</v>
      </c>
      <c r="P39" s="10"/>
    </row>
    <row r="40" spans="1:16">
      <c r="A40" s="13"/>
      <c r="B40" s="39">
        <v>354</v>
      </c>
      <c r="C40" s="21" t="s">
        <v>47</v>
      </c>
      <c r="D40" s="46">
        <v>5033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5033</v>
      </c>
      <c r="O40" s="47">
        <f t="shared" si="1"/>
        <v>0.78961405710699717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SUM(D42:D47)</f>
        <v>12850</v>
      </c>
      <c r="E41" s="32">
        <f t="shared" si="11"/>
        <v>1010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31094</v>
      </c>
      <c r="J41" s="32">
        <f t="shared" si="11"/>
        <v>0</v>
      </c>
      <c r="K41" s="32">
        <f t="shared" si="11"/>
        <v>162628</v>
      </c>
      <c r="L41" s="32">
        <f t="shared" si="11"/>
        <v>0</v>
      </c>
      <c r="M41" s="32">
        <f t="shared" si="11"/>
        <v>0</v>
      </c>
      <c r="N41" s="32">
        <f t="shared" si="10"/>
        <v>207582</v>
      </c>
      <c r="O41" s="45">
        <f t="shared" si="1"/>
        <v>32.566990900533419</v>
      </c>
      <c r="P41" s="10"/>
    </row>
    <row r="42" spans="1:16">
      <c r="A42" s="12"/>
      <c r="B42" s="25">
        <v>361.1</v>
      </c>
      <c r="C42" s="20" t="s">
        <v>48</v>
      </c>
      <c r="D42" s="46">
        <v>0</v>
      </c>
      <c r="E42" s="46">
        <v>1010</v>
      </c>
      <c r="F42" s="46">
        <v>0</v>
      </c>
      <c r="G42" s="46">
        <v>0</v>
      </c>
      <c r="H42" s="46">
        <v>0</v>
      </c>
      <c r="I42" s="46">
        <v>6694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7704</v>
      </c>
      <c r="O42" s="47">
        <f t="shared" si="1"/>
        <v>1.2086601819893317</v>
      </c>
      <c r="P42" s="9"/>
    </row>
    <row r="43" spans="1:16">
      <c r="A43" s="12"/>
      <c r="B43" s="25">
        <v>362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24400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24400</v>
      </c>
      <c r="O43" s="47">
        <f t="shared" si="1"/>
        <v>3.8280514590524004</v>
      </c>
      <c r="P43" s="9"/>
    </row>
    <row r="44" spans="1:16">
      <c r="A44" s="12"/>
      <c r="B44" s="25">
        <v>364</v>
      </c>
      <c r="C44" s="20" t="s">
        <v>50</v>
      </c>
      <c r="D44" s="46">
        <v>7548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7548</v>
      </c>
      <c r="O44" s="47">
        <f t="shared" si="1"/>
        <v>1.1841857546281769</v>
      </c>
      <c r="P44" s="9"/>
    </row>
    <row r="45" spans="1:16">
      <c r="A45" s="12"/>
      <c r="B45" s="25">
        <v>366</v>
      </c>
      <c r="C45" s="20" t="s">
        <v>51</v>
      </c>
      <c r="D45" s="46">
        <v>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</v>
      </c>
      <c r="O45" s="47">
        <f t="shared" si="1"/>
        <v>3.9221838719799181E-3</v>
      </c>
      <c r="P45" s="9"/>
    </row>
    <row r="46" spans="1:16">
      <c r="A46" s="12"/>
      <c r="B46" s="25">
        <v>368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162628</v>
      </c>
      <c r="L46" s="46">
        <v>0</v>
      </c>
      <c r="M46" s="46">
        <v>0</v>
      </c>
      <c r="N46" s="46">
        <f t="shared" si="10"/>
        <v>162628</v>
      </c>
      <c r="O46" s="47">
        <f t="shared" si="1"/>
        <v>25.514276749294005</v>
      </c>
      <c r="P46" s="9"/>
    </row>
    <row r="47" spans="1:16">
      <c r="A47" s="12"/>
      <c r="B47" s="25">
        <v>369.9</v>
      </c>
      <c r="C47" s="20" t="s">
        <v>53</v>
      </c>
      <c r="D47" s="46">
        <v>5277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5277</v>
      </c>
      <c r="O47" s="47">
        <f t="shared" si="1"/>
        <v>0.82789457169752123</v>
      </c>
      <c r="P47" s="9"/>
    </row>
    <row r="48" spans="1:16" ht="15.75">
      <c r="A48" s="29" t="s">
        <v>40</v>
      </c>
      <c r="B48" s="30"/>
      <c r="C48" s="31"/>
      <c r="D48" s="32">
        <f t="shared" ref="D48:M48" si="12">SUM(D49:D49)</f>
        <v>144424</v>
      </c>
      <c r="E48" s="32">
        <f t="shared" si="12"/>
        <v>25036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169460</v>
      </c>
      <c r="O48" s="45">
        <f t="shared" si="1"/>
        <v>26.586131157828678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144424</v>
      </c>
      <c r="E49" s="46">
        <v>25036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169460</v>
      </c>
      <c r="O49" s="47">
        <f t="shared" si="1"/>
        <v>26.586131157828678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3">SUM(D5,D13,D21,D32,D39,D41,D48)</f>
        <v>4035937</v>
      </c>
      <c r="E50" s="15">
        <f t="shared" si="13"/>
        <v>154788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2380257</v>
      </c>
      <c r="J50" s="15">
        <f t="shared" si="13"/>
        <v>0</v>
      </c>
      <c r="K50" s="15">
        <f t="shared" si="13"/>
        <v>162628</v>
      </c>
      <c r="L50" s="15">
        <f t="shared" si="13"/>
        <v>0</v>
      </c>
      <c r="M50" s="15">
        <f t="shared" si="13"/>
        <v>0</v>
      </c>
      <c r="N50" s="15">
        <f t="shared" si="10"/>
        <v>6733610</v>
      </c>
      <c r="O50" s="38">
        <f t="shared" si="1"/>
        <v>1056.418261688108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63</v>
      </c>
      <c r="M52" s="118"/>
      <c r="N52" s="118"/>
      <c r="O52" s="43">
        <v>6374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65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A54:O54"/>
    <mergeCell ref="A53:O53"/>
    <mergeCell ref="L52:N5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2018484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60384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2078868</v>
      </c>
      <c r="O5" s="33">
        <f t="shared" ref="O5:O51" si="1">(N5/O$53)</f>
        <v>349.33086876155267</v>
      </c>
      <c r="P5" s="6"/>
    </row>
    <row r="6" spans="1:133">
      <c r="A6" s="12"/>
      <c r="B6" s="25">
        <v>311</v>
      </c>
      <c r="C6" s="20" t="s">
        <v>3</v>
      </c>
      <c r="D6" s="46">
        <v>809751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809751</v>
      </c>
      <c r="O6" s="47">
        <f t="shared" si="1"/>
        <v>136.06973617879348</v>
      </c>
      <c r="P6" s="9"/>
    </row>
    <row r="7" spans="1:133">
      <c r="A7" s="12"/>
      <c r="B7" s="25">
        <v>312.10000000000002</v>
      </c>
      <c r="C7" s="20" t="s">
        <v>11</v>
      </c>
      <c r="D7" s="46">
        <v>484913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484913</v>
      </c>
      <c r="O7" s="47">
        <f t="shared" si="1"/>
        <v>81.484288354898339</v>
      </c>
      <c r="P7" s="9"/>
    </row>
    <row r="8" spans="1:133">
      <c r="A8" s="12"/>
      <c r="B8" s="25">
        <v>312.51</v>
      </c>
      <c r="C8" s="20" t="s">
        <v>67</v>
      </c>
      <c r="D8" s="46">
        <v>23693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23693</v>
      </c>
      <c r="O8" s="47">
        <f t="shared" si="1"/>
        <v>3.981347672660057</v>
      </c>
      <c r="P8" s="9"/>
    </row>
    <row r="9" spans="1:133">
      <c r="A9" s="12"/>
      <c r="B9" s="25">
        <v>314.10000000000002</v>
      </c>
      <c r="C9" s="20" t="s">
        <v>12</v>
      </c>
      <c r="D9" s="46">
        <v>409269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409269</v>
      </c>
      <c r="O9" s="47">
        <f t="shared" si="1"/>
        <v>68.773147370189889</v>
      </c>
      <c r="P9" s="9"/>
    </row>
    <row r="10" spans="1:133">
      <c r="A10" s="12"/>
      <c r="B10" s="25">
        <v>314.2</v>
      </c>
      <c r="C10" s="20" t="s">
        <v>14</v>
      </c>
      <c r="D10" s="46">
        <v>289711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289711</v>
      </c>
      <c r="O10" s="47">
        <f t="shared" si="1"/>
        <v>48.682742396235923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60384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60384</v>
      </c>
      <c r="O11" s="47">
        <f t="shared" si="1"/>
        <v>10.146866072928919</v>
      </c>
      <c r="P11" s="9"/>
    </row>
    <row r="12" spans="1:133">
      <c r="A12" s="12"/>
      <c r="B12" s="25">
        <v>314.39999999999998</v>
      </c>
      <c r="C12" s="20" t="s">
        <v>15</v>
      </c>
      <c r="D12" s="46">
        <v>1147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1147</v>
      </c>
      <c r="O12" s="47">
        <f t="shared" si="1"/>
        <v>0.1927407158460763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649265</v>
      </c>
      <c r="E13" s="32">
        <f t="shared" si="3"/>
        <v>55005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704270</v>
      </c>
      <c r="O13" s="45">
        <f t="shared" si="1"/>
        <v>118.34481599731137</v>
      </c>
      <c r="P13" s="10"/>
    </row>
    <row r="14" spans="1:133">
      <c r="A14" s="12"/>
      <c r="B14" s="25">
        <v>322</v>
      </c>
      <c r="C14" s="20" t="s">
        <v>0</v>
      </c>
      <c r="D14" s="46">
        <v>56289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56289</v>
      </c>
      <c r="O14" s="47">
        <f t="shared" si="1"/>
        <v>9.4587464291715673</v>
      </c>
      <c r="P14" s="9"/>
    </row>
    <row r="15" spans="1:133">
      <c r="A15" s="12"/>
      <c r="B15" s="25">
        <v>323.10000000000002</v>
      </c>
      <c r="C15" s="20" t="s">
        <v>17</v>
      </c>
      <c r="D15" s="46">
        <v>534578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534578</v>
      </c>
      <c r="O15" s="47">
        <f t="shared" si="1"/>
        <v>89.829944547134929</v>
      </c>
      <c r="P15" s="9"/>
    </row>
    <row r="16" spans="1:133">
      <c r="A16" s="12"/>
      <c r="B16" s="25">
        <v>323.39999999999998</v>
      </c>
      <c r="C16" s="20" t="s">
        <v>18</v>
      </c>
      <c r="D16" s="46">
        <v>20677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20677</v>
      </c>
      <c r="O16" s="47">
        <f t="shared" si="1"/>
        <v>3.4745420937657538</v>
      </c>
      <c r="P16" s="9"/>
    </row>
    <row r="17" spans="1:16">
      <c r="A17" s="12"/>
      <c r="B17" s="25">
        <v>324.02</v>
      </c>
      <c r="C17" s="20" t="s">
        <v>19</v>
      </c>
      <c r="D17" s="46">
        <v>0</v>
      </c>
      <c r="E17" s="46">
        <v>33553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33553</v>
      </c>
      <c r="O17" s="47">
        <f t="shared" si="1"/>
        <v>5.6382120651991263</v>
      </c>
      <c r="P17" s="9"/>
    </row>
    <row r="18" spans="1:16">
      <c r="A18" s="12"/>
      <c r="B18" s="25">
        <v>324.04000000000002</v>
      </c>
      <c r="C18" s="20" t="s">
        <v>20</v>
      </c>
      <c r="D18" s="46">
        <v>0</v>
      </c>
      <c r="E18" s="46">
        <v>16502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16502</v>
      </c>
      <c r="O18" s="47">
        <f t="shared" si="1"/>
        <v>2.7729793312048394</v>
      </c>
      <c r="P18" s="9"/>
    </row>
    <row r="19" spans="1:16">
      <c r="A19" s="12"/>
      <c r="B19" s="25">
        <v>324.07</v>
      </c>
      <c r="C19" s="20" t="s">
        <v>21</v>
      </c>
      <c r="D19" s="46">
        <v>0</v>
      </c>
      <c r="E19" s="46">
        <v>3850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3850</v>
      </c>
      <c r="O19" s="47">
        <f t="shared" si="1"/>
        <v>0.64695009242144175</v>
      </c>
      <c r="P19" s="9"/>
    </row>
    <row r="20" spans="1:16">
      <c r="A20" s="12"/>
      <c r="B20" s="25">
        <v>324.08999999999997</v>
      </c>
      <c r="C20" s="20" t="s">
        <v>68</v>
      </c>
      <c r="D20" s="46">
        <v>0</v>
      </c>
      <c r="E20" s="46">
        <v>1100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1100</v>
      </c>
      <c r="O20" s="47">
        <f t="shared" si="1"/>
        <v>0.18484288354898337</v>
      </c>
      <c r="P20" s="9"/>
    </row>
    <row r="21" spans="1:16">
      <c r="A21" s="12"/>
      <c r="B21" s="25">
        <v>329</v>
      </c>
      <c r="C21" s="20" t="s">
        <v>22</v>
      </c>
      <c r="D21" s="46">
        <v>37721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37721</v>
      </c>
      <c r="O21" s="47">
        <f t="shared" si="1"/>
        <v>6.3385985548647286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SUM(D23:D33)</f>
        <v>570094</v>
      </c>
      <c r="E22" s="32">
        <f t="shared" si="5"/>
        <v>756371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1326465</v>
      </c>
      <c r="O22" s="45">
        <f t="shared" si="1"/>
        <v>222.89783229709292</v>
      </c>
      <c r="P22" s="10"/>
    </row>
    <row r="23" spans="1:16">
      <c r="A23" s="12"/>
      <c r="B23" s="25">
        <v>331.2</v>
      </c>
      <c r="C23" s="20" t="s">
        <v>23</v>
      </c>
      <c r="D23" s="46">
        <v>129149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129149</v>
      </c>
      <c r="O23" s="47">
        <f t="shared" si="1"/>
        <v>21.702066879516046</v>
      </c>
      <c r="P23" s="9"/>
    </row>
    <row r="24" spans="1:16">
      <c r="A24" s="12"/>
      <c r="B24" s="25">
        <v>331.31</v>
      </c>
      <c r="C24" s="20" t="s">
        <v>69</v>
      </c>
      <c r="D24" s="46">
        <v>0</v>
      </c>
      <c r="E24" s="46">
        <v>575212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575212</v>
      </c>
      <c r="O24" s="47">
        <f t="shared" si="1"/>
        <v>96.658040665434385</v>
      </c>
      <c r="P24" s="9"/>
    </row>
    <row r="25" spans="1:16">
      <c r="A25" s="12"/>
      <c r="B25" s="25">
        <v>334.31</v>
      </c>
      <c r="C25" s="20" t="s">
        <v>25</v>
      </c>
      <c r="D25" s="46">
        <v>0</v>
      </c>
      <c r="E25" s="46">
        <v>181159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181159</v>
      </c>
      <c r="O25" s="47">
        <f t="shared" si="1"/>
        <v>30.441774491682072</v>
      </c>
      <c r="P25" s="9"/>
    </row>
    <row r="26" spans="1:16">
      <c r="A26" s="12"/>
      <c r="B26" s="25">
        <v>334.49</v>
      </c>
      <c r="C26" s="20" t="s">
        <v>26</v>
      </c>
      <c r="D26" s="46">
        <v>82120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82120</v>
      </c>
      <c r="O26" s="47">
        <f t="shared" si="1"/>
        <v>13.79936145185683</v>
      </c>
      <c r="P26" s="9"/>
    </row>
    <row r="27" spans="1:16">
      <c r="A27" s="12"/>
      <c r="B27" s="25">
        <v>335.12</v>
      </c>
      <c r="C27" s="20" t="s">
        <v>27</v>
      </c>
      <c r="D27" s="46">
        <v>155527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155527</v>
      </c>
      <c r="O27" s="47">
        <f t="shared" si="1"/>
        <v>26.134599227020669</v>
      </c>
      <c r="P27" s="9"/>
    </row>
    <row r="28" spans="1:16">
      <c r="A28" s="12"/>
      <c r="B28" s="25">
        <v>335.14</v>
      </c>
      <c r="C28" s="20" t="s">
        <v>28</v>
      </c>
      <c r="D28" s="46">
        <v>1181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1181</v>
      </c>
      <c r="O28" s="47">
        <f t="shared" si="1"/>
        <v>0.19845404133759031</v>
      </c>
      <c r="P28" s="9"/>
    </row>
    <row r="29" spans="1:16">
      <c r="A29" s="12"/>
      <c r="B29" s="25">
        <v>335.15</v>
      </c>
      <c r="C29" s="20" t="s">
        <v>29</v>
      </c>
      <c r="D29" s="46">
        <v>2332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2332</v>
      </c>
      <c r="O29" s="47">
        <f t="shared" si="1"/>
        <v>0.39186691312384475</v>
      </c>
      <c r="P29" s="9"/>
    </row>
    <row r="30" spans="1:16">
      <c r="A30" s="12"/>
      <c r="B30" s="25">
        <v>335.16</v>
      </c>
      <c r="C30" s="20" t="s">
        <v>30</v>
      </c>
      <c r="D30" s="46">
        <v>4876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4876</v>
      </c>
      <c r="O30" s="47">
        <f t="shared" si="1"/>
        <v>0.81935809107712987</v>
      </c>
      <c r="P30" s="9"/>
    </row>
    <row r="31" spans="1:16">
      <c r="A31" s="12"/>
      <c r="B31" s="25">
        <v>335.18</v>
      </c>
      <c r="C31" s="20" t="s">
        <v>31</v>
      </c>
      <c r="D31" s="46">
        <v>177924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177924</v>
      </c>
      <c r="O31" s="47">
        <f t="shared" si="1"/>
        <v>29.898168375063015</v>
      </c>
      <c r="P31" s="9"/>
    </row>
    <row r="32" spans="1:16">
      <c r="A32" s="12"/>
      <c r="B32" s="25">
        <v>338</v>
      </c>
      <c r="C32" s="20" t="s">
        <v>32</v>
      </c>
      <c r="D32" s="46">
        <v>5754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5754</v>
      </c>
      <c r="O32" s="47">
        <f t="shared" si="1"/>
        <v>0.96689631994622749</v>
      </c>
      <c r="P32" s="9"/>
    </row>
    <row r="33" spans="1:16">
      <c r="A33" s="12"/>
      <c r="B33" s="25">
        <v>339</v>
      </c>
      <c r="C33" s="20" t="s">
        <v>33</v>
      </c>
      <c r="D33" s="46">
        <v>11231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11231</v>
      </c>
      <c r="O33" s="47">
        <f t="shared" si="1"/>
        <v>1.8872458410351201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SUM(D35:D39)</f>
        <v>726179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2333920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3060099</v>
      </c>
      <c r="O34" s="45">
        <f t="shared" si="1"/>
        <v>514.21593009578226</v>
      </c>
      <c r="P34" s="10"/>
    </row>
    <row r="35" spans="1:16">
      <c r="A35" s="12"/>
      <c r="B35" s="25">
        <v>343.3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939534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939534</v>
      </c>
      <c r="O35" s="47">
        <f t="shared" si="1"/>
        <v>157.87833977482777</v>
      </c>
      <c r="P35" s="9"/>
    </row>
    <row r="36" spans="1:16">
      <c r="A36" s="12"/>
      <c r="B36" s="25">
        <v>343.4</v>
      </c>
      <c r="C36" s="20" t="s">
        <v>43</v>
      </c>
      <c r="D36" s="46">
        <v>716454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716454</v>
      </c>
      <c r="O36" s="47">
        <f t="shared" si="1"/>
        <v>120.39220299109394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1394386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1394386</v>
      </c>
      <c r="O37" s="47">
        <f t="shared" si="1"/>
        <v>234.31120820030247</v>
      </c>
      <c r="P37" s="9"/>
    </row>
    <row r="38" spans="1:16">
      <c r="A38" s="12"/>
      <c r="B38" s="25">
        <v>343.9</v>
      </c>
      <c r="C38" s="20" t="s">
        <v>45</v>
      </c>
      <c r="D38" s="46">
        <v>6400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6400</v>
      </c>
      <c r="O38" s="47">
        <f t="shared" si="1"/>
        <v>1.0754495042849941</v>
      </c>
      <c r="P38" s="9"/>
    </row>
    <row r="39" spans="1:16">
      <c r="A39" s="12"/>
      <c r="B39" s="25">
        <v>349</v>
      </c>
      <c r="C39" s="20" t="s">
        <v>1</v>
      </c>
      <c r="D39" s="46">
        <v>3325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3325</v>
      </c>
      <c r="O39" s="47">
        <f t="shared" si="1"/>
        <v>0.55872962527306336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SUM(D41:D41)</f>
        <v>2390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8"/>
        <v>2390</v>
      </c>
      <c r="O40" s="45">
        <f t="shared" si="1"/>
        <v>0.40161317425642751</v>
      </c>
      <c r="P40" s="10"/>
    </row>
    <row r="41" spans="1:16">
      <c r="A41" s="13"/>
      <c r="B41" s="39">
        <v>354</v>
      </c>
      <c r="C41" s="21" t="s">
        <v>47</v>
      </c>
      <c r="D41" s="46">
        <v>2390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2390</v>
      </c>
      <c r="O41" s="47">
        <f t="shared" si="1"/>
        <v>0.40161317425642751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SUM(D43:D47)</f>
        <v>46254</v>
      </c>
      <c r="E42" s="32">
        <f t="shared" si="10"/>
        <v>1311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71175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1" si="11">SUM(D42:M42)</f>
        <v>118740</v>
      </c>
      <c r="O42" s="45">
        <f t="shared" si="1"/>
        <v>19.95294908418753</v>
      </c>
      <c r="P42" s="10"/>
    </row>
    <row r="43" spans="1:16">
      <c r="A43" s="12"/>
      <c r="B43" s="25">
        <v>361.1</v>
      </c>
      <c r="C43" s="20" t="s">
        <v>48</v>
      </c>
      <c r="D43" s="46">
        <v>0</v>
      </c>
      <c r="E43" s="46">
        <v>1311</v>
      </c>
      <c r="F43" s="46">
        <v>0</v>
      </c>
      <c r="G43" s="46">
        <v>0</v>
      </c>
      <c r="H43" s="46">
        <v>0</v>
      </c>
      <c r="I43" s="46">
        <v>8165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9476</v>
      </c>
      <c r="O43" s="47">
        <f t="shared" si="1"/>
        <v>1.5923374222819695</v>
      </c>
      <c r="P43" s="9"/>
    </row>
    <row r="44" spans="1:16">
      <c r="A44" s="12"/>
      <c r="B44" s="25">
        <v>362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19200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19200</v>
      </c>
      <c r="O44" s="47">
        <f t="shared" si="1"/>
        <v>3.2263485128549823</v>
      </c>
      <c r="P44" s="9"/>
    </row>
    <row r="45" spans="1:16">
      <c r="A45" s="12"/>
      <c r="B45" s="25">
        <v>364</v>
      </c>
      <c r="C45" s="20" t="s">
        <v>50</v>
      </c>
      <c r="D45" s="46">
        <v>5850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5850</v>
      </c>
      <c r="O45" s="47">
        <f t="shared" si="1"/>
        <v>0.98302806251050245</v>
      </c>
      <c r="P45" s="9"/>
    </row>
    <row r="46" spans="1:16">
      <c r="A46" s="12"/>
      <c r="B46" s="25">
        <v>366</v>
      </c>
      <c r="C46" s="20" t="s">
        <v>51</v>
      </c>
      <c r="D46" s="46">
        <v>8400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8400</v>
      </c>
      <c r="O46" s="47">
        <f t="shared" si="1"/>
        <v>1.4115274743740547</v>
      </c>
      <c r="P46" s="9"/>
    </row>
    <row r="47" spans="1:16">
      <c r="A47" s="12"/>
      <c r="B47" s="25">
        <v>369.9</v>
      </c>
      <c r="C47" s="20" t="s">
        <v>53</v>
      </c>
      <c r="D47" s="46">
        <v>32004</v>
      </c>
      <c r="E47" s="46">
        <v>0</v>
      </c>
      <c r="F47" s="46">
        <v>0</v>
      </c>
      <c r="G47" s="46">
        <v>0</v>
      </c>
      <c r="H47" s="46">
        <v>0</v>
      </c>
      <c r="I47" s="46">
        <v>43810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75814</v>
      </c>
      <c r="O47" s="47">
        <f t="shared" si="1"/>
        <v>12.739707612166022</v>
      </c>
      <c r="P47" s="9"/>
    </row>
    <row r="48" spans="1:16" ht="15.75">
      <c r="A48" s="29" t="s">
        <v>40</v>
      </c>
      <c r="B48" s="30"/>
      <c r="C48" s="31"/>
      <c r="D48" s="32">
        <f t="shared" ref="D48:M48" si="12">SUM(D49:D50)</f>
        <v>355504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355504</v>
      </c>
      <c r="O48" s="45">
        <f t="shared" si="1"/>
        <v>59.738531339270708</v>
      </c>
      <c r="P48" s="9"/>
    </row>
    <row r="49" spans="1:119">
      <c r="A49" s="12"/>
      <c r="B49" s="25">
        <v>381</v>
      </c>
      <c r="C49" s="20" t="s">
        <v>54</v>
      </c>
      <c r="D49" s="46">
        <v>115504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115504</v>
      </c>
      <c r="O49" s="47">
        <f t="shared" si="1"/>
        <v>19.409174928583433</v>
      </c>
      <c r="P49" s="9"/>
    </row>
    <row r="50" spans="1:119" ht="15.75" thickBot="1">
      <c r="A50" s="12"/>
      <c r="B50" s="25">
        <v>384</v>
      </c>
      <c r="C50" s="20" t="s">
        <v>70</v>
      </c>
      <c r="D50" s="46">
        <v>240000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240000</v>
      </c>
      <c r="O50" s="47">
        <f t="shared" si="1"/>
        <v>40.329356410687282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3">SUM(D5,D13,D22,D34,D40,D42,D48)</f>
        <v>4368170</v>
      </c>
      <c r="E51" s="15">
        <f t="shared" si="13"/>
        <v>812687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2465479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1"/>
        <v>7646336</v>
      </c>
      <c r="O51" s="38">
        <f t="shared" si="1"/>
        <v>1284.8825407494539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71</v>
      </c>
      <c r="M53" s="118"/>
      <c r="N53" s="118"/>
      <c r="O53" s="43">
        <v>5951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65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1608287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59964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1668251</v>
      </c>
      <c r="O5" s="33">
        <f t="shared" ref="O5:O50" si="2">(N5/O$52)</f>
        <v>282.8982533491606</v>
      </c>
      <c r="P5" s="6"/>
    </row>
    <row r="6" spans="1:133">
      <c r="A6" s="12"/>
      <c r="B6" s="25">
        <v>311</v>
      </c>
      <c r="C6" s="20" t="s">
        <v>3</v>
      </c>
      <c r="D6" s="46">
        <v>734981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734981</v>
      </c>
      <c r="O6" s="47">
        <f t="shared" si="2"/>
        <v>124.63642530100051</v>
      </c>
      <c r="P6" s="9"/>
    </row>
    <row r="7" spans="1:133">
      <c r="A7" s="12"/>
      <c r="B7" s="25">
        <v>312.10000000000002</v>
      </c>
      <c r="C7" s="20" t="s">
        <v>11</v>
      </c>
      <c r="D7" s="46">
        <v>489984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489984</v>
      </c>
      <c r="O7" s="47">
        <f t="shared" si="2"/>
        <v>83.090384941495671</v>
      </c>
      <c r="P7" s="9"/>
    </row>
    <row r="8" spans="1:133">
      <c r="A8" s="12"/>
      <c r="B8" s="25">
        <v>312.51</v>
      </c>
      <c r="C8" s="20" t="s">
        <v>67</v>
      </c>
      <c r="D8" s="46">
        <v>22752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22752</v>
      </c>
      <c r="O8" s="47">
        <f t="shared" si="2"/>
        <v>3.8582329998304221</v>
      </c>
      <c r="P8" s="9"/>
    </row>
    <row r="9" spans="1:133">
      <c r="A9" s="12"/>
      <c r="B9" s="25">
        <v>314.10000000000002</v>
      </c>
      <c r="C9" s="20" t="s">
        <v>12</v>
      </c>
      <c r="D9" s="46">
        <v>360570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360570</v>
      </c>
      <c r="O9" s="47">
        <f t="shared" si="2"/>
        <v>61.144649821943361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59964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59964</v>
      </c>
      <c r="O10" s="47">
        <f t="shared" si="2"/>
        <v>10.168560284890622</v>
      </c>
      <c r="P10" s="9"/>
    </row>
    <row r="11" spans="1:133" ht="15.75">
      <c r="A11" s="29" t="s">
        <v>98</v>
      </c>
      <c r="B11" s="30"/>
      <c r="C11" s="31"/>
      <c r="D11" s="32">
        <f t="shared" ref="D11:M11" si="3">SUM(D12:D16)</f>
        <v>901290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901290</v>
      </c>
      <c r="O11" s="45">
        <f t="shared" si="2"/>
        <v>152.83873155841954</v>
      </c>
      <c r="P11" s="10"/>
    </row>
    <row r="12" spans="1:133">
      <c r="A12" s="12"/>
      <c r="B12" s="25">
        <v>322</v>
      </c>
      <c r="C12" s="20" t="s">
        <v>0</v>
      </c>
      <c r="D12" s="46">
        <v>106792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106792</v>
      </c>
      <c r="O12" s="47">
        <f t="shared" si="2"/>
        <v>18.109547227403766</v>
      </c>
      <c r="P12" s="9"/>
    </row>
    <row r="13" spans="1:133">
      <c r="A13" s="12"/>
      <c r="B13" s="25">
        <v>323.10000000000002</v>
      </c>
      <c r="C13" s="20" t="s">
        <v>17</v>
      </c>
      <c r="D13" s="46">
        <v>423879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423879</v>
      </c>
      <c r="O13" s="47">
        <f t="shared" si="2"/>
        <v>71.88044768526369</v>
      </c>
      <c r="P13" s="9"/>
    </row>
    <row r="14" spans="1:133">
      <c r="A14" s="12"/>
      <c r="B14" s="25">
        <v>323.2</v>
      </c>
      <c r="C14" s="20" t="s">
        <v>99</v>
      </c>
      <c r="D14" s="46">
        <v>297675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297675</v>
      </c>
      <c r="O14" s="47">
        <f t="shared" si="2"/>
        <v>50.479057147702221</v>
      </c>
      <c r="P14" s="9"/>
    </row>
    <row r="15" spans="1:133">
      <c r="A15" s="12"/>
      <c r="B15" s="25">
        <v>323.39999999999998</v>
      </c>
      <c r="C15" s="20" t="s">
        <v>18</v>
      </c>
      <c r="D15" s="46">
        <v>40006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40006</v>
      </c>
      <c r="O15" s="47">
        <f t="shared" si="2"/>
        <v>6.7841275224690518</v>
      </c>
      <c r="P15" s="9"/>
    </row>
    <row r="16" spans="1:133">
      <c r="A16" s="12"/>
      <c r="B16" s="25">
        <v>329</v>
      </c>
      <c r="C16" s="20" t="s">
        <v>100</v>
      </c>
      <c r="D16" s="46">
        <v>32938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32938</v>
      </c>
      <c r="O16" s="47">
        <f t="shared" si="2"/>
        <v>5.5855519755808034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SUM(D18:D30)</f>
        <v>478630</v>
      </c>
      <c r="E17" s="32">
        <f t="shared" si="4"/>
        <v>613573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1092203</v>
      </c>
      <c r="O17" s="45">
        <f t="shared" si="2"/>
        <v>185.21332881125997</v>
      </c>
      <c r="P17" s="10"/>
    </row>
    <row r="18" spans="1:16">
      <c r="A18" s="12"/>
      <c r="B18" s="25">
        <v>331.2</v>
      </c>
      <c r="C18" s="20" t="s">
        <v>23</v>
      </c>
      <c r="D18" s="46">
        <v>24204</v>
      </c>
      <c r="E18" s="46">
        <v>288800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5">SUM(D18:M18)</f>
        <v>313004</v>
      </c>
      <c r="O18" s="47">
        <f t="shared" si="2"/>
        <v>53.078514498897746</v>
      </c>
      <c r="P18" s="9"/>
    </row>
    <row r="19" spans="1:16">
      <c r="A19" s="12"/>
      <c r="B19" s="25">
        <v>331.31</v>
      </c>
      <c r="C19" s="20" t="s">
        <v>69</v>
      </c>
      <c r="D19" s="46">
        <v>0</v>
      </c>
      <c r="E19" s="46">
        <v>70826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70826</v>
      </c>
      <c r="O19" s="47">
        <f t="shared" si="2"/>
        <v>12.010513820586739</v>
      </c>
      <c r="P19" s="9"/>
    </row>
    <row r="20" spans="1:16">
      <c r="A20" s="12"/>
      <c r="B20" s="25">
        <v>331.7</v>
      </c>
      <c r="C20" s="20" t="s">
        <v>101</v>
      </c>
      <c r="D20" s="46">
        <v>0</v>
      </c>
      <c r="E20" s="46">
        <v>101708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101708</v>
      </c>
      <c r="O20" s="47">
        <f t="shared" si="2"/>
        <v>17.247413939291164</v>
      </c>
      <c r="P20" s="9"/>
    </row>
    <row r="21" spans="1:16">
      <c r="A21" s="12"/>
      <c r="B21" s="25">
        <v>334.1</v>
      </c>
      <c r="C21" s="20" t="s">
        <v>102</v>
      </c>
      <c r="D21" s="46">
        <v>70000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70000</v>
      </c>
      <c r="O21" s="47">
        <f t="shared" si="2"/>
        <v>11.870442597931152</v>
      </c>
      <c r="P21" s="9"/>
    </row>
    <row r="22" spans="1:16">
      <c r="A22" s="12"/>
      <c r="B22" s="25">
        <v>334.39</v>
      </c>
      <c r="C22" s="20" t="s">
        <v>103</v>
      </c>
      <c r="D22" s="46">
        <v>8068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8068</v>
      </c>
      <c r="O22" s="47">
        <f t="shared" si="2"/>
        <v>1.3681532982872646</v>
      </c>
      <c r="P22" s="9"/>
    </row>
    <row r="23" spans="1:16">
      <c r="A23" s="12"/>
      <c r="B23" s="25">
        <v>334.7</v>
      </c>
      <c r="C23" s="20" t="s">
        <v>104</v>
      </c>
      <c r="D23" s="46">
        <v>0</v>
      </c>
      <c r="E23" s="46">
        <v>152239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152239</v>
      </c>
      <c r="O23" s="47">
        <f t="shared" si="2"/>
        <v>25.816347295234866</v>
      </c>
      <c r="P23" s="9"/>
    </row>
    <row r="24" spans="1:16">
      <c r="A24" s="12"/>
      <c r="B24" s="25">
        <v>335.12</v>
      </c>
      <c r="C24" s="20" t="s">
        <v>27</v>
      </c>
      <c r="D24" s="46">
        <v>168751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168751</v>
      </c>
      <c r="O24" s="47">
        <f t="shared" si="2"/>
        <v>28.616415126335426</v>
      </c>
      <c r="P24" s="9"/>
    </row>
    <row r="25" spans="1:16">
      <c r="A25" s="12"/>
      <c r="B25" s="25">
        <v>335.14</v>
      </c>
      <c r="C25" s="20" t="s">
        <v>28</v>
      </c>
      <c r="D25" s="46">
        <v>1016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1016</v>
      </c>
      <c r="O25" s="47">
        <f t="shared" si="2"/>
        <v>0.17229099542140072</v>
      </c>
      <c r="P25" s="9"/>
    </row>
    <row r="26" spans="1:16">
      <c r="A26" s="12"/>
      <c r="B26" s="25">
        <v>335.15</v>
      </c>
      <c r="C26" s="20" t="s">
        <v>29</v>
      </c>
      <c r="D26" s="46">
        <v>2197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2197</v>
      </c>
      <c r="O26" s="47">
        <f t="shared" si="2"/>
        <v>0.37256231982363913</v>
      </c>
      <c r="P26" s="9"/>
    </row>
    <row r="27" spans="1:16">
      <c r="A27" s="12"/>
      <c r="B27" s="25">
        <v>335.16</v>
      </c>
      <c r="C27" s="20" t="s">
        <v>30</v>
      </c>
      <c r="D27" s="46">
        <v>1860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1860</v>
      </c>
      <c r="O27" s="47">
        <f t="shared" si="2"/>
        <v>0.3154146176021706</v>
      </c>
      <c r="P27" s="9"/>
    </row>
    <row r="28" spans="1:16">
      <c r="A28" s="12"/>
      <c r="B28" s="25">
        <v>335.18</v>
      </c>
      <c r="C28" s="20" t="s">
        <v>31</v>
      </c>
      <c r="D28" s="46">
        <v>187309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187309</v>
      </c>
      <c r="O28" s="47">
        <f t="shared" si="2"/>
        <v>31.763439036798371</v>
      </c>
      <c r="P28" s="9"/>
    </row>
    <row r="29" spans="1:16">
      <c r="A29" s="12"/>
      <c r="B29" s="25">
        <v>338</v>
      </c>
      <c r="C29" s="20" t="s">
        <v>32</v>
      </c>
      <c r="D29" s="46">
        <v>5521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5521</v>
      </c>
      <c r="O29" s="47">
        <f t="shared" si="2"/>
        <v>0.93623876547396978</v>
      </c>
      <c r="P29" s="9"/>
    </row>
    <row r="30" spans="1:16">
      <c r="A30" s="12"/>
      <c r="B30" s="25">
        <v>339</v>
      </c>
      <c r="C30" s="20" t="s">
        <v>33</v>
      </c>
      <c r="D30" s="46">
        <v>9704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9704</v>
      </c>
      <c r="O30" s="47">
        <f t="shared" si="2"/>
        <v>1.6455824995760555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SUM(D32:D36)</f>
        <v>585012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2845909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3430921</v>
      </c>
      <c r="O31" s="45">
        <f t="shared" si="2"/>
        <v>581.80786840766496</v>
      </c>
      <c r="P31" s="10"/>
    </row>
    <row r="32" spans="1:16">
      <c r="A32" s="12"/>
      <c r="B32" s="25">
        <v>343.3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1118401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1118401</v>
      </c>
      <c r="O32" s="47">
        <f t="shared" si="2"/>
        <v>189.6559267424114</v>
      </c>
      <c r="P32" s="9"/>
    </row>
    <row r="33" spans="1:16">
      <c r="A33" s="12"/>
      <c r="B33" s="25">
        <v>343.4</v>
      </c>
      <c r="C33" s="20" t="s">
        <v>43</v>
      </c>
      <c r="D33" s="46">
        <v>572272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572272</v>
      </c>
      <c r="O33" s="47">
        <f t="shared" si="2"/>
        <v>97.044598948617946</v>
      </c>
      <c r="P33" s="9"/>
    </row>
    <row r="34" spans="1:16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1727508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1727508</v>
      </c>
      <c r="O34" s="47">
        <f t="shared" si="2"/>
        <v>292.94692216381213</v>
      </c>
      <c r="P34" s="9"/>
    </row>
    <row r="35" spans="1:16">
      <c r="A35" s="12"/>
      <c r="B35" s="25">
        <v>343.9</v>
      </c>
      <c r="C35" s="20" t="s">
        <v>45</v>
      </c>
      <c r="D35" s="46">
        <v>10700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10700</v>
      </c>
      <c r="O35" s="47">
        <f t="shared" si="2"/>
        <v>1.814481939969476</v>
      </c>
      <c r="P35" s="9"/>
    </row>
    <row r="36" spans="1:16">
      <c r="A36" s="12"/>
      <c r="B36" s="25">
        <v>349</v>
      </c>
      <c r="C36" s="20" t="s">
        <v>1</v>
      </c>
      <c r="D36" s="46">
        <v>2040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2040</v>
      </c>
      <c r="O36" s="47">
        <f t="shared" si="2"/>
        <v>0.34593861285399358</v>
      </c>
      <c r="P36" s="9"/>
    </row>
    <row r="37" spans="1:16" ht="15.75">
      <c r="A37" s="29" t="s">
        <v>39</v>
      </c>
      <c r="B37" s="30"/>
      <c r="C37" s="31"/>
      <c r="D37" s="32">
        <f t="shared" ref="D37:M37" si="8">SUM(D38:D38)</f>
        <v>4152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4152</v>
      </c>
      <c r="O37" s="45">
        <f t="shared" si="2"/>
        <v>0.70408682380871634</v>
      </c>
      <c r="P37" s="10"/>
    </row>
    <row r="38" spans="1:16">
      <c r="A38" s="13"/>
      <c r="B38" s="39">
        <v>354</v>
      </c>
      <c r="C38" s="21" t="s">
        <v>47</v>
      </c>
      <c r="D38" s="46">
        <v>4152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4152</v>
      </c>
      <c r="O38" s="47">
        <f t="shared" si="2"/>
        <v>0.70408682380871634</v>
      </c>
      <c r="P38" s="9"/>
    </row>
    <row r="39" spans="1:16" ht="15.75">
      <c r="A39" s="29" t="s">
        <v>4</v>
      </c>
      <c r="B39" s="30"/>
      <c r="C39" s="31"/>
      <c r="D39" s="32">
        <f t="shared" ref="D39:M39" si="9">SUM(D40:D47)</f>
        <v>63631</v>
      </c>
      <c r="E39" s="32">
        <f t="shared" si="9"/>
        <v>204605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199506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467742</v>
      </c>
      <c r="O39" s="45">
        <f t="shared" si="2"/>
        <v>79.318636594878754</v>
      </c>
      <c r="P39" s="10"/>
    </row>
    <row r="40" spans="1:16">
      <c r="A40" s="12"/>
      <c r="B40" s="25">
        <v>361.1</v>
      </c>
      <c r="C40" s="20" t="s">
        <v>48</v>
      </c>
      <c r="D40" s="46">
        <v>0</v>
      </c>
      <c r="E40" s="46">
        <v>1078</v>
      </c>
      <c r="F40" s="46">
        <v>0</v>
      </c>
      <c r="G40" s="46">
        <v>0</v>
      </c>
      <c r="H40" s="46">
        <v>0</v>
      </c>
      <c r="I40" s="46">
        <v>174681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175759</v>
      </c>
      <c r="O40" s="47">
        <f t="shared" si="2"/>
        <v>29.804816008139731</v>
      </c>
      <c r="P40" s="9"/>
    </row>
    <row r="41" spans="1:16">
      <c r="A41" s="12"/>
      <c r="B41" s="25">
        <v>362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24813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0">SUM(D41:M41)</f>
        <v>24813</v>
      </c>
      <c r="O41" s="47">
        <f t="shared" si="2"/>
        <v>4.2077327454637947</v>
      </c>
      <c r="P41" s="9"/>
    </row>
    <row r="42" spans="1:16">
      <c r="A42" s="12"/>
      <c r="B42" s="25">
        <v>363.22</v>
      </c>
      <c r="C42" s="20" t="s">
        <v>105</v>
      </c>
      <c r="D42" s="46">
        <v>0</v>
      </c>
      <c r="E42" s="46">
        <v>124471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124471</v>
      </c>
      <c r="O42" s="47">
        <f t="shared" si="2"/>
        <v>21.107512294386975</v>
      </c>
      <c r="P42" s="9"/>
    </row>
    <row r="43" spans="1:16">
      <c r="A43" s="12"/>
      <c r="B43" s="25">
        <v>363.24</v>
      </c>
      <c r="C43" s="20" t="s">
        <v>106</v>
      </c>
      <c r="D43" s="46">
        <v>0</v>
      </c>
      <c r="E43" s="46">
        <v>60658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60658</v>
      </c>
      <c r="O43" s="47">
        <f t="shared" si="2"/>
        <v>10.28624724436154</v>
      </c>
      <c r="P43" s="9"/>
    </row>
    <row r="44" spans="1:16">
      <c r="A44" s="12"/>
      <c r="B44" s="25">
        <v>363.27</v>
      </c>
      <c r="C44" s="20" t="s">
        <v>107</v>
      </c>
      <c r="D44" s="46">
        <v>0</v>
      </c>
      <c r="E44" s="46">
        <v>14347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14347</v>
      </c>
      <c r="O44" s="47">
        <f t="shared" si="2"/>
        <v>2.4329319993216889</v>
      </c>
      <c r="P44" s="9"/>
    </row>
    <row r="45" spans="1:16">
      <c r="A45" s="12"/>
      <c r="B45" s="25">
        <v>363.29</v>
      </c>
      <c r="C45" s="20" t="s">
        <v>108</v>
      </c>
      <c r="D45" s="46">
        <v>0</v>
      </c>
      <c r="E45" s="46">
        <v>4051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4051</v>
      </c>
      <c r="O45" s="47">
        <f t="shared" si="2"/>
        <v>0.6869594709174156</v>
      </c>
      <c r="P45" s="9"/>
    </row>
    <row r="46" spans="1:16">
      <c r="A46" s="12"/>
      <c r="B46" s="25">
        <v>366</v>
      </c>
      <c r="C46" s="20" t="s">
        <v>51</v>
      </c>
      <c r="D46" s="46">
        <v>4000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4000</v>
      </c>
      <c r="O46" s="47">
        <f t="shared" si="2"/>
        <v>0.67831100559606583</v>
      </c>
      <c r="P46" s="9"/>
    </row>
    <row r="47" spans="1:16">
      <c r="A47" s="12"/>
      <c r="B47" s="25">
        <v>369.9</v>
      </c>
      <c r="C47" s="20" t="s">
        <v>53</v>
      </c>
      <c r="D47" s="46">
        <v>59631</v>
      </c>
      <c r="E47" s="46">
        <v>0</v>
      </c>
      <c r="F47" s="46">
        <v>0</v>
      </c>
      <c r="G47" s="46">
        <v>0</v>
      </c>
      <c r="H47" s="46">
        <v>0</v>
      </c>
      <c r="I47" s="46">
        <v>12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59643</v>
      </c>
      <c r="O47" s="47">
        <f t="shared" si="2"/>
        <v>10.114125826691538</v>
      </c>
      <c r="P47" s="9"/>
    </row>
    <row r="48" spans="1:16" ht="15.75">
      <c r="A48" s="29" t="s">
        <v>40</v>
      </c>
      <c r="B48" s="30"/>
      <c r="C48" s="31"/>
      <c r="D48" s="32">
        <f t="shared" ref="D48:M48" si="11">SUM(D49:D49)</f>
        <v>180000</v>
      </c>
      <c r="E48" s="32">
        <f t="shared" si="11"/>
        <v>321470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501470</v>
      </c>
      <c r="O48" s="45">
        <f t="shared" si="2"/>
        <v>85.038154994064783</v>
      </c>
      <c r="P48" s="9"/>
    </row>
    <row r="49" spans="1:119" ht="15.75" thickBot="1">
      <c r="A49" s="12"/>
      <c r="B49" s="25">
        <v>381</v>
      </c>
      <c r="C49" s="20" t="s">
        <v>54</v>
      </c>
      <c r="D49" s="46">
        <v>180000</v>
      </c>
      <c r="E49" s="46">
        <v>321470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501470</v>
      </c>
      <c r="O49" s="47">
        <f t="shared" si="2"/>
        <v>85.038154994064783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SUM(D5,D11,D17,D31,D37,D39,D48)</f>
        <v>3821002</v>
      </c>
      <c r="E50" s="15">
        <f t="shared" si="12"/>
        <v>1139648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3105379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>SUM(D50:M50)</f>
        <v>8066029</v>
      </c>
      <c r="O50" s="38">
        <f t="shared" si="2"/>
        <v>1367.8190605392572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109</v>
      </c>
      <c r="M52" s="118"/>
      <c r="N52" s="118"/>
      <c r="O52" s="43">
        <v>5897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65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139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140</v>
      </c>
      <c r="N4" s="35" t="s">
        <v>10</v>
      </c>
      <c r="O4" s="35" t="s">
        <v>141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SUM(D6:D13)</f>
        <v>3023257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86250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3109507</v>
      </c>
      <c r="P5" s="33">
        <f t="shared" ref="P5:P46" si="1">(O5/P$48)</f>
        <v>409.14565789473681</v>
      </c>
      <c r="Q5" s="6"/>
    </row>
    <row r="6" spans="1:134">
      <c r="A6" s="12"/>
      <c r="B6" s="25">
        <v>311</v>
      </c>
      <c r="C6" s="20" t="s">
        <v>3</v>
      </c>
      <c r="D6" s="46">
        <v>1109586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1109586</v>
      </c>
      <c r="P6" s="47">
        <f t="shared" si="1"/>
        <v>145.99815789473683</v>
      </c>
      <c r="Q6" s="9"/>
    </row>
    <row r="7" spans="1:134">
      <c r="A7" s="12"/>
      <c r="B7" s="25">
        <v>312.41000000000003</v>
      </c>
      <c r="C7" s="20" t="s">
        <v>143</v>
      </c>
      <c r="D7" s="46">
        <v>162413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162413</v>
      </c>
      <c r="P7" s="47">
        <f t="shared" si="1"/>
        <v>21.370131578947369</v>
      </c>
      <c r="Q7" s="9"/>
    </row>
    <row r="8" spans="1:134">
      <c r="A8" s="12"/>
      <c r="B8" s="25">
        <v>312.43</v>
      </c>
      <c r="C8" s="20" t="s">
        <v>155</v>
      </c>
      <c r="D8" s="46">
        <v>827290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827290</v>
      </c>
      <c r="P8" s="47">
        <f t="shared" si="1"/>
        <v>108.85394736842105</v>
      </c>
      <c r="Q8" s="9"/>
    </row>
    <row r="9" spans="1:134">
      <c r="A9" s="12"/>
      <c r="B9" s="25">
        <v>314.10000000000002</v>
      </c>
      <c r="C9" s="20" t="s">
        <v>12</v>
      </c>
      <c r="D9" s="46">
        <v>601945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601945</v>
      </c>
      <c r="P9" s="47">
        <f t="shared" si="1"/>
        <v>79.203289473684208</v>
      </c>
      <c r="Q9" s="9"/>
    </row>
    <row r="10" spans="1:134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86250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86250</v>
      </c>
      <c r="P10" s="47">
        <f t="shared" si="1"/>
        <v>11.348684210526315</v>
      </c>
      <c r="Q10" s="9"/>
    </row>
    <row r="11" spans="1:134">
      <c r="A11" s="12"/>
      <c r="B11" s="25">
        <v>314.8</v>
      </c>
      <c r="C11" s="20" t="s">
        <v>114</v>
      </c>
      <c r="D11" s="46">
        <v>15431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15431</v>
      </c>
      <c r="P11" s="47">
        <f t="shared" si="1"/>
        <v>2.0303947368421054</v>
      </c>
      <c r="Q11" s="9"/>
    </row>
    <row r="12" spans="1:134">
      <c r="A12" s="12"/>
      <c r="B12" s="25">
        <v>315.10000000000002</v>
      </c>
      <c r="C12" s="20" t="s">
        <v>145</v>
      </c>
      <c r="D12" s="46">
        <v>260771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260771</v>
      </c>
      <c r="P12" s="47">
        <f t="shared" si="1"/>
        <v>34.311973684210528</v>
      </c>
      <c r="Q12" s="9"/>
    </row>
    <row r="13" spans="1:134">
      <c r="A13" s="12"/>
      <c r="B13" s="25">
        <v>316</v>
      </c>
      <c r="C13" s="20" t="s">
        <v>115</v>
      </c>
      <c r="D13" s="46">
        <v>45821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45821</v>
      </c>
      <c r="P13" s="47">
        <f t="shared" si="1"/>
        <v>6.0290789473684212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SUM(D15:D19)</f>
        <v>739022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739022</v>
      </c>
      <c r="P14" s="45">
        <f t="shared" si="1"/>
        <v>97.239736842105259</v>
      </c>
      <c r="Q14" s="10"/>
    </row>
    <row r="15" spans="1:134">
      <c r="A15" s="12"/>
      <c r="B15" s="25">
        <v>322</v>
      </c>
      <c r="C15" s="20" t="s">
        <v>146</v>
      </c>
      <c r="D15" s="46">
        <v>192639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192639</v>
      </c>
      <c r="P15" s="47">
        <f t="shared" si="1"/>
        <v>25.347236842105264</v>
      </c>
      <c r="Q15" s="9"/>
    </row>
    <row r="16" spans="1:134">
      <c r="A16" s="12"/>
      <c r="B16" s="25">
        <v>323.10000000000002</v>
      </c>
      <c r="C16" s="20" t="s">
        <v>17</v>
      </c>
      <c r="D16" s="46">
        <v>503820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503820</v>
      </c>
      <c r="P16" s="47">
        <f t="shared" si="1"/>
        <v>66.292105263157893</v>
      </c>
      <c r="Q16" s="9"/>
    </row>
    <row r="17" spans="1:17">
      <c r="A17" s="12"/>
      <c r="B17" s="25">
        <v>323.39999999999998</v>
      </c>
      <c r="C17" s="20" t="s">
        <v>18</v>
      </c>
      <c r="D17" s="46">
        <v>1257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1257</v>
      </c>
      <c r="P17" s="47">
        <f t="shared" si="1"/>
        <v>0.16539473684210526</v>
      </c>
      <c r="Q17" s="9"/>
    </row>
    <row r="18" spans="1:17">
      <c r="A18" s="12"/>
      <c r="B18" s="25">
        <v>323.7</v>
      </c>
      <c r="C18" s="20" t="s">
        <v>85</v>
      </c>
      <c r="D18" s="46">
        <v>12000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12000</v>
      </c>
      <c r="P18" s="47">
        <f t="shared" si="1"/>
        <v>1.5789473684210527</v>
      </c>
      <c r="Q18" s="9"/>
    </row>
    <row r="19" spans="1:17">
      <c r="A19" s="12"/>
      <c r="B19" s="25">
        <v>329.5</v>
      </c>
      <c r="C19" s="20" t="s">
        <v>147</v>
      </c>
      <c r="D19" s="46">
        <v>29306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29306</v>
      </c>
      <c r="P19" s="47">
        <f t="shared" si="1"/>
        <v>3.8560526315789474</v>
      </c>
      <c r="Q19" s="9"/>
    </row>
    <row r="20" spans="1:17" ht="15.75">
      <c r="A20" s="29" t="s">
        <v>148</v>
      </c>
      <c r="B20" s="30"/>
      <c r="C20" s="31"/>
      <c r="D20" s="32">
        <f t="shared" ref="D20:N20" si="5">SUM(D21:D32)</f>
        <v>893838</v>
      </c>
      <c r="E20" s="32">
        <f t="shared" si="5"/>
        <v>792664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1803445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3489947</v>
      </c>
      <c r="P20" s="45">
        <f t="shared" si="1"/>
        <v>459.20355263157893</v>
      </c>
      <c r="Q20" s="10"/>
    </row>
    <row r="21" spans="1:17">
      <c r="A21" s="12"/>
      <c r="B21" s="25">
        <v>331.2</v>
      </c>
      <c r="C21" s="20" t="s">
        <v>23</v>
      </c>
      <c r="D21" s="46">
        <v>0</v>
      </c>
      <c r="E21" s="46">
        <v>137000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137000</v>
      </c>
      <c r="P21" s="47">
        <f t="shared" si="1"/>
        <v>18.026315789473685</v>
      </c>
      <c r="Q21" s="9"/>
    </row>
    <row r="22" spans="1:17">
      <c r="A22" s="12"/>
      <c r="B22" s="25">
        <v>331.35</v>
      </c>
      <c r="C22" s="20" t="s">
        <v>131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1803445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1" si="6">SUM(D22:N22)</f>
        <v>1803445</v>
      </c>
      <c r="P22" s="47">
        <f t="shared" si="1"/>
        <v>237.2953947368421</v>
      </c>
      <c r="Q22" s="9"/>
    </row>
    <row r="23" spans="1:17">
      <c r="A23" s="12"/>
      <c r="B23" s="25">
        <v>331.7</v>
      </c>
      <c r="C23" s="20" t="s">
        <v>101</v>
      </c>
      <c r="D23" s="46">
        <v>0</v>
      </c>
      <c r="E23" s="46">
        <v>6750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6750</v>
      </c>
      <c r="P23" s="47">
        <f t="shared" si="1"/>
        <v>0.88815789473684215</v>
      </c>
      <c r="Q23" s="9"/>
    </row>
    <row r="24" spans="1:17">
      <c r="A24" s="12"/>
      <c r="B24" s="25">
        <v>333</v>
      </c>
      <c r="C24" s="20" t="s">
        <v>116</v>
      </c>
      <c r="D24" s="46">
        <v>18000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18000</v>
      </c>
      <c r="P24" s="47">
        <f t="shared" si="1"/>
        <v>2.3684210526315788</v>
      </c>
      <c r="Q24" s="9"/>
    </row>
    <row r="25" spans="1:17">
      <c r="A25" s="12"/>
      <c r="B25" s="25">
        <v>334.2</v>
      </c>
      <c r="C25" s="20" t="s">
        <v>86</v>
      </c>
      <c r="D25" s="46">
        <v>0</v>
      </c>
      <c r="E25" s="46">
        <v>600000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600000</v>
      </c>
      <c r="P25" s="47">
        <f t="shared" si="1"/>
        <v>78.94736842105263</v>
      </c>
      <c r="Q25" s="9"/>
    </row>
    <row r="26" spans="1:17">
      <c r="A26" s="12"/>
      <c r="B26" s="25">
        <v>334.49</v>
      </c>
      <c r="C26" s="20" t="s">
        <v>26</v>
      </c>
      <c r="D26" s="46">
        <v>0</v>
      </c>
      <c r="E26" s="46">
        <v>48914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48914</v>
      </c>
      <c r="P26" s="47">
        <f t="shared" si="1"/>
        <v>6.4360526315789475</v>
      </c>
      <c r="Q26" s="9"/>
    </row>
    <row r="27" spans="1:17">
      <c r="A27" s="12"/>
      <c r="B27" s="25">
        <v>334.9</v>
      </c>
      <c r="C27" s="20" t="s">
        <v>125</v>
      </c>
      <c r="D27" s="46">
        <v>127313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127313</v>
      </c>
      <c r="P27" s="47">
        <f t="shared" si="1"/>
        <v>16.75171052631579</v>
      </c>
      <c r="Q27" s="9"/>
    </row>
    <row r="28" spans="1:17">
      <c r="A28" s="12"/>
      <c r="B28" s="25">
        <v>335.125</v>
      </c>
      <c r="C28" s="20" t="s">
        <v>149</v>
      </c>
      <c r="D28" s="46">
        <v>359476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359476</v>
      </c>
      <c r="P28" s="47">
        <f t="shared" si="1"/>
        <v>47.299473684210525</v>
      </c>
      <c r="Q28" s="9"/>
    </row>
    <row r="29" spans="1:17">
      <c r="A29" s="12"/>
      <c r="B29" s="25">
        <v>335.14</v>
      </c>
      <c r="C29" s="20" t="s">
        <v>88</v>
      </c>
      <c r="D29" s="46">
        <v>426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426</v>
      </c>
      <c r="P29" s="47">
        <f t="shared" si="1"/>
        <v>5.6052631578947368E-2</v>
      </c>
      <c r="Q29" s="9"/>
    </row>
    <row r="30" spans="1:17">
      <c r="A30" s="12"/>
      <c r="B30" s="25">
        <v>335.15</v>
      </c>
      <c r="C30" s="20" t="s">
        <v>89</v>
      </c>
      <c r="D30" s="46">
        <v>2774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2774</v>
      </c>
      <c r="P30" s="47">
        <f t="shared" si="1"/>
        <v>0.36499999999999999</v>
      </c>
      <c r="Q30" s="9"/>
    </row>
    <row r="31" spans="1:17">
      <c r="A31" s="12"/>
      <c r="B31" s="25">
        <v>335.18</v>
      </c>
      <c r="C31" s="20" t="s">
        <v>150</v>
      </c>
      <c r="D31" s="46">
        <v>381535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381535</v>
      </c>
      <c r="P31" s="47">
        <f t="shared" si="1"/>
        <v>50.201973684210529</v>
      </c>
      <c r="Q31" s="9"/>
    </row>
    <row r="32" spans="1:17">
      <c r="A32" s="12"/>
      <c r="B32" s="25">
        <v>335.45</v>
      </c>
      <c r="C32" s="20" t="s">
        <v>151</v>
      </c>
      <c r="D32" s="46">
        <v>4314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7">SUM(D32:N32)</f>
        <v>4314</v>
      </c>
      <c r="P32" s="47">
        <f t="shared" si="1"/>
        <v>0.56763157894736838</v>
      </c>
      <c r="Q32" s="9"/>
    </row>
    <row r="33" spans="1:120" ht="15.75">
      <c r="A33" s="29" t="s">
        <v>38</v>
      </c>
      <c r="B33" s="30"/>
      <c r="C33" s="31"/>
      <c r="D33" s="32">
        <f t="shared" ref="D33:N33" si="8">SUM(D34:D36)</f>
        <v>1308484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3350103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4658587</v>
      </c>
      <c r="P33" s="45">
        <f t="shared" si="1"/>
        <v>612.97197368421052</v>
      </c>
      <c r="Q33" s="10"/>
    </row>
    <row r="34" spans="1:120">
      <c r="A34" s="12"/>
      <c r="B34" s="25">
        <v>341.3</v>
      </c>
      <c r="C34" s="20" t="s">
        <v>92</v>
      </c>
      <c r="D34" s="46">
        <v>17512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6" si="9">SUM(D34:N34)</f>
        <v>17512</v>
      </c>
      <c r="P34" s="47">
        <f t="shared" si="1"/>
        <v>2.3042105263157895</v>
      </c>
      <c r="Q34" s="9"/>
    </row>
    <row r="35" spans="1:120">
      <c r="A35" s="12"/>
      <c r="B35" s="25">
        <v>343.4</v>
      </c>
      <c r="C35" s="20" t="s">
        <v>43</v>
      </c>
      <c r="D35" s="46">
        <v>1290972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1290972</v>
      </c>
      <c r="P35" s="47">
        <f t="shared" si="1"/>
        <v>169.86473684210526</v>
      </c>
      <c r="Q35" s="9"/>
    </row>
    <row r="36" spans="1:120">
      <c r="A36" s="12"/>
      <c r="B36" s="25">
        <v>343.6</v>
      </c>
      <c r="C36" s="20" t="s">
        <v>118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3350103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3350103</v>
      </c>
      <c r="P36" s="47">
        <f t="shared" si="1"/>
        <v>440.80302631578945</v>
      </c>
      <c r="Q36" s="9"/>
    </row>
    <row r="37" spans="1:120" ht="15.75">
      <c r="A37" s="29" t="s">
        <v>39</v>
      </c>
      <c r="B37" s="30"/>
      <c r="C37" s="31"/>
      <c r="D37" s="32">
        <f t="shared" ref="D37:N37" si="10">SUM(D38:D38)</f>
        <v>6255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6255</v>
      </c>
      <c r="P37" s="45">
        <f t="shared" si="1"/>
        <v>0.82302631578947372</v>
      </c>
      <c r="Q37" s="10"/>
    </row>
    <row r="38" spans="1:120">
      <c r="A38" s="13"/>
      <c r="B38" s="39">
        <v>354</v>
      </c>
      <c r="C38" s="21" t="s">
        <v>47</v>
      </c>
      <c r="D38" s="46">
        <v>6255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11">SUM(D38:N38)</f>
        <v>6255</v>
      </c>
      <c r="P38" s="47">
        <f t="shared" si="1"/>
        <v>0.82302631578947372</v>
      </c>
      <c r="Q38" s="9"/>
    </row>
    <row r="39" spans="1:120" ht="15.75">
      <c r="A39" s="29" t="s">
        <v>4</v>
      </c>
      <c r="B39" s="30"/>
      <c r="C39" s="31"/>
      <c r="D39" s="32">
        <f t="shared" ref="D39:N39" si="12">SUM(D40:D43)</f>
        <v>59185</v>
      </c>
      <c r="E39" s="32">
        <f t="shared" si="12"/>
        <v>4</v>
      </c>
      <c r="F39" s="32">
        <f t="shared" si="12"/>
        <v>0</v>
      </c>
      <c r="G39" s="32">
        <f t="shared" si="12"/>
        <v>0</v>
      </c>
      <c r="H39" s="32">
        <f t="shared" si="12"/>
        <v>0</v>
      </c>
      <c r="I39" s="32">
        <f t="shared" si="12"/>
        <v>60645</v>
      </c>
      <c r="J39" s="32">
        <f t="shared" si="12"/>
        <v>0</v>
      </c>
      <c r="K39" s="32">
        <f t="shared" si="12"/>
        <v>0</v>
      </c>
      <c r="L39" s="32">
        <f t="shared" si="12"/>
        <v>0</v>
      </c>
      <c r="M39" s="32">
        <f t="shared" si="12"/>
        <v>0</v>
      </c>
      <c r="N39" s="32">
        <f t="shared" si="12"/>
        <v>0</v>
      </c>
      <c r="O39" s="32">
        <f>SUM(D39:N39)</f>
        <v>119834</v>
      </c>
      <c r="P39" s="45">
        <f t="shared" si="1"/>
        <v>15.767631578947368</v>
      </c>
      <c r="Q39" s="10"/>
    </row>
    <row r="40" spans="1:120">
      <c r="A40" s="12"/>
      <c r="B40" s="25">
        <v>361.1</v>
      </c>
      <c r="C40" s="20" t="s">
        <v>48</v>
      </c>
      <c r="D40" s="46">
        <v>492</v>
      </c>
      <c r="E40" s="46">
        <v>4</v>
      </c>
      <c r="F40" s="46">
        <v>0</v>
      </c>
      <c r="G40" s="46">
        <v>0</v>
      </c>
      <c r="H40" s="46">
        <v>0</v>
      </c>
      <c r="I40" s="46">
        <v>31351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31847</v>
      </c>
      <c r="P40" s="47">
        <f t="shared" si="1"/>
        <v>4.1903947368421051</v>
      </c>
      <c r="Q40" s="9"/>
    </row>
    <row r="41" spans="1:120">
      <c r="A41" s="12"/>
      <c r="B41" s="25">
        <v>362</v>
      </c>
      <c r="C41" s="20" t="s">
        <v>49</v>
      </c>
      <c r="D41" s="46">
        <v>5739</v>
      </c>
      <c r="E41" s="46">
        <v>0</v>
      </c>
      <c r="F41" s="46">
        <v>0</v>
      </c>
      <c r="G41" s="46">
        <v>0</v>
      </c>
      <c r="H41" s="46">
        <v>0</v>
      </c>
      <c r="I41" s="46">
        <v>24000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5" si="13">SUM(D41:N41)</f>
        <v>29739</v>
      </c>
      <c r="P41" s="47">
        <f t="shared" si="1"/>
        <v>3.9130263157894736</v>
      </c>
      <c r="Q41" s="9"/>
    </row>
    <row r="42" spans="1:120">
      <c r="A42" s="12"/>
      <c r="B42" s="25">
        <v>369.3</v>
      </c>
      <c r="C42" s="20" t="s">
        <v>132</v>
      </c>
      <c r="D42" s="46">
        <v>970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970</v>
      </c>
      <c r="P42" s="47">
        <f t="shared" si="1"/>
        <v>0.12763157894736843</v>
      </c>
      <c r="Q42" s="9"/>
    </row>
    <row r="43" spans="1:120">
      <c r="A43" s="12"/>
      <c r="B43" s="25">
        <v>369.9</v>
      </c>
      <c r="C43" s="20" t="s">
        <v>53</v>
      </c>
      <c r="D43" s="46">
        <v>51984</v>
      </c>
      <c r="E43" s="46">
        <v>0</v>
      </c>
      <c r="F43" s="46">
        <v>0</v>
      </c>
      <c r="G43" s="46">
        <v>0</v>
      </c>
      <c r="H43" s="46">
        <v>0</v>
      </c>
      <c r="I43" s="46">
        <v>5294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57278</v>
      </c>
      <c r="P43" s="47">
        <f t="shared" si="1"/>
        <v>7.5365789473684215</v>
      </c>
      <c r="Q43" s="9"/>
    </row>
    <row r="44" spans="1:120" ht="15.75">
      <c r="A44" s="29" t="s">
        <v>40</v>
      </c>
      <c r="B44" s="30"/>
      <c r="C44" s="31"/>
      <c r="D44" s="32">
        <f t="shared" ref="D44:N44" si="14">SUM(D45:D45)</f>
        <v>0</v>
      </c>
      <c r="E44" s="32">
        <f t="shared" si="14"/>
        <v>213695</v>
      </c>
      <c r="F44" s="32">
        <f t="shared" si="14"/>
        <v>0</v>
      </c>
      <c r="G44" s="32">
        <f t="shared" si="14"/>
        <v>0</v>
      </c>
      <c r="H44" s="32">
        <f t="shared" si="14"/>
        <v>0</v>
      </c>
      <c r="I44" s="32">
        <f t="shared" si="14"/>
        <v>0</v>
      </c>
      <c r="J44" s="32">
        <f t="shared" si="14"/>
        <v>0</v>
      </c>
      <c r="K44" s="32">
        <f t="shared" si="14"/>
        <v>0</v>
      </c>
      <c r="L44" s="32">
        <f t="shared" si="14"/>
        <v>0</v>
      </c>
      <c r="M44" s="32">
        <f t="shared" si="14"/>
        <v>353473</v>
      </c>
      <c r="N44" s="32">
        <f t="shared" si="14"/>
        <v>0</v>
      </c>
      <c r="O44" s="32">
        <f t="shared" si="13"/>
        <v>567168</v>
      </c>
      <c r="P44" s="45">
        <f t="shared" si="1"/>
        <v>74.627368421052637</v>
      </c>
      <c r="Q44" s="9"/>
    </row>
    <row r="45" spans="1:120" ht="15.75" thickBot="1">
      <c r="A45" s="12"/>
      <c r="B45" s="25">
        <v>381</v>
      </c>
      <c r="C45" s="20" t="s">
        <v>54</v>
      </c>
      <c r="D45" s="46">
        <v>0</v>
      </c>
      <c r="E45" s="46">
        <v>213695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353473</v>
      </c>
      <c r="N45" s="46">
        <v>0</v>
      </c>
      <c r="O45" s="46">
        <f t="shared" si="13"/>
        <v>567168</v>
      </c>
      <c r="P45" s="47">
        <f t="shared" si="1"/>
        <v>74.627368421052637</v>
      </c>
      <c r="Q45" s="9"/>
    </row>
    <row r="46" spans="1:120" ht="16.5" thickBot="1">
      <c r="A46" s="14" t="s">
        <v>46</v>
      </c>
      <c r="B46" s="23"/>
      <c r="C46" s="22"/>
      <c r="D46" s="15">
        <f t="shared" ref="D46:N46" si="15">SUM(D5,D14,D20,D33,D37,D39,D44)</f>
        <v>6030041</v>
      </c>
      <c r="E46" s="15">
        <f t="shared" si="15"/>
        <v>1006363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5300443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353473</v>
      </c>
      <c r="N46" s="15">
        <f t="shared" si="15"/>
        <v>0</v>
      </c>
      <c r="O46" s="15">
        <f>SUM(D46:N46)</f>
        <v>12690320</v>
      </c>
      <c r="P46" s="38">
        <f t="shared" si="1"/>
        <v>1669.7789473684211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118" t="s">
        <v>156</v>
      </c>
      <c r="N48" s="118"/>
      <c r="O48" s="118"/>
      <c r="P48" s="43">
        <v>7600</v>
      </c>
    </row>
    <row r="49" spans="1:16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120" t="s">
        <v>65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139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140</v>
      </c>
      <c r="N4" s="35" t="s">
        <v>10</v>
      </c>
      <c r="O4" s="35" t="s">
        <v>141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SUM(D6:D13)</f>
        <v>2719301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78891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2798192</v>
      </c>
      <c r="P5" s="33">
        <f t="shared" ref="P5:P44" si="1">(O5/P$46)</f>
        <v>372.001063546929</v>
      </c>
      <c r="Q5" s="6"/>
    </row>
    <row r="6" spans="1:134">
      <c r="A6" s="12"/>
      <c r="B6" s="25">
        <v>311</v>
      </c>
      <c r="C6" s="20" t="s">
        <v>3</v>
      </c>
      <c r="D6" s="46">
        <v>1004033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1004033</v>
      </c>
      <c r="P6" s="47">
        <f t="shared" si="1"/>
        <v>133.47952672161659</v>
      </c>
      <c r="Q6" s="9"/>
    </row>
    <row r="7" spans="1:134">
      <c r="A7" s="12"/>
      <c r="B7" s="25">
        <v>312.41000000000003</v>
      </c>
      <c r="C7" s="20" t="s">
        <v>143</v>
      </c>
      <c r="D7" s="46">
        <v>148421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148421</v>
      </c>
      <c r="P7" s="47">
        <f t="shared" si="1"/>
        <v>19.731587343791546</v>
      </c>
      <c r="Q7" s="9"/>
    </row>
    <row r="8" spans="1:134">
      <c r="A8" s="12"/>
      <c r="B8" s="25">
        <v>312.63</v>
      </c>
      <c r="C8" s="20" t="s">
        <v>144</v>
      </c>
      <c r="D8" s="46">
        <v>672371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672371</v>
      </c>
      <c r="P8" s="47">
        <f t="shared" si="1"/>
        <v>89.387264025525127</v>
      </c>
      <c r="Q8" s="9"/>
    </row>
    <row r="9" spans="1:134">
      <c r="A9" s="12"/>
      <c r="B9" s="25">
        <v>314.10000000000002</v>
      </c>
      <c r="C9" s="20" t="s">
        <v>12</v>
      </c>
      <c r="D9" s="46">
        <v>573746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573746</v>
      </c>
      <c r="P9" s="47">
        <f t="shared" si="1"/>
        <v>76.275724541345383</v>
      </c>
      <c r="Q9" s="9"/>
    </row>
    <row r="10" spans="1:134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78891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78891</v>
      </c>
      <c r="P10" s="47">
        <f t="shared" si="1"/>
        <v>10.488035097048657</v>
      </c>
      <c r="Q10" s="9"/>
    </row>
    <row r="11" spans="1:134">
      <c r="A11" s="12"/>
      <c r="B11" s="25">
        <v>314.8</v>
      </c>
      <c r="C11" s="20" t="s">
        <v>114</v>
      </c>
      <c r="D11" s="46">
        <v>13024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13024</v>
      </c>
      <c r="P11" s="47">
        <f t="shared" si="1"/>
        <v>1.7314544004254189</v>
      </c>
      <c r="Q11" s="9"/>
    </row>
    <row r="12" spans="1:134">
      <c r="A12" s="12"/>
      <c r="B12" s="25">
        <v>315.10000000000002</v>
      </c>
      <c r="C12" s="20" t="s">
        <v>145</v>
      </c>
      <c r="D12" s="46">
        <v>263816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263816</v>
      </c>
      <c r="P12" s="47">
        <f t="shared" si="1"/>
        <v>35.072587077904814</v>
      </c>
      <c r="Q12" s="9"/>
    </row>
    <row r="13" spans="1:134">
      <c r="A13" s="12"/>
      <c r="B13" s="25">
        <v>316</v>
      </c>
      <c r="C13" s="20" t="s">
        <v>115</v>
      </c>
      <c r="D13" s="46">
        <v>43890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43890</v>
      </c>
      <c r="P13" s="47">
        <f t="shared" si="1"/>
        <v>5.8348843392714702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SUM(D15:D19)</f>
        <v>568930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0" si="4">SUM(D14:N14)</f>
        <v>568930</v>
      </c>
      <c r="P14" s="45">
        <f t="shared" si="1"/>
        <v>75.635469290082426</v>
      </c>
      <c r="Q14" s="10"/>
    </row>
    <row r="15" spans="1:134">
      <c r="A15" s="12"/>
      <c r="B15" s="25">
        <v>322</v>
      </c>
      <c r="C15" s="20" t="s">
        <v>146</v>
      </c>
      <c r="D15" s="46">
        <v>92715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92715</v>
      </c>
      <c r="P15" s="47">
        <f t="shared" si="1"/>
        <v>12.3258441903749</v>
      </c>
      <c r="Q15" s="9"/>
    </row>
    <row r="16" spans="1:134">
      <c r="A16" s="12"/>
      <c r="B16" s="25">
        <v>323.10000000000002</v>
      </c>
      <c r="C16" s="20" t="s">
        <v>17</v>
      </c>
      <c r="D16" s="46">
        <v>447210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447210</v>
      </c>
      <c r="P16" s="47">
        <f t="shared" si="1"/>
        <v>59.453602765222016</v>
      </c>
      <c r="Q16" s="9"/>
    </row>
    <row r="17" spans="1:17">
      <c r="A17" s="12"/>
      <c r="B17" s="25">
        <v>323.39999999999998</v>
      </c>
      <c r="C17" s="20" t="s">
        <v>18</v>
      </c>
      <c r="D17" s="46">
        <v>780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780</v>
      </c>
      <c r="P17" s="47">
        <f t="shared" si="1"/>
        <v>0.10369582557830365</v>
      </c>
      <c r="Q17" s="9"/>
    </row>
    <row r="18" spans="1:17">
      <c r="A18" s="12"/>
      <c r="B18" s="25">
        <v>323.7</v>
      </c>
      <c r="C18" s="20" t="s">
        <v>85</v>
      </c>
      <c r="D18" s="46">
        <v>12000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12000</v>
      </c>
      <c r="P18" s="47">
        <f t="shared" si="1"/>
        <v>1.5953203935123637</v>
      </c>
      <c r="Q18" s="9"/>
    </row>
    <row r="19" spans="1:17">
      <c r="A19" s="12"/>
      <c r="B19" s="25">
        <v>329.5</v>
      </c>
      <c r="C19" s="20" t="s">
        <v>147</v>
      </c>
      <c r="D19" s="46">
        <v>16225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16225</v>
      </c>
      <c r="P19" s="47">
        <f t="shared" si="1"/>
        <v>2.1570061153948417</v>
      </c>
      <c r="Q19" s="9"/>
    </row>
    <row r="20" spans="1:17" ht="15.75">
      <c r="A20" s="29" t="s">
        <v>148</v>
      </c>
      <c r="B20" s="30"/>
      <c r="C20" s="31"/>
      <c r="D20" s="32">
        <f t="shared" ref="D20:N20" si="5">SUM(D21:D28)</f>
        <v>753528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3164543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3918071</v>
      </c>
      <c r="P20" s="45">
        <f t="shared" si="1"/>
        <v>520.88154746078169</v>
      </c>
      <c r="Q20" s="10"/>
    </row>
    <row r="21" spans="1:17">
      <c r="A21" s="12"/>
      <c r="B21" s="25">
        <v>331.35</v>
      </c>
      <c r="C21" s="20" t="s">
        <v>131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3164543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6">SUM(D21:N21)</f>
        <v>3164543</v>
      </c>
      <c r="P21" s="47">
        <f t="shared" si="1"/>
        <v>420.70499867056634</v>
      </c>
      <c r="Q21" s="9"/>
    </row>
    <row r="22" spans="1:17">
      <c r="A22" s="12"/>
      <c r="B22" s="25">
        <v>333</v>
      </c>
      <c r="C22" s="20" t="s">
        <v>116</v>
      </c>
      <c r="D22" s="46">
        <v>18513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18513</v>
      </c>
      <c r="P22" s="47">
        <f t="shared" si="1"/>
        <v>2.4611805370911992</v>
      </c>
      <c r="Q22" s="9"/>
    </row>
    <row r="23" spans="1:17">
      <c r="A23" s="12"/>
      <c r="B23" s="25">
        <v>334.9</v>
      </c>
      <c r="C23" s="20" t="s">
        <v>125</v>
      </c>
      <c r="D23" s="46">
        <v>121476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121476</v>
      </c>
      <c r="P23" s="47">
        <f t="shared" si="1"/>
        <v>16.14942834352566</v>
      </c>
      <c r="Q23" s="9"/>
    </row>
    <row r="24" spans="1:17">
      <c r="A24" s="12"/>
      <c r="B24" s="25">
        <v>335.125</v>
      </c>
      <c r="C24" s="20" t="s">
        <v>149</v>
      </c>
      <c r="D24" s="46">
        <v>275608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275608</v>
      </c>
      <c r="P24" s="47">
        <f t="shared" si="1"/>
        <v>36.640255251262964</v>
      </c>
      <c r="Q24" s="9"/>
    </row>
    <row r="25" spans="1:17">
      <c r="A25" s="12"/>
      <c r="B25" s="25">
        <v>335.14</v>
      </c>
      <c r="C25" s="20" t="s">
        <v>88</v>
      </c>
      <c r="D25" s="46">
        <v>653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653</v>
      </c>
      <c r="P25" s="47">
        <f t="shared" si="1"/>
        <v>8.6812018080297787E-2</v>
      </c>
      <c r="Q25" s="9"/>
    </row>
    <row r="26" spans="1:17">
      <c r="A26" s="12"/>
      <c r="B26" s="25">
        <v>335.15</v>
      </c>
      <c r="C26" s="20" t="s">
        <v>89</v>
      </c>
      <c r="D26" s="46">
        <v>2704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2704</v>
      </c>
      <c r="P26" s="47">
        <f t="shared" si="1"/>
        <v>0.35947886200478596</v>
      </c>
      <c r="Q26" s="9"/>
    </row>
    <row r="27" spans="1:17">
      <c r="A27" s="12"/>
      <c r="B27" s="25">
        <v>335.18</v>
      </c>
      <c r="C27" s="20" t="s">
        <v>150</v>
      </c>
      <c r="D27" s="46">
        <v>330339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330339</v>
      </c>
      <c r="P27" s="47">
        <f t="shared" si="1"/>
        <v>43.916378622706723</v>
      </c>
      <c r="Q27" s="9"/>
    </row>
    <row r="28" spans="1:17">
      <c r="A28" s="12"/>
      <c r="B28" s="25">
        <v>335.45</v>
      </c>
      <c r="C28" s="20" t="s">
        <v>151</v>
      </c>
      <c r="D28" s="46">
        <v>4235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44" si="7">SUM(D28:N28)</f>
        <v>4235</v>
      </c>
      <c r="P28" s="47">
        <f t="shared" si="1"/>
        <v>0.56301515554373838</v>
      </c>
      <c r="Q28" s="9"/>
    </row>
    <row r="29" spans="1:17" ht="15.75">
      <c r="A29" s="29" t="s">
        <v>38</v>
      </c>
      <c r="B29" s="30"/>
      <c r="C29" s="31"/>
      <c r="D29" s="32">
        <f t="shared" ref="D29:N29" si="8">SUM(D30:D33)</f>
        <v>1198550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2863435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si="7"/>
        <v>4061985</v>
      </c>
      <c r="P29" s="45">
        <f t="shared" si="1"/>
        <v>540.01395905344327</v>
      </c>
      <c r="Q29" s="10"/>
    </row>
    <row r="30" spans="1:17">
      <c r="A30" s="12"/>
      <c r="B30" s="25">
        <v>341.3</v>
      </c>
      <c r="C30" s="20" t="s">
        <v>92</v>
      </c>
      <c r="D30" s="46">
        <v>14929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14929</v>
      </c>
      <c r="P30" s="47">
        <f t="shared" si="1"/>
        <v>1.9847115128955066</v>
      </c>
      <c r="Q30" s="9"/>
    </row>
    <row r="31" spans="1:17">
      <c r="A31" s="12"/>
      <c r="B31" s="25">
        <v>341.9</v>
      </c>
      <c r="C31" s="20" t="s">
        <v>94</v>
      </c>
      <c r="D31" s="46">
        <v>120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120</v>
      </c>
      <c r="P31" s="47">
        <f t="shared" si="1"/>
        <v>1.5953203935123637E-2</v>
      </c>
      <c r="Q31" s="9"/>
    </row>
    <row r="32" spans="1:17">
      <c r="A32" s="12"/>
      <c r="B32" s="25">
        <v>343.4</v>
      </c>
      <c r="C32" s="20" t="s">
        <v>43</v>
      </c>
      <c r="D32" s="46">
        <v>1183501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1183501</v>
      </c>
      <c r="P32" s="47">
        <f t="shared" si="1"/>
        <v>157.33860675352301</v>
      </c>
      <c r="Q32" s="9"/>
    </row>
    <row r="33" spans="1:120">
      <c r="A33" s="12"/>
      <c r="B33" s="25">
        <v>343.6</v>
      </c>
      <c r="C33" s="20" t="s">
        <v>118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2863435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2863435</v>
      </c>
      <c r="P33" s="47">
        <f t="shared" si="1"/>
        <v>380.67468758308962</v>
      </c>
      <c r="Q33" s="9"/>
    </row>
    <row r="34" spans="1:120" ht="15.75">
      <c r="A34" s="29" t="s">
        <v>39</v>
      </c>
      <c r="B34" s="30"/>
      <c r="C34" s="31"/>
      <c r="D34" s="32">
        <f t="shared" ref="D34:N34" si="9">SUM(D35:D35)</f>
        <v>6063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 t="shared" si="7"/>
        <v>6063</v>
      </c>
      <c r="P34" s="45">
        <f t="shared" si="1"/>
        <v>0.80603562882212176</v>
      </c>
      <c r="Q34" s="10"/>
    </row>
    <row r="35" spans="1:120">
      <c r="A35" s="13"/>
      <c r="B35" s="39">
        <v>354</v>
      </c>
      <c r="C35" s="21" t="s">
        <v>47</v>
      </c>
      <c r="D35" s="46">
        <v>6063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6063</v>
      </c>
      <c r="P35" s="47">
        <f t="shared" si="1"/>
        <v>0.80603562882212176</v>
      </c>
      <c r="Q35" s="9"/>
    </row>
    <row r="36" spans="1:120" ht="15.75">
      <c r="A36" s="29" t="s">
        <v>4</v>
      </c>
      <c r="B36" s="30"/>
      <c r="C36" s="31"/>
      <c r="D36" s="32">
        <f t="shared" ref="D36:N36" si="10">SUM(D37:D41)</f>
        <v>79942</v>
      </c>
      <c r="E36" s="32">
        <f t="shared" si="10"/>
        <v>4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49395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10"/>
        <v>0</v>
      </c>
      <c r="O36" s="32">
        <f t="shared" si="7"/>
        <v>129341</v>
      </c>
      <c r="P36" s="45">
        <f t="shared" si="1"/>
        <v>17.195027918106888</v>
      </c>
      <c r="Q36" s="10"/>
    </row>
    <row r="37" spans="1:120">
      <c r="A37" s="12"/>
      <c r="B37" s="25">
        <v>361.1</v>
      </c>
      <c r="C37" s="20" t="s">
        <v>48</v>
      </c>
      <c r="D37" s="46">
        <v>29</v>
      </c>
      <c r="E37" s="46">
        <v>4</v>
      </c>
      <c r="F37" s="46">
        <v>0</v>
      </c>
      <c r="G37" s="46">
        <v>0</v>
      </c>
      <c r="H37" s="46">
        <v>0</v>
      </c>
      <c r="I37" s="46">
        <v>21590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21623</v>
      </c>
      <c r="P37" s="47">
        <f t="shared" si="1"/>
        <v>2.8746344057431532</v>
      </c>
      <c r="Q37" s="9"/>
    </row>
    <row r="38" spans="1:120">
      <c r="A38" s="12"/>
      <c r="B38" s="25">
        <v>362</v>
      </c>
      <c r="C38" s="20" t="s">
        <v>49</v>
      </c>
      <c r="D38" s="46">
        <v>5700</v>
      </c>
      <c r="E38" s="46">
        <v>0</v>
      </c>
      <c r="F38" s="46">
        <v>0</v>
      </c>
      <c r="G38" s="46">
        <v>0</v>
      </c>
      <c r="H38" s="46">
        <v>0</v>
      </c>
      <c r="I38" s="46">
        <v>25701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31401</v>
      </c>
      <c r="P38" s="47">
        <f t="shared" si="1"/>
        <v>4.1745546397234774</v>
      </c>
      <c r="Q38" s="9"/>
    </row>
    <row r="39" spans="1:120">
      <c r="A39" s="12"/>
      <c r="B39" s="25">
        <v>365</v>
      </c>
      <c r="C39" s="20" t="s">
        <v>152</v>
      </c>
      <c r="D39" s="46">
        <v>10580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10580</v>
      </c>
      <c r="P39" s="47">
        <f t="shared" si="1"/>
        <v>1.4065408136134008</v>
      </c>
      <c r="Q39" s="9"/>
    </row>
    <row r="40" spans="1:120">
      <c r="A40" s="12"/>
      <c r="B40" s="25">
        <v>369.3</v>
      </c>
      <c r="C40" s="20" t="s">
        <v>132</v>
      </c>
      <c r="D40" s="46">
        <v>11785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11785</v>
      </c>
      <c r="P40" s="47">
        <f t="shared" si="1"/>
        <v>1.5667375697952672</v>
      </c>
      <c r="Q40" s="9"/>
    </row>
    <row r="41" spans="1:120">
      <c r="A41" s="12"/>
      <c r="B41" s="25">
        <v>369.9</v>
      </c>
      <c r="C41" s="20" t="s">
        <v>53</v>
      </c>
      <c r="D41" s="46">
        <v>51848</v>
      </c>
      <c r="E41" s="46">
        <v>0</v>
      </c>
      <c r="F41" s="46">
        <v>0</v>
      </c>
      <c r="G41" s="46">
        <v>0</v>
      </c>
      <c r="H41" s="46">
        <v>0</v>
      </c>
      <c r="I41" s="46">
        <v>2104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53952</v>
      </c>
      <c r="P41" s="47">
        <f t="shared" si="1"/>
        <v>7.1725604892315875</v>
      </c>
      <c r="Q41" s="9"/>
    </row>
    <row r="42" spans="1:120" ht="15.75">
      <c r="A42" s="29" t="s">
        <v>40</v>
      </c>
      <c r="B42" s="30"/>
      <c r="C42" s="31"/>
      <c r="D42" s="32">
        <f t="shared" ref="D42:N42" si="11">SUM(D43:D43)</f>
        <v>56413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 t="shared" si="7"/>
        <v>56413</v>
      </c>
      <c r="P42" s="45">
        <f t="shared" si="1"/>
        <v>7.4997341132677482</v>
      </c>
      <c r="Q42" s="9"/>
    </row>
    <row r="43" spans="1:120" ht="15.75" thickBot="1">
      <c r="A43" s="12"/>
      <c r="B43" s="25">
        <v>384</v>
      </c>
      <c r="C43" s="20" t="s">
        <v>70</v>
      </c>
      <c r="D43" s="46">
        <v>56413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56413</v>
      </c>
      <c r="P43" s="47">
        <f t="shared" si="1"/>
        <v>7.4997341132677482</v>
      </c>
      <c r="Q43" s="9"/>
    </row>
    <row r="44" spans="1:120" ht="16.5" thickBot="1">
      <c r="A44" s="14" t="s">
        <v>46</v>
      </c>
      <c r="B44" s="23"/>
      <c r="C44" s="22"/>
      <c r="D44" s="15">
        <f t="shared" ref="D44:N44" si="12">SUM(D5,D14,D20,D29,D34,D36,D42)</f>
        <v>5382727</v>
      </c>
      <c r="E44" s="15">
        <f t="shared" si="12"/>
        <v>4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6156264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12"/>
        <v>0</v>
      </c>
      <c r="O44" s="15">
        <f t="shared" si="7"/>
        <v>11538995</v>
      </c>
      <c r="P44" s="38">
        <f t="shared" si="1"/>
        <v>1534.0328370114332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118" t="s">
        <v>153</v>
      </c>
      <c r="N46" s="118"/>
      <c r="O46" s="118"/>
      <c r="P46" s="43">
        <v>7522</v>
      </c>
    </row>
    <row r="47" spans="1:120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120" t="s">
        <v>65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2513301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76401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2589702</v>
      </c>
      <c r="O5" s="33">
        <f t="shared" ref="O5:O41" si="1">(N5/O$43)</f>
        <v>360.38157528527694</v>
      </c>
      <c r="P5" s="6"/>
    </row>
    <row r="6" spans="1:133">
      <c r="A6" s="12"/>
      <c r="B6" s="25">
        <v>311</v>
      </c>
      <c r="C6" s="20" t="s">
        <v>3</v>
      </c>
      <c r="D6" s="46">
        <v>918982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918982</v>
      </c>
      <c r="O6" s="47">
        <f t="shared" si="1"/>
        <v>127.88505427219593</v>
      </c>
      <c r="P6" s="9"/>
    </row>
    <row r="7" spans="1:133">
      <c r="A7" s="12"/>
      <c r="B7" s="25">
        <v>312.41000000000003</v>
      </c>
      <c r="C7" s="20" t="s">
        <v>135</v>
      </c>
      <c r="D7" s="46">
        <v>152869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152869</v>
      </c>
      <c r="O7" s="47">
        <f t="shared" si="1"/>
        <v>21.273170052880602</v>
      </c>
      <c r="P7" s="9"/>
    </row>
    <row r="8" spans="1:133">
      <c r="A8" s="12"/>
      <c r="B8" s="25">
        <v>312.60000000000002</v>
      </c>
      <c r="C8" s="20" t="s">
        <v>113</v>
      </c>
      <c r="D8" s="46">
        <v>572915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572915</v>
      </c>
      <c r="O8" s="47">
        <f t="shared" si="1"/>
        <v>79.726551628165879</v>
      </c>
      <c r="P8" s="9"/>
    </row>
    <row r="9" spans="1:133">
      <c r="A9" s="12"/>
      <c r="B9" s="25">
        <v>314.10000000000002</v>
      </c>
      <c r="C9" s="20" t="s">
        <v>12</v>
      </c>
      <c r="D9" s="46">
        <v>554566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554566</v>
      </c>
      <c r="O9" s="47">
        <f t="shared" si="1"/>
        <v>77.173114389089903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76401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76401</v>
      </c>
      <c r="O10" s="47">
        <f t="shared" si="1"/>
        <v>10.631923183968828</v>
      </c>
      <c r="P10" s="9"/>
    </row>
    <row r="11" spans="1:133">
      <c r="A11" s="12"/>
      <c r="B11" s="25">
        <v>314.8</v>
      </c>
      <c r="C11" s="20" t="s">
        <v>114</v>
      </c>
      <c r="D11" s="46">
        <v>13095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13095</v>
      </c>
      <c r="O11" s="47">
        <f t="shared" si="1"/>
        <v>1.8222933481770109</v>
      </c>
      <c r="P11" s="9"/>
    </row>
    <row r="12" spans="1:133">
      <c r="A12" s="12"/>
      <c r="B12" s="25">
        <v>315</v>
      </c>
      <c r="C12" s="20" t="s">
        <v>84</v>
      </c>
      <c r="D12" s="46">
        <v>257631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257631</v>
      </c>
      <c r="O12" s="47">
        <f t="shared" si="1"/>
        <v>35.851795157250208</v>
      </c>
      <c r="P12" s="9"/>
    </row>
    <row r="13" spans="1:133">
      <c r="A13" s="12"/>
      <c r="B13" s="25">
        <v>316</v>
      </c>
      <c r="C13" s="20" t="s">
        <v>115</v>
      </c>
      <c r="D13" s="46">
        <v>43243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43243</v>
      </c>
      <c r="O13" s="47">
        <f t="shared" si="1"/>
        <v>6.0176732535485664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565232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565232</v>
      </c>
      <c r="O14" s="45">
        <f t="shared" si="1"/>
        <v>78.657389368215973</v>
      </c>
      <c r="P14" s="10"/>
    </row>
    <row r="15" spans="1:133">
      <c r="A15" s="12"/>
      <c r="B15" s="25">
        <v>322</v>
      </c>
      <c r="C15" s="20" t="s">
        <v>0</v>
      </c>
      <c r="D15" s="46">
        <v>115226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115226</v>
      </c>
      <c r="O15" s="47">
        <f t="shared" si="1"/>
        <v>16.034789869190092</v>
      </c>
      <c r="P15" s="9"/>
    </row>
    <row r="16" spans="1:133">
      <c r="A16" s="12"/>
      <c r="B16" s="25">
        <v>323.10000000000002</v>
      </c>
      <c r="C16" s="20" t="s">
        <v>17</v>
      </c>
      <c r="D16" s="46">
        <v>425948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425948</v>
      </c>
      <c r="O16" s="47">
        <f t="shared" si="1"/>
        <v>59.274700807124965</v>
      </c>
      <c r="P16" s="9"/>
    </row>
    <row r="17" spans="1:16">
      <c r="A17" s="12"/>
      <c r="B17" s="25">
        <v>323.39999999999998</v>
      </c>
      <c r="C17" s="20" t="s">
        <v>18</v>
      </c>
      <c r="D17" s="46">
        <v>858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858</v>
      </c>
      <c r="O17" s="47">
        <f t="shared" si="1"/>
        <v>0.11939883106039521</v>
      </c>
      <c r="P17" s="9"/>
    </row>
    <row r="18" spans="1:16">
      <c r="A18" s="12"/>
      <c r="B18" s="25">
        <v>323.7</v>
      </c>
      <c r="C18" s="20" t="s">
        <v>85</v>
      </c>
      <c r="D18" s="46">
        <v>12000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12000</v>
      </c>
      <c r="O18" s="47">
        <f t="shared" si="1"/>
        <v>1.6699137211244086</v>
      </c>
      <c r="P18" s="9"/>
    </row>
    <row r="19" spans="1:16">
      <c r="A19" s="12"/>
      <c r="B19" s="25">
        <v>329</v>
      </c>
      <c r="C19" s="20" t="s">
        <v>22</v>
      </c>
      <c r="D19" s="46">
        <v>11200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11200</v>
      </c>
      <c r="O19" s="47">
        <f t="shared" si="1"/>
        <v>1.5585861397161147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SUM(D21:D28)</f>
        <v>735131</v>
      </c>
      <c r="E20" s="32">
        <f t="shared" si="5"/>
        <v>85800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1574176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2395107</v>
      </c>
      <c r="O20" s="45">
        <f t="shared" si="1"/>
        <v>333.30183690509324</v>
      </c>
      <c r="P20" s="10"/>
    </row>
    <row r="21" spans="1:16">
      <c r="A21" s="12"/>
      <c r="B21" s="25">
        <v>331.2</v>
      </c>
      <c r="C21" s="20" t="s">
        <v>23</v>
      </c>
      <c r="D21" s="46">
        <v>81788</v>
      </c>
      <c r="E21" s="46">
        <v>85800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167588</v>
      </c>
      <c r="O21" s="47">
        <f t="shared" si="1"/>
        <v>23.321458391316447</v>
      </c>
      <c r="P21" s="9"/>
    </row>
    <row r="22" spans="1:16">
      <c r="A22" s="12"/>
      <c r="B22" s="25">
        <v>331.35</v>
      </c>
      <c r="C22" s="20" t="s">
        <v>131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1067603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1067603</v>
      </c>
      <c r="O22" s="47">
        <f t="shared" si="1"/>
        <v>148.56707486779851</v>
      </c>
      <c r="P22" s="9"/>
    </row>
    <row r="23" spans="1:16">
      <c r="A23" s="12"/>
      <c r="B23" s="25">
        <v>333</v>
      </c>
      <c r="C23" s="20" t="s">
        <v>116</v>
      </c>
      <c r="D23" s="46">
        <v>15806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15806</v>
      </c>
      <c r="O23" s="47">
        <f t="shared" si="1"/>
        <v>2.199554689674367</v>
      </c>
      <c r="P23" s="9"/>
    </row>
    <row r="24" spans="1:16">
      <c r="A24" s="12"/>
      <c r="B24" s="25">
        <v>334.35</v>
      </c>
      <c r="C24" s="20" t="s">
        <v>117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506573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506573</v>
      </c>
      <c r="O24" s="47">
        <f t="shared" si="1"/>
        <v>70.494433620929584</v>
      </c>
      <c r="P24" s="9"/>
    </row>
    <row r="25" spans="1:16">
      <c r="A25" s="12"/>
      <c r="B25" s="25">
        <v>334.9</v>
      </c>
      <c r="C25" s="20" t="s">
        <v>125</v>
      </c>
      <c r="D25" s="46">
        <v>110712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110712</v>
      </c>
      <c r="O25" s="47">
        <f t="shared" si="1"/>
        <v>15.406623991093793</v>
      </c>
      <c r="P25" s="9"/>
    </row>
    <row r="26" spans="1:16">
      <c r="A26" s="12"/>
      <c r="B26" s="25">
        <v>335.12</v>
      </c>
      <c r="C26" s="20" t="s">
        <v>87</v>
      </c>
      <c r="D26" s="46">
        <v>226856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226856</v>
      </c>
      <c r="O26" s="47">
        <f t="shared" si="1"/>
        <v>31.569162259949902</v>
      </c>
      <c r="P26" s="9"/>
    </row>
    <row r="27" spans="1:16">
      <c r="A27" s="12"/>
      <c r="B27" s="25">
        <v>335.15</v>
      </c>
      <c r="C27" s="20" t="s">
        <v>89</v>
      </c>
      <c r="D27" s="46">
        <v>2925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2925</v>
      </c>
      <c r="O27" s="47">
        <f t="shared" si="1"/>
        <v>0.40704146952407461</v>
      </c>
      <c r="P27" s="9"/>
    </row>
    <row r="28" spans="1:16">
      <c r="A28" s="12"/>
      <c r="B28" s="25">
        <v>335.18</v>
      </c>
      <c r="C28" s="20" t="s">
        <v>91</v>
      </c>
      <c r="D28" s="46">
        <v>297044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297044</v>
      </c>
      <c r="O28" s="47">
        <f t="shared" si="1"/>
        <v>41.336487614806572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SUM(D30:D33)</f>
        <v>1131198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2801268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3932466</v>
      </c>
      <c r="O29" s="45">
        <f t="shared" si="1"/>
        <v>547.23991093793484</v>
      </c>
      <c r="P29" s="10"/>
    </row>
    <row r="30" spans="1:16">
      <c r="A30" s="12"/>
      <c r="B30" s="25">
        <v>341.3</v>
      </c>
      <c r="C30" s="20" t="s">
        <v>92</v>
      </c>
      <c r="D30" s="46">
        <v>11850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11850</v>
      </c>
      <c r="O30" s="47">
        <f t="shared" si="1"/>
        <v>1.6490397996103534</v>
      </c>
      <c r="P30" s="9"/>
    </row>
    <row r="31" spans="1:16">
      <c r="A31" s="12"/>
      <c r="B31" s="25">
        <v>343.4</v>
      </c>
      <c r="C31" s="20" t="s">
        <v>43</v>
      </c>
      <c r="D31" s="46">
        <v>1119048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1119048</v>
      </c>
      <c r="O31" s="47">
        <f t="shared" si="1"/>
        <v>155.7261341497356</v>
      </c>
      <c r="P31" s="9"/>
    </row>
    <row r="32" spans="1:16">
      <c r="A32" s="12"/>
      <c r="B32" s="25">
        <v>343.9</v>
      </c>
      <c r="C32" s="20" t="s">
        <v>45</v>
      </c>
      <c r="D32" s="46">
        <v>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300</v>
      </c>
      <c r="O32" s="47">
        <f t="shared" si="1"/>
        <v>4.1747843028110215E-2</v>
      </c>
      <c r="P32" s="9"/>
    </row>
    <row r="33" spans="1:119">
      <c r="A33" s="12"/>
      <c r="B33" s="25">
        <v>344.6</v>
      </c>
      <c r="C33" s="20" t="s">
        <v>136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2801268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2801268</v>
      </c>
      <c r="O33" s="47">
        <f t="shared" si="1"/>
        <v>389.82298914556083</v>
      </c>
      <c r="P33" s="9"/>
    </row>
    <row r="34" spans="1:119" ht="15.75">
      <c r="A34" s="29" t="s">
        <v>39</v>
      </c>
      <c r="B34" s="30"/>
      <c r="C34" s="31"/>
      <c r="D34" s="32">
        <f t="shared" ref="D34:M34" si="7">SUM(D35:D35)</f>
        <v>6978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6978</v>
      </c>
      <c r="O34" s="45">
        <f t="shared" si="1"/>
        <v>0.97105482883384353</v>
      </c>
      <c r="P34" s="10"/>
    </row>
    <row r="35" spans="1:119">
      <c r="A35" s="13"/>
      <c r="B35" s="39">
        <v>354</v>
      </c>
      <c r="C35" s="21" t="s">
        <v>47</v>
      </c>
      <c r="D35" s="46">
        <v>6978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6978</v>
      </c>
      <c r="O35" s="47">
        <f t="shared" si="1"/>
        <v>0.97105482883384353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SUM(D37:D40)</f>
        <v>66966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101036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168002</v>
      </c>
      <c r="O36" s="45">
        <f t="shared" si="1"/>
        <v>23.379070414695242</v>
      </c>
      <c r="P36" s="10"/>
    </row>
    <row r="37" spans="1:119">
      <c r="A37" s="12"/>
      <c r="B37" s="25">
        <v>361.1</v>
      </c>
      <c r="C37" s="20" t="s">
        <v>48</v>
      </c>
      <c r="D37" s="46">
        <v>467</v>
      </c>
      <c r="E37" s="46">
        <v>0</v>
      </c>
      <c r="F37" s="46">
        <v>0</v>
      </c>
      <c r="G37" s="46">
        <v>0</v>
      </c>
      <c r="H37" s="46">
        <v>0</v>
      </c>
      <c r="I37" s="46">
        <v>30771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31238</v>
      </c>
      <c r="O37" s="47">
        <f t="shared" si="1"/>
        <v>4.347063735040356</v>
      </c>
      <c r="P37" s="9"/>
    </row>
    <row r="38" spans="1:119">
      <c r="A38" s="12"/>
      <c r="B38" s="25">
        <v>362</v>
      </c>
      <c r="C38" s="20" t="s">
        <v>49</v>
      </c>
      <c r="D38" s="46">
        <v>775</v>
      </c>
      <c r="E38" s="46">
        <v>0</v>
      </c>
      <c r="F38" s="46">
        <v>0</v>
      </c>
      <c r="G38" s="46">
        <v>0</v>
      </c>
      <c r="H38" s="46">
        <v>0</v>
      </c>
      <c r="I38" s="46">
        <v>28000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28775</v>
      </c>
      <c r="O38" s="47">
        <f t="shared" si="1"/>
        <v>4.0043139437795716</v>
      </c>
      <c r="P38" s="9"/>
    </row>
    <row r="39" spans="1:119">
      <c r="A39" s="12"/>
      <c r="B39" s="25">
        <v>369.3</v>
      </c>
      <c r="C39" s="20" t="s">
        <v>132</v>
      </c>
      <c r="D39" s="46">
        <v>7811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7811</v>
      </c>
      <c r="O39" s="47">
        <f t="shared" si="1"/>
        <v>1.0869746729752296</v>
      </c>
      <c r="P39" s="9"/>
    </row>
    <row r="40" spans="1:119" ht="15.75" thickBot="1">
      <c r="A40" s="12"/>
      <c r="B40" s="25">
        <v>369.9</v>
      </c>
      <c r="C40" s="20" t="s">
        <v>53</v>
      </c>
      <c r="D40" s="46">
        <v>57913</v>
      </c>
      <c r="E40" s="46">
        <v>0</v>
      </c>
      <c r="F40" s="46">
        <v>0</v>
      </c>
      <c r="G40" s="46">
        <v>0</v>
      </c>
      <c r="H40" s="46">
        <v>0</v>
      </c>
      <c r="I40" s="46">
        <v>42265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100178</v>
      </c>
      <c r="O40" s="47">
        <f t="shared" si="1"/>
        <v>13.940718062900084</v>
      </c>
      <c r="P40" s="9"/>
    </row>
    <row r="41" spans="1:119" ht="16.5" thickBot="1">
      <c r="A41" s="14" t="s">
        <v>46</v>
      </c>
      <c r="B41" s="23"/>
      <c r="C41" s="22"/>
      <c r="D41" s="15">
        <f>SUM(D5,D14,D20,D29,D34,D36)</f>
        <v>5018806</v>
      </c>
      <c r="E41" s="15">
        <f t="shared" ref="E41:M41" si="9">SUM(E5,E14,E20,E29,E34,E36)</f>
        <v>85800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4552881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4"/>
        <v>9657487</v>
      </c>
      <c r="O41" s="38">
        <f t="shared" si="1"/>
        <v>1343.93083774005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137</v>
      </c>
      <c r="M43" s="118"/>
      <c r="N43" s="118"/>
      <c r="O43" s="43">
        <v>7186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65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2422714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73294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2496008</v>
      </c>
      <c r="O5" s="33">
        <f t="shared" ref="O5:O45" si="1">(N5/O$47)</f>
        <v>358.77648411671697</v>
      </c>
      <c r="P5" s="6"/>
    </row>
    <row r="6" spans="1:133">
      <c r="A6" s="12"/>
      <c r="B6" s="25">
        <v>311</v>
      </c>
      <c r="C6" s="20" t="s">
        <v>3</v>
      </c>
      <c r="D6" s="46">
        <v>871774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871774</v>
      </c>
      <c r="O6" s="47">
        <f t="shared" si="1"/>
        <v>125.30889751329596</v>
      </c>
      <c r="P6" s="9"/>
    </row>
    <row r="7" spans="1:133">
      <c r="A7" s="12"/>
      <c r="B7" s="25">
        <v>312.10000000000002</v>
      </c>
      <c r="C7" s="20" t="s">
        <v>11</v>
      </c>
      <c r="D7" s="46">
        <v>150021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150021</v>
      </c>
      <c r="O7" s="47">
        <f t="shared" si="1"/>
        <v>21.564036222509703</v>
      </c>
      <c r="P7" s="9"/>
    </row>
    <row r="8" spans="1:133">
      <c r="A8" s="12"/>
      <c r="B8" s="25">
        <v>312.60000000000002</v>
      </c>
      <c r="C8" s="20" t="s">
        <v>113</v>
      </c>
      <c r="D8" s="46">
        <v>554361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554361</v>
      </c>
      <c r="O8" s="47">
        <f t="shared" si="1"/>
        <v>79.683915480810697</v>
      </c>
      <c r="P8" s="9"/>
    </row>
    <row r="9" spans="1:133">
      <c r="A9" s="12"/>
      <c r="B9" s="25">
        <v>314.10000000000002</v>
      </c>
      <c r="C9" s="20" t="s">
        <v>12</v>
      </c>
      <c r="D9" s="46">
        <v>548890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548890</v>
      </c>
      <c r="O9" s="47">
        <f t="shared" si="1"/>
        <v>78.897513295960906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73294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73294</v>
      </c>
      <c r="O10" s="47">
        <f t="shared" si="1"/>
        <v>10.535288198936323</v>
      </c>
      <c r="P10" s="9"/>
    </row>
    <row r="11" spans="1:133">
      <c r="A11" s="12"/>
      <c r="B11" s="25">
        <v>314.8</v>
      </c>
      <c r="C11" s="20" t="s">
        <v>114</v>
      </c>
      <c r="D11" s="46">
        <v>14155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14155</v>
      </c>
      <c r="O11" s="47">
        <f t="shared" si="1"/>
        <v>2.0346413684059219</v>
      </c>
      <c r="P11" s="9"/>
    </row>
    <row r="12" spans="1:133">
      <c r="A12" s="12"/>
      <c r="B12" s="25">
        <v>315</v>
      </c>
      <c r="C12" s="20" t="s">
        <v>84</v>
      </c>
      <c r="D12" s="46">
        <v>240151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240151</v>
      </c>
      <c r="O12" s="47">
        <f t="shared" si="1"/>
        <v>34.519333045853095</v>
      </c>
      <c r="P12" s="9"/>
    </row>
    <row r="13" spans="1:133">
      <c r="A13" s="12"/>
      <c r="B13" s="25">
        <v>316</v>
      </c>
      <c r="C13" s="20" t="s">
        <v>115</v>
      </c>
      <c r="D13" s="46">
        <v>43362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43362</v>
      </c>
      <c r="O13" s="47">
        <f t="shared" si="1"/>
        <v>6.232858990944373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608278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608278</v>
      </c>
      <c r="O14" s="45">
        <f t="shared" si="1"/>
        <v>87.433951415840156</v>
      </c>
      <c r="P14" s="10"/>
    </row>
    <row r="15" spans="1:133">
      <c r="A15" s="12"/>
      <c r="B15" s="25">
        <v>322</v>
      </c>
      <c r="C15" s="20" t="s">
        <v>0</v>
      </c>
      <c r="D15" s="46">
        <v>141107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141107</v>
      </c>
      <c r="O15" s="47">
        <f t="shared" si="1"/>
        <v>20.282736811844185</v>
      </c>
      <c r="P15" s="9"/>
    </row>
    <row r="16" spans="1:133">
      <c r="A16" s="12"/>
      <c r="B16" s="25">
        <v>323.10000000000002</v>
      </c>
      <c r="C16" s="20" t="s">
        <v>17</v>
      </c>
      <c r="D16" s="46">
        <v>441495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441495</v>
      </c>
      <c r="O16" s="47">
        <f t="shared" si="1"/>
        <v>63.460543337645539</v>
      </c>
      <c r="P16" s="9"/>
    </row>
    <row r="17" spans="1:16">
      <c r="A17" s="12"/>
      <c r="B17" s="25">
        <v>323.39999999999998</v>
      </c>
      <c r="C17" s="20" t="s">
        <v>18</v>
      </c>
      <c r="D17" s="46">
        <v>1001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1001</v>
      </c>
      <c r="O17" s="47">
        <f t="shared" si="1"/>
        <v>0.14388385798476355</v>
      </c>
      <c r="P17" s="9"/>
    </row>
    <row r="18" spans="1:16">
      <c r="A18" s="12"/>
      <c r="B18" s="25">
        <v>323.7</v>
      </c>
      <c r="C18" s="20" t="s">
        <v>85</v>
      </c>
      <c r="D18" s="46">
        <v>12000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12000</v>
      </c>
      <c r="O18" s="47">
        <f t="shared" si="1"/>
        <v>1.7248814144027598</v>
      </c>
      <c r="P18" s="9"/>
    </row>
    <row r="19" spans="1:16">
      <c r="A19" s="12"/>
      <c r="B19" s="25">
        <v>329</v>
      </c>
      <c r="C19" s="20" t="s">
        <v>22</v>
      </c>
      <c r="D19" s="46">
        <v>12675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12675</v>
      </c>
      <c r="O19" s="47">
        <f t="shared" si="1"/>
        <v>1.821905993962915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1014088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303708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1317796</v>
      </c>
      <c r="O20" s="45">
        <f t="shared" si="1"/>
        <v>189.42015236452494</v>
      </c>
      <c r="P20" s="10"/>
    </row>
    <row r="21" spans="1:16">
      <c r="A21" s="12"/>
      <c r="B21" s="25">
        <v>331.2</v>
      </c>
      <c r="C21" s="20" t="s">
        <v>23</v>
      </c>
      <c r="D21" s="46">
        <v>367327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367327</v>
      </c>
      <c r="O21" s="47">
        <f t="shared" si="1"/>
        <v>52.799626275693548</v>
      </c>
      <c r="P21" s="9"/>
    </row>
    <row r="22" spans="1:16">
      <c r="A22" s="12"/>
      <c r="B22" s="25">
        <v>331.35</v>
      </c>
      <c r="C22" s="20" t="s">
        <v>131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303708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303708</v>
      </c>
      <c r="O22" s="47">
        <f t="shared" si="1"/>
        <v>43.655023717119448</v>
      </c>
      <c r="P22" s="9"/>
    </row>
    <row r="23" spans="1:16">
      <c r="A23" s="12"/>
      <c r="B23" s="25">
        <v>333</v>
      </c>
      <c r="C23" s="20" t="s">
        <v>116</v>
      </c>
      <c r="D23" s="46">
        <v>11685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11685</v>
      </c>
      <c r="O23" s="47">
        <f t="shared" si="1"/>
        <v>1.6796032772746874</v>
      </c>
      <c r="P23" s="9"/>
    </row>
    <row r="24" spans="1:16">
      <c r="A24" s="12"/>
      <c r="B24" s="25">
        <v>334.9</v>
      </c>
      <c r="C24" s="20" t="s">
        <v>125</v>
      </c>
      <c r="D24" s="46">
        <v>107818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107818</v>
      </c>
      <c r="O24" s="47">
        <f t="shared" si="1"/>
        <v>15.497772028173063</v>
      </c>
      <c r="P24" s="9"/>
    </row>
    <row r="25" spans="1:16">
      <c r="A25" s="12"/>
      <c r="B25" s="25">
        <v>335.12</v>
      </c>
      <c r="C25" s="20" t="s">
        <v>87</v>
      </c>
      <c r="D25" s="46">
        <v>236308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236308</v>
      </c>
      <c r="O25" s="47">
        <f t="shared" si="1"/>
        <v>33.966939772890612</v>
      </c>
      <c r="P25" s="9"/>
    </row>
    <row r="26" spans="1:16">
      <c r="A26" s="12"/>
      <c r="B26" s="25">
        <v>335.14</v>
      </c>
      <c r="C26" s="20" t="s">
        <v>88</v>
      </c>
      <c r="D26" s="46">
        <v>478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478</v>
      </c>
      <c r="O26" s="47">
        <f t="shared" si="1"/>
        <v>6.87077763403766E-2</v>
      </c>
      <c r="P26" s="9"/>
    </row>
    <row r="27" spans="1:16">
      <c r="A27" s="12"/>
      <c r="B27" s="25">
        <v>335.15</v>
      </c>
      <c r="C27" s="20" t="s">
        <v>89</v>
      </c>
      <c r="D27" s="46">
        <v>3513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3513</v>
      </c>
      <c r="O27" s="47">
        <f t="shared" si="1"/>
        <v>0.50495903406640796</v>
      </c>
      <c r="P27" s="9"/>
    </row>
    <row r="28" spans="1:16">
      <c r="A28" s="12"/>
      <c r="B28" s="25">
        <v>335.16</v>
      </c>
      <c r="C28" s="20" t="s">
        <v>90</v>
      </c>
      <c r="D28" s="46">
        <v>4718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4718</v>
      </c>
      <c r="O28" s="47">
        <f t="shared" si="1"/>
        <v>0.67816587609601842</v>
      </c>
      <c r="P28" s="9"/>
    </row>
    <row r="29" spans="1:16">
      <c r="A29" s="12"/>
      <c r="B29" s="25">
        <v>335.18</v>
      </c>
      <c r="C29" s="20" t="s">
        <v>91</v>
      </c>
      <c r="D29" s="46">
        <v>282241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282241</v>
      </c>
      <c r="O29" s="47">
        <f t="shared" si="1"/>
        <v>40.569354606870775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SUM(D31:D36)</f>
        <v>1121169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2815430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3936599</v>
      </c>
      <c r="O30" s="45">
        <f t="shared" si="1"/>
        <v>565.84720425470744</v>
      </c>
      <c r="P30" s="10"/>
    </row>
    <row r="31" spans="1:16">
      <c r="A31" s="12"/>
      <c r="B31" s="25">
        <v>341.3</v>
      </c>
      <c r="C31" s="20" t="s">
        <v>92</v>
      </c>
      <c r="D31" s="46">
        <v>11825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11825</v>
      </c>
      <c r="O31" s="47">
        <f t="shared" si="1"/>
        <v>1.6997268937760528</v>
      </c>
      <c r="P31" s="9"/>
    </row>
    <row r="32" spans="1:16">
      <c r="A32" s="12"/>
      <c r="B32" s="25">
        <v>341.9</v>
      </c>
      <c r="C32" s="20" t="s">
        <v>94</v>
      </c>
      <c r="D32" s="46">
        <v>186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186</v>
      </c>
      <c r="O32" s="47">
        <f t="shared" si="1"/>
        <v>2.6735661923242778E-2</v>
      </c>
      <c r="P32" s="9"/>
    </row>
    <row r="33" spans="1:119">
      <c r="A33" s="12"/>
      <c r="B33" s="25">
        <v>342.2</v>
      </c>
      <c r="C33" s="20" t="s">
        <v>76</v>
      </c>
      <c r="D33" s="46">
        <v>2707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2707</v>
      </c>
      <c r="O33" s="47">
        <f t="shared" si="1"/>
        <v>0.38910449906568922</v>
      </c>
      <c r="P33" s="9"/>
    </row>
    <row r="34" spans="1:119">
      <c r="A34" s="12"/>
      <c r="B34" s="25">
        <v>343.4</v>
      </c>
      <c r="C34" s="20" t="s">
        <v>43</v>
      </c>
      <c r="D34" s="46">
        <v>1106161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1106161</v>
      </c>
      <c r="O34" s="47">
        <f t="shared" si="1"/>
        <v>158.99971251976427</v>
      </c>
      <c r="P34" s="9"/>
    </row>
    <row r="35" spans="1:119">
      <c r="A35" s="12"/>
      <c r="B35" s="25">
        <v>343.6</v>
      </c>
      <c r="C35" s="20" t="s">
        <v>118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2815430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2815430</v>
      </c>
      <c r="O35" s="47">
        <f t="shared" si="1"/>
        <v>404.69024004599686</v>
      </c>
      <c r="P35" s="9"/>
    </row>
    <row r="36" spans="1:119">
      <c r="A36" s="12"/>
      <c r="B36" s="25">
        <v>343.9</v>
      </c>
      <c r="C36" s="20" t="s">
        <v>45</v>
      </c>
      <c r="D36" s="46">
        <v>290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290</v>
      </c>
      <c r="O36" s="47">
        <f t="shared" si="1"/>
        <v>4.1684634181400032E-2</v>
      </c>
      <c r="P36" s="9"/>
    </row>
    <row r="37" spans="1:119" ht="15.75">
      <c r="A37" s="29" t="s">
        <v>39</v>
      </c>
      <c r="B37" s="30"/>
      <c r="C37" s="31"/>
      <c r="D37" s="32">
        <f t="shared" ref="D37:M37" si="9">SUM(D38:D38)</f>
        <v>9333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5" si="10">SUM(D37:M37)</f>
        <v>9333</v>
      </c>
      <c r="O37" s="45">
        <f t="shared" si="1"/>
        <v>1.3415265200517466</v>
      </c>
      <c r="P37" s="10"/>
    </row>
    <row r="38" spans="1:119">
      <c r="A38" s="13"/>
      <c r="B38" s="39">
        <v>354</v>
      </c>
      <c r="C38" s="21" t="s">
        <v>47</v>
      </c>
      <c r="D38" s="46">
        <v>9333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9333</v>
      </c>
      <c r="O38" s="47">
        <f t="shared" si="1"/>
        <v>1.3415265200517466</v>
      </c>
      <c r="P38" s="9"/>
    </row>
    <row r="39" spans="1:119" ht="15.75">
      <c r="A39" s="29" t="s">
        <v>4</v>
      </c>
      <c r="B39" s="30"/>
      <c r="C39" s="31"/>
      <c r="D39" s="32">
        <f t="shared" ref="D39:M39" si="11">SUM(D40:D44)</f>
        <v>129901</v>
      </c>
      <c r="E39" s="32">
        <f t="shared" si="11"/>
        <v>9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98185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228095</v>
      </c>
      <c r="O39" s="45">
        <f t="shared" si="1"/>
        <v>32.786402184849791</v>
      </c>
      <c r="P39" s="10"/>
    </row>
    <row r="40" spans="1:119">
      <c r="A40" s="12"/>
      <c r="B40" s="25">
        <v>361.1</v>
      </c>
      <c r="C40" s="20" t="s">
        <v>48</v>
      </c>
      <c r="D40" s="46">
        <v>1724</v>
      </c>
      <c r="E40" s="46">
        <v>9</v>
      </c>
      <c r="F40" s="46">
        <v>0</v>
      </c>
      <c r="G40" s="46">
        <v>0</v>
      </c>
      <c r="H40" s="46">
        <v>0</v>
      </c>
      <c r="I40" s="46">
        <v>40922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42655</v>
      </c>
      <c r="O40" s="47">
        <f t="shared" si="1"/>
        <v>6.131234727612477</v>
      </c>
      <c r="P40" s="9"/>
    </row>
    <row r="41" spans="1:119">
      <c r="A41" s="12"/>
      <c r="B41" s="25">
        <v>362</v>
      </c>
      <c r="C41" s="20" t="s">
        <v>49</v>
      </c>
      <c r="D41" s="46">
        <v>9050</v>
      </c>
      <c r="E41" s="46">
        <v>0</v>
      </c>
      <c r="F41" s="46">
        <v>0</v>
      </c>
      <c r="G41" s="46">
        <v>0</v>
      </c>
      <c r="H41" s="46">
        <v>0</v>
      </c>
      <c r="I41" s="46">
        <v>28800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37850</v>
      </c>
      <c r="O41" s="47">
        <f t="shared" si="1"/>
        <v>5.4405634612620384</v>
      </c>
      <c r="P41" s="9"/>
    </row>
    <row r="42" spans="1:119">
      <c r="A42" s="12"/>
      <c r="B42" s="25">
        <v>366</v>
      </c>
      <c r="C42" s="20" t="s">
        <v>51</v>
      </c>
      <c r="D42" s="46">
        <v>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</v>
      </c>
      <c r="O42" s="47">
        <f t="shared" si="1"/>
        <v>5.7496047146758664E-3</v>
      </c>
      <c r="P42" s="9"/>
    </row>
    <row r="43" spans="1:119">
      <c r="A43" s="12"/>
      <c r="B43" s="25">
        <v>369.3</v>
      </c>
      <c r="C43" s="20" t="s">
        <v>132</v>
      </c>
      <c r="D43" s="46">
        <v>71647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71647</v>
      </c>
      <c r="O43" s="47">
        <f t="shared" si="1"/>
        <v>10.298548224809544</v>
      </c>
      <c r="P43" s="9"/>
    </row>
    <row r="44" spans="1:119" ht="15.75" thickBot="1">
      <c r="A44" s="12"/>
      <c r="B44" s="25">
        <v>369.9</v>
      </c>
      <c r="C44" s="20" t="s">
        <v>53</v>
      </c>
      <c r="D44" s="46">
        <v>47440</v>
      </c>
      <c r="E44" s="46">
        <v>0</v>
      </c>
      <c r="F44" s="46">
        <v>0</v>
      </c>
      <c r="G44" s="46">
        <v>0</v>
      </c>
      <c r="H44" s="46">
        <v>0</v>
      </c>
      <c r="I44" s="46">
        <v>28463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75903</v>
      </c>
      <c r="O44" s="47">
        <f t="shared" si="1"/>
        <v>10.910306166451056</v>
      </c>
      <c r="P44" s="9"/>
    </row>
    <row r="45" spans="1:119" ht="16.5" thickBot="1">
      <c r="A45" s="14" t="s">
        <v>46</v>
      </c>
      <c r="B45" s="23"/>
      <c r="C45" s="22"/>
      <c r="D45" s="15">
        <f>SUM(D5,D14,D20,D30,D37,D39)</f>
        <v>5305483</v>
      </c>
      <c r="E45" s="15">
        <f t="shared" ref="E45:M45" si="12">SUM(E5,E14,E20,E30,E37,E39)</f>
        <v>9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3290617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10"/>
        <v>8596109</v>
      </c>
      <c r="O45" s="38">
        <f t="shared" si="1"/>
        <v>1235.6057208566911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133</v>
      </c>
      <c r="M47" s="118"/>
      <c r="N47" s="118"/>
      <c r="O47" s="43">
        <v>6957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65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2335748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71090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2406838</v>
      </c>
      <c r="O5" s="33">
        <f t="shared" ref="O5:O44" si="1">(N5/O$46)</f>
        <v>356.938751297642</v>
      </c>
      <c r="P5" s="6"/>
    </row>
    <row r="6" spans="1:133">
      <c r="A6" s="12"/>
      <c r="B6" s="25">
        <v>311</v>
      </c>
      <c r="C6" s="20" t="s">
        <v>3</v>
      </c>
      <c r="D6" s="46">
        <v>821546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821546</v>
      </c>
      <c r="O6" s="47">
        <f t="shared" si="1"/>
        <v>121.836867862969</v>
      </c>
      <c r="P6" s="9"/>
    </row>
    <row r="7" spans="1:133">
      <c r="A7" s="12"/>
      <c r="B7" s="25">
        <v>312.10000000000002</v>
      </c>
      <c r="C7" s="20" t="s">
        <v>11</v>
      </c>
      <c r="D7" s="46">
        <v>160898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160898</v>
      </c>
      <c r="O7" s="47">
        <f t="shared" si="1"/>
        <v>23.861485985466409</v>
      </c>
      <c r="P7" s="9"/>
    </row>
    <row r="8" spans="1:133">
      <c r="A8" s="12"/>
      <c r="B8" s="25">
        <v>312.60000000000002</v>
      </c>
      <c r="C8" s="20" t="s">
        <v>113</v>
      </c>
      <c r="D8" s="46">
        <v>527897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527897</v>
      </c>
      <c r="O8" s="47">
        <f t="shared" si="1"/>
        <v>78.288150674773846</v>
      </c>
      <c r="P8" s="9"/>
    </row>
    <row r="9" spans="1:133">
      <c r="A9" s="12"/>
      <c r="B9" s="25">
        <v>314.10000000000002</v>
      </c>
      <c r="C9" s="20" t="s">
        <v>12</v>
      </c>
      <c r="D9" s="46">
        <v>540625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540625</v>
      </c>
      <c r="O9" s="47">
        <f t="shared" si="1"/>
        <v>80.175737802165202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71090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71090</v>
      </c>
      <c r="O10" s="47">
        <f t="shared" si="1"/>
        <v>10.542785110484948</v>
      </c>
      <c r="P10" s="9"/>
    </row>
    <row r="11" spans="1:133">
      <c r="A11" s="12"/>
      <c r="B11" s="25">
        <v>314.8</v>
      </c>
      <c r="C11" s="20" t="s">
        <v>114</v>
      </c>
      <c r="D11" s="46">
        <v>13972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13972</v>
      </c>
      <c r="O11" s="47">
        <f t="shared" si="1"/>
        <v>2.0720747441791487</v>
      </c>
      <c r="P11" s="9"/>
    </row>
    <row r="12" spans="1:133">
      <c r="A12" s="12"/>
      <c r="B12" s="25">
        <v>315</v>
      </c>
      <c r="C12" s="20" t="s">
        <v>84</v>
      </c>
      <c r="D12" s="46">
        <v>230209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230209</v>
      </c>
      <c r="O12" s="47">
        <f t="shared" si="1"/>
        <v>34.140441939789412</v>
      </c>
      <c r="P12" s="9"/>
    </row>
    <row r="13" spans="1:133">
      <c r="A13" s="12"/>
      <c r="B13" s="25">
        <v>316</v>
      </c>
      <c r="C13" s="20" t="s">
        <v>115</v>
      </c>
      <c r="D13" s="46">
        <v>40601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40601</v>
      </c>
      <c r="O13" s="47">
        <f t="shared" si="1"/>
        <v>6.0212071778140297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609668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609668</v>
      </c>
      <c r="O14" s="45">
        <f t="shared" si="1"/>
        <v>90.414948835829748</v>
      </c>
      <c r="P14" s="10"/>
    </row>
    <row r="15" spans="1:133">
      <c r="A15" s="12"/>
      <c r="B15" s="25">
        <v>322</v>
      </c>
      <c r="C15" s="20" t="s">
        <v>0</v>
      </c>
      <c r="D15" s="46">
        <v>151455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151455</v>
      </c>
      <c r="O15" s="47">
        <f t="shared" si="1"/>
        <v>22.461070740026695</v>
      </c>
      <c r="P15" s="9"/>
    </row>
    <row r="16" spans="1:133">
      <c r="A16" s="12"/>
      <c r="B16" s="25">
        <v>323.10000000000002</v>
      </c>
      <c r="C16" s="20" t="s">
        <v>17</v>
      </c>
      <c r="D16" s="46">
        <v>436185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436185</v>
      </c>
      <c r="O16" s="47">
        <f t="shared" si="1"/>
        <v>64.687082900785995</v>
      </c>
      <c r="P16" s="9"/>
    </row>
    <row r="17" spans="1:16">
      <c r="A17" s="12"/>
      <c r="B17" s="25">
        <v>323.39999999999998</v>
      </c>
      <c r="C17" s="20" t="s">
        <v>18</v>
      </c>
      <c r="D17" s="46">
        <v>1101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1101</v>
      </c>
      <c r="O17" s="47">
        <f t="shared" si="1"/>
        <v>0.16328043897375055</v>
      </c>
      <c r="P17" s="9"/>
    </row>
    <row r="18" spans="1:16">
      <c r="A18" s="12"/>
      <c r="B18" s="25">
        <v>323.7</v>
      </c>
      <c r="C18" s="20" t="s">
        <v>85</v>
      </c>
      <c r="D18" s="46">
        <v>12000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12000</v>
      </c>
      <c r="O18" s="47">
        <f t="shared" si="1"/>
        <v>1.7796233130654011</v>
      </c>
      <c r="P18" s="9"/>
    </row>
    <row r="19" spans="1:16">
      <c r="A19" s="12"/>
      <c r="B19" s="25">
        <v>329</v>
      </c>
      <c r="C19" s="20" t="s">
        <v>22</v>
      </c>
      <c r="D19" s="46">
        <v>8927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8927</v>
      </c>
      <c r="O19" s="47">
        <f t="shared" si="1"/>
        <v>1.323891442977903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712413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6816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719229</v>
      </c>
      <c r="O20" s="45">
        <f t="shared" si="1"/>
        <v>106.66305798605961</v>
      </c>
      <c r="P20" s="10"/>
    </row>
    <row r="21" spans="1:16">
      <c r="A21" s="12"/>
      <c r="B21" s="25">
        <v>331.2</v>
      </c>
      <c r="C21" s="20" t="s">
        <v>23</v>
      </c>
      <c r="D21" s="46">
        <v>96475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96475</v>
      </c>
      <c r="O21" s="47">
        <f t="shared" si="1"/>
        <v>14.307429927332048</v>
      </c>
      <c r="P21" s="9"/>
    </row>
    <row r="22" spans="1:16">
      <c r="A22" s="12"/>
      <c r="B22" s="25">
        <v>333</v>
      </c>
      <c r="C22" s="20" t="s">
        <v>116</v>
      </c>
      <c r="D22" s="46">
        <v>16317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16317</v>
      </c>
      <c r="O22" s="47">
        <f t="shared" si="1"/>
        <v>2.4198427999406791</v>
      </c>
      <c r="P22" s="9"/>
    </row>
    <row r="23" spans="1:16">
      <c r="A23" s="12"/>
      <c r="B23" s="25">
        <v>334.35</v>
      </c>
      <c r="C23" s="20" t="s">
        <v>117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6816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6816</v>
      </c>
      <c r="O23" s="47">
        <f t="shared" si="1"/>
        <v>1.0108260418211479</v>
      </c>
      <c r="P23" s="9"/>
    </row>
    <row r="24" spans="1:16">
      <c r="A24" s="12"/>
      <c r="B24" s="25">
        <v>334.9</v>
      </c>
      <c r="C24" s="20" t="s">
        <v>125</v>
      </c>
      <c r="D24" s="46">
        <v>105946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105946</v>
      </c>
      <c r="O24" s="47">
        <f t="shared" si="1"/>
        <v>15.711997627168916</v>
      </c>
      <c r="P24" s="9"/>
    </row>
    <row r="25" spans="1:16">
      <c r="A25" s="12"/>
      <c r="B25" s="25">
        <v>335.12</v>
      </c>
      <c r="C25" s="20" t="s">
        <v>87</v>
      </c>
      <c r="D25" s="46">
        <v>219947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219947</v>
      </c>
      <c r="O25" s="47">
        <f t="shared" si="1"/>
        <v>32.61856740323298</v>
      </c>
      <c r="P25" s="9"/>
    </row>
    <row r="26" spans="1:16">
      <c r="A26" s="12"/>
      <c r="B26" s="25">
        <v>335.14</v>
      </c>
      <c r="C26" s="20" t="s">
        <v>88</v>
      </c>
      <c r="D26" s="46">
        <v>584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584</v>
      </c>
      <c r="O26" s="47">
        <f t="shared" si="1"/>
        <v>8.6608334569182863E-2</v>
      </c>
      <c r="P26" s="9"/>
    </row>
    <row r="27" spans="1:16">
      <c r="A27" s="12"/>
      <c r="B27" s="25">
        <v>335.15</v>
      </c>
      <c r="C27" s="20" t="s">
        <v>89</v>
      </c>
      <c r="D27" s="46">
        <v>3601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3601</v>
      </c>
      <c r="O27" s="47">
        <f t="shared" si="1"/>
        <v>0.53403529586237575</v>
      </c>
      <c r="P27" s="9"/>
    </row>
    <row r="28" spans="1:16">
      <c r="A28" s="12"/>
      <c r="B28" s="25">
        <v>335.16</v>
      </c>
      <c r="C28" s="20" t="s">
        <v>90</v>
      </c>
      <c r="D28" s="46">
        <v>4189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4189</v>
      </c>
      <c r="O28" s="47">
        <f t="shared" si="1"/>
        <v>0.62123683820258047</v>
      </c>
      <c r="P28" s="9"/>
    </row>
    <row r="29" spans="1:16">
      <c r="A29" s="12"/>
      <c r="B29" s="25">
        <v>335.18</v>
      </c>
      <c r="C29" s="20" t="s">
        <v>91</v>
      </c>
      <c r="D29" s="46">
        <v>265354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265354</v>
      </c>
      <c r="O29" s="47">
        <f t="shared" si="1"/>
        <v>39.352513717929703</v>
      </c>
      <c r="P29" s="9"/>
    </row>
    <row r="30" spans="1:16" ht="15.75">
      <c r="A30" s="29" t="s">
        <v>38</v>
      </c>
      <c r="B30" s="30"/>
      <c r="C30" s="31"/>
      <c r="D30" s="32">
        <f t="shared" ref="D30:M30" si="7">SUM(D31:D34)</f>
        <v>1033054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2485731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4" si="8">SUM(D30:M30)</f>
        <v>3518785</v>
      </c>
      <c r="O30" s="45">
        <f t="shared" si="1"/>
        <v>521.84265163873647</v>
      </c>
      <c r="P30" s="10"/>
    </row>
    <row r="31" spans="1:16">
      <c r="A31" s="12"/>
      <c r="B31" s="25">
        <v>341.3</v>
      </c>
      <c r="C31" s="20" t="s">
        <v>92</v>
      </c>
      <c r="D31" s="46">
        <v>13400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13400</v>
      </c>
      <c r="O31" s="47">
        <f t="shared" si="1"/>
        <v>1.9872460329230313</v>
      </c>
      <c r="P31" s="9"/>
    </row>
    <row r="32" spans="1:16">
      <c r="A32" s="12"/>
      <c r="B32" s="25">
        <v>343.4</v>
      </c>
      <c r="C32" s="20" t="s">
        <v>43</v>
      </c>
      <c r="D32" s="46">
        <v>1019044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1019044</v>
      </c>
      <c r="O32" s="47">
        <f t="shared" si="1"/>
        <v>151.12620495328488</v>
      </c>
      <c r="P32" s="9"/>
    </row>
    <row r="33" spans="1:119">
      <c r="A33" s="12"/>
      <c r="B33" s="25">
        <v>343.6</v>
      </c>
      <c r="C33" s="20" t="s">
        <v>118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2485731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2485731</v>
      </c>
      <c r="O33" s="47">
        <f t="shared" si="1"/>
        <v>368.6387364674477</v>
      </c>
      <c r="P33" s="9"/>
    </row>
    <row r="34" spans="1:119">
      <c r="A34" s="12"/>
      <c r="B34" s="25">
        <v>343.9</v>
      </c>
      <c r="C34" s="20" t="s">
        <v>45</v>
      </c>
      <c r="D34" s="46">
        <v>610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610</v>
      </c>
      <c r="O34" s="47">
        <f t="shared" si="1"/>
        <v>9.0464185080824558E-2</v>
      </c>
      <c r="P34" s="9"/>
    </row>
    <row r="35" spans="1:119" ht="15.75">
      <c r="A35" s="29" t="s">
        <v>39</v>
      </c>
      <c r="B35" s="30"/>
      <c r="C35" s="31"/>
      <c r="D35" s="32">
        <f t="shared" ref="D35:M35" si="9">SUM(D36:D36)</f>
        <v>11717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11717</v>
      </c>
      <c r="O35" s="45">
        <f t="shared" si="1"/>
        <v>1.7376538632656089</v>
      </c>
      <c r="P35" s="10"/>
    </row>
    <row r="36" spans="1:119">
      <c r="A36" s="13"/>
      <c r="B36" s="39">
        <v>354</v>
      </c>
      <c r="C36" s="21" t="s">
        <v>47</v>
      </c>
      <c r="D36" s="46">
        <v>11717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11717</v>
      </c>
      <c r="O36" s="47">
        <f t="shared" si="1"/>
        <v>1.7376538632656089</v>
      </c>
      <c r="P36" s="9"/>
    </row>
    <row r="37" spans="1:119" ht="15.75">
      <c r="A37" s="29" t="s">
        <v>4</v>
      </c>
      <c r="B37" s="30"/>
      <c r="C37" s="31"/>
      <c r="D37" s="32">
        <f t="shared" ref="D37:M37" si="10">SUM(D38:D41)</f>
        <v>80333</v>
      </c>
      <c r="E37" s="32">
        <f t="shared" si="10"/>
        <v>2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52052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132387</v>
      </c>
      <c r="O37" s="45">
        <f t="shared" si="1"/>
        <v>19.633249295565772</v>
      </c>
      <c r="P37" s="10"/>
    </row>
    <row r="38" spans="1:119">
      <c r="A38" s="12"/>
      <c r="B38" s="25">
        <v>361.1</v>
      </c>
      <c r="C38" s="20" t="s">
        <v>48</v>
      </c>
      <c r="D38" s="46">
        <v>1219</v>
      </c>
      <c r="E38" s="46">
        <v>2</v>
      </c>
      <c r="F38" s="46">
        <v>0</v>
      </c>
      <c r="G38" s="46">
        <v>0</v>
      </c>
      <c r="H38" s="46">
        <v>0</v>
      </c>
      <c r="I38" s="46">
        <v>12930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14151</v>
      </c>
      <c r="O38" s="47">
        <f t="shared" si="1"/>
        <v>2.0986207919323743</v>
      </c>
      <c r="P38" s="9"/>
    </row>
    <row r="39" spans="1:119">
      <c r="A39" s="12"/>
      <c r="B39" s="25">
        <v>362</v>
      </c>
      <c r="C39" s="20" t="s">
        <v>49</v>
      </c>
      <c r="D39" s="46">
        <v>8305</v>
      </c>
      <c r="E39" s="46">
        <v>0</v>
      </c>
      <c r="F39" s="46">
        <v>0</v>
      </c>
      <c r="G39" s="46">
        <v>0</v>
      </c>
      <c r="H39" s="46">
        <v>0</v>
      </c>
      <c r="I39" s="46">
        <v>28800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37105</v>
      </c>
      <c r="O39" s="47">
        <f t="shared" si="1"/>
        <v>5.5027435859409755</v>
      </c>
      <c r="P39" s="9"/>
    </row>
    <row r="40" spans="1:119">
      <c r="A40" s="12"/>
      <c r="B40" s="25">
        <v>366</v>
      </c>
      <c r="C40" s="20" t="s">
        <v>51</v>
      </c>
      <c r="D40" s="46">
        <v>20027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20027</v>
      </c>
      <c r="O40" s="47">
        <f t="shared" si="1"/>
        <v>2.9700430075633992</v>
      </c>
      <c r="P40" s="9"/>
    </row>
    <row r="41" spans="1:119">
      <c r="A41" s="12"/>
      <c r="B41" s="25">
        <v>369.9</v>
      </c>
      <c r="C41" s="20" t="s">
        <v>53</v>
      </c>
      <c r="D41" s="46">
        <v>50782</v>
      </c>
      <c r="E41" s="46">
        <v>0</v>
      </c>
      <c r="F41" s="46">
        <v>0</v>
      </c>
      <c r="G41" s="46">
        <v>0</v>
      </c>
      <c r="H41" s="46">
        <v>0</v>
      </c>
      <c r="I41" s="46">
        <v>10322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61104</v>
      </c>
      <c r="O41" s="47">
        <f t="shared" si="1"/>
        <v>9.0618419101290222</v>
      </c>
      <c r="P41" s="9"/>
    </row>
    <row r="42" spans="1:119" ht="15.75">
      <c r="A42" s="29" t="s">
        <v>40</v>
      </c>
      <c r="B42" s="30"/>
      <c r="C42" s="31"/>
      <c r="D42" s="32">
        <f t="shared" ref="D42:M42" si="11">SUM(D43:D43)</f>
        <v>0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460810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8"/>
        <v>460810</v>
      </c>
      <c r="O42" s="45">
        <f t="shared" si="1"/>
        <v>68.339018241138959</v>
      </c>
      <c r="P42" s="9"/>
    </row>
    <row r="43" spans="1:119" ht="15.75" thickBot="1">
      <c r="A43" s="12"/>
      <c r="B43" s="25">
        <v>389.4</v>
      </c>
      <c r="C43" s="20" t="s">
        <v>128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460810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460810</v>
      </c>
      <c r="O43" s="47">
        <f t="shared" si="1"/>
        <v>68.339018241138959</v>
      </c>
      <c r="P43" s="9"/>
    </row>
    <row r="44" spans="1:119" ht="16.5" thickBot="1">
      <c r="A44" s="14" t="s">
        <v>46</v>
      </c>
      <c r="B44" s="23"/>
      <c r="C44" s="22"/>
      <c r="D44" s="15">
        <f t="shared" ref="D44:M44" si="12">SUM(D5,D14,D20,D30,D35,D37,D42)</f>
        <v>4782933</v>
      </c>
      <c r="E44" s="15">
        <f t="shared" si="12"/>
        <v>2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3076499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8"/>
        <v>7859434</v>
      </c>
      <c r="O44" s="38">
        <f t="shared" si="1"/>
        <v>1165.5693311582381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129</v>
      </c>
      <c r="M46" s="118"/>
      <c r="N46" s="118"/>
      <c r="O46" s="43">
        <v>6743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65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2221611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63823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2285434</v>
      </c>
      <c r="O5" s="33">
        <f t="shared" ref="O5:O48" si="1">(N5/O$50)</f>
        <v>350.58045712532595</v>
      </c>
      <c r="P5" s="6"/>
    </row>
    <row r="6" spans="1:133">
      <c r="A6" s="12"/>
      <c r="B6" s="25">
        <v>311</v>
      </c>
      <c r="C6" s="20" t="s">
        <v>3</v>
      </c>
      <c r="D6" s="46">
        <v>803011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803011</v>
      </c>
      <c r="O6" s="47">
        <f t="shared" si="1"/>
        <v>123.18008897070102</v>
      </c>
      <c r="P6" s="9"/>
    </row>
    <row r="7" spans="1:133">
      <c r="A7" s="12"/>
      <c r="B7" s="25">
        <v>312.10000000000002</v>
      </c>
      <c r="C7" s="20" t="s">
        <v>11</v>
      </c>
      <c r="D7" s="46">
        <v>143906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143906</v>
      </c>
      <c r="O7" s="47">
        <f t="shared" si="1"/>
        <v>22.074858107071638</v>
      </c>
      <c r="P7" s="9"/>
    </row>
    <row r="8" spans="1:133">
      <c r="A8" s="12"/>
      <c r="B8" s="25">
        <v>312.60000000000002</v>
      </c>
      <c r="C8" s="20" t="s">
        <v>113</v>
      </c>
      <c r="D8" s="46">
        <v>495979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495979</v>
      </c>
      <c r="O8" s="47">
        <f t="shared" si="1"/>
        <v>76.082067801810098</v>
      </c>
      <c r="P8" s="9"/>
    </row>
    <row r="9" spans="1:133">
      <c r="A9" s="12"/>
      <c r="B9" s="25">
        <v>314.10000000000002</v>
      </c>
      <c r="C9" s="20" t="s">
        <v>12</v>
      </c>
      <c r="D9" s="46">
        <v>504318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504318</v>
      </c>
      <c r="O9" s="47">
        <f t="shared" si="1"/>
        <v>77.361251725724799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63823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63823</v>
      </c>
      <c r="O10" s="47">
        <f t="shared" si="1"/>
        <v>9.7903052615431818</v>
      </c>
      <c r="P10" s="9"/>
    </row>
    <row r="11" spans="1:133">
      <c r="A11" s="12"/>
      <c r="B11" s="25">
        <v>314.8</v>
      </c>
      <c r="C11" s="20" t="s">
        <v>114</v>
      </c>
      <c r="D11" s="46">
        <v>13653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13653</v>
      </c>
      <c r="O11" s="47">
        <f t="shared" si="1"/>
        <v>2.0943396226415096</v>
      </c>
      <c r="P11" s="9"/>
    </row>
    <row r="12" spans="1:133">
      <c r="A12" s="12"/>
      <c r="B12" s="25">
        <v>315</v>
      </c>
      <c r="C12" s="20" t="s">
        <v>84</v>
      </c>
      <c r="D12" s="46">
        <v>217947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217947</v>
      </c>
      <c r="O12" s="47">
        <f t="shared" si="1"/>
        <v>33.432581684307408</v>
      </c>
      <c r="P12" s="9"/>
    </row>
    <row r="13" spans="1:133">
      <c r="A13" s="12"/>
      <c r="B13" s="25">
        <v>316</v>
      </c>
      <c r="C13" s="20" t="s">
        <v>115</v>
      </c>
      <c r="D13" s="46">
        <v>42797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42797</v>
      </c>
      <c r="O13" s="47">
        <f t="shared" si="1"/>
        <v>6.5649639515263081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574445</v>
      </c>
      <c r="E14" s="32">
        <f t="shared" si="3"/>
        <v>29314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603759</v>
      </c>
      <c r="O14" s="45">
        <f t="shared" si="1"/>
        <v>92.615278416935112</v>
      </c>
      <c r="P14" s="10"/>
    </row>
    <row r="15" spans="1:133">
      <c r="A15" s="12"/>
      <c r="B15" s="25">
        <v>322</v>
      </c>
      <c r="C15" s="20" t="s">
        <v>0</v>
      </c>
      <c r="D15" s="46">
        <v>134255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134255</v>
      </c>
      <c r="O15" s="47">
        <f t="shared" si="1"/>
        <v>20.594416321521706</v>
      </c>
      <c r="P15" s="9"/>
    </row>
    <row r="16" spans="1:133">
      <c r="A16" s="12"/>
      <c r="B16" s="25">
        <v>323.10000000000002</v>
      </c>
      <c r="C16" s="20" t="s">
        <v>17</v>
      </c>
      <c r="D16" s="46">
        <v>418356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418356</v>
      </c>
      <c r="O16" s="47">
        <f t="shared" si="1"/>
        <v>64.17487344684767</v>
      </c>
      <c r="P16" s="9"/>
    </row>
    <row r="17" spans="1:16">
      <c r="A17" s="12"/>
      <c r="B17" s="25">
        <v>323.39999999999998</v>
      </c>
      <c r="C17" s="20" t="s">
        <v>18</v>
      </c>
      <c r="D17" s="46">
        <v>1049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1049</v>
      </c>
      <c r="O17" s="47">
        <f t="shared" si="1"/>
        <v>0.16091425065194048</v>
      </c>
      <c r="P17" s="9"/>
    </row>
    <row r="18" spans="1:16">
      <c r="A18" s="12"/>
      <c r="B18" s="25">
        <v>323.7</v>
      </c>
      <c r="C18" s="20" t="s">
        <v>85</v>
      </c>
      <c r="D18" s="46">
        <v>13000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13000</v>
      </c>
      <c r="O18" s="47">
        <f t="shared" si="1"/>
        <v>1.9941708851050775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29314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29314</v>
      </c>
      <c r="O19" s="47">
        <f t="shared" si="1"/>
        <v>4.4967019481515571</v>
      </c>
      <c r="P19" s="9"/>
    </row>
    <row r="20" spans="1:16">
      <c r="A20" s="12"/>
      <c r="B20" s="25">
        <v>329</v>
      </c>
      <c r="C20" s="20" t="s">
        <v>22</v>
      </c>
      <c r="D20" s="46">
        <v>7785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7785</v>
      </c>
      <c r="O20" s="47">
        <f t="shared" si="1"/>
        <v>1.194201564657156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740218</v>
      </c>
      <c r="E21" s="32">
        <f t="shared" si="5"/>
        <v>214939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147411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1102568</v>
      </c>
      <c r="O21" s="45">
        <f t="shared" si="1"/>
        <v>169.13146188065653</v>
      </c>
      <c r="P21" s="10"/>
    </row>
    <row r="22" spans="1:16">
      <c r="A22" s="12"/>
      <c r="B22" s="25">
        <v>331.2</v>
      </c>
      <c r="C22" s="20" t="s">
        <v>23</v>
      </c>
      <c r="D22" s="46">
        <v>155108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155108</v>
      </c>
      <c r="O22" s="47">
        <f t="shared" si="1"/>
        <v>23.793219818990643</v>
      </c>
      <c r="P22" s="9"/>
    </row>
    <row r="23" spans="1:16">
      <c r="A23" s="12"/>
      <c r="B23" s="25">
        <v>333</v>
      </c>
      <c r="C23" s="20" t="s">
        <v>116</v>
      </c>
      <c r="D23" s="46">
        <v>17807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17807</v>
      </c>
      <c r="O23" s="47">
        <f t="shared" si="1"/>
        <v>2.7315539193127782</v>
      </c>
      <c r="P23" s="9"/>
    </row>
    <row r="24" spans="1:16">
      <c r="A24" s="12"/>
      <c r="B24" s="25">
        <v>334.35</v>
      </c>
      <c r="C24" s="20" t="s">
        <v>117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147411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147411</v>
      </c>
      <c r="O24" s="47">
        <f t="shared" si="1"/>
        <v>22.612517257248044</v>
      </c>
      <c r="P24" s="9"/>
    </row>
    <row r="25" spans="1:16">
      <c r="A25" s="12"/>
      <c r="B25" s="25">
        <v>334.42</v>
      </c>
      <c r="C25" s="20" t="s">
        <v>124</v>
      </c>
      <c r="D25" s="46">
        <v>0</v>
      </c>
      <c r="E25" s="46">
        <v>168021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168021</v>
      </c>
      <c r="O25" s="47">
        <f t="shared" si="1"/>
        <v>25.774045098941556</v>
      </c>
      <c r="P25" s="9"/>
    </row>
    <row r="26" spans="1:16">
      <c r="A26" s="12"/>
      <c r="B26" s="25">
        <v>334.49</v>
      </c>
      <c r="C26" s="20" t="s">
        <v>26</v>
      </c>
      <c r="D26" s="46">
        <v>0</v>
      </c>
      <c r="E26" s="46">
        <v>46918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46918</v>
      </c>
      <c r="O26" s="47">
        <f t="shared" si="1"/>
        <v>7.1971161221046174</v>
      </c>
      <c r="P26" s="9"/>
    </row>
    <row r="27" spans="1:16">
      <c r="A27" s="12"/>
      <c r="B27" s="25">
        <v>334.9</v>
      </c>
      <c r="C27" s="20" t="s">
        <v>125</v>
      </c>
      <c r="D27" s="46">
        <v>99119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99119</v>
      </c>
      <c r="O27" s="47">
        <f t="shared" si="1"/>
        <v>15.204632612363859</v>
      </c>
      <c r="P27" s="9"/>
    </row>
    <row r="28" spans="1:16">
      <c r="A28" s="12"/>
      <c r="B28" s="25">
        <v>335.12</v>
      </c>
      <c r="C28" s="20" t="s">
        <v>87</v>
      </c>
      <c r="D28" s="46">
        <v>208826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208826</v>
      </c>
      <c r="O28" s="47">
        <f t="shared" si="1"/>
        <v>32.033440711765607</v>
      </c>
      <c r="P28" s="9"/>
    </row>
    <row r="29" spans="1:16">
      <c r="A29" s="12"/>
      <c r="B29" s="25">
        <v>335.14</v>
      </c>
      <c r="C29" s="20" t="s">
        <v>88</v>
      </c>
      <c r="D29" s="46">
        <v>492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492</v>
      </c>
      <c r="O29" s="47">
        <f t="shared" si="1"/>
        <v>7.5471698113207544E-2</v>
      </c>
      <c r="P29" s="9"/>
    </row>
    <row r="30" spans="1:16">
      <c r="A30" s="12"/>
      <c r="B30" s="25">
        <v>335.15</v>
      </c>
      <c r="C30" s="20" t="s">
        <v>89</v>
      </c>
      <c r="D30" s="46">
        <v>7976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7976</v>
      </c>
      <c r="O30" s="47">
        <f t="shared" si="1"/>
        <v>1.2235005368921614</v>
      </c>
      <c r="P30" s="9"/>
    </row>
    <row r="31" spans="1:16">
      <c r="A31" s="12"/>
      <c r="B31" s="25">
        <v>335.16</v>
      </c>
      <c r="C31" s="20" t="s">
        <v>90</v>
      </c>
      <c r="D31" s="46">
        <v>4051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4051</v>
      </c>
      <c r="O31" s="47">
        <f t="shared" si="1"/>
        <v>0.62141432735082069</v>
      </c>
      <c r="P31" s="9"/>
    </row>
    <row r="32" spans="1:16">
      <c r="A32" s="12"/>
      <c r="B32" s="25">
        <v>335.18</v>
      </c>
      <c r="C32" s="20" t="s">
        <v>91</v>
      </c>
      <c r="D32" s="46">
        <v>246839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246839</v>
      </c>
      <c r="O32" s="47">
        <f t="shared" si="1"/>
        <v>37.864549777573245</v>
      </c>
      <c r="P32" s="9"/>
    </row>
    <row r="33" spans="1:119" ht="15.75">
      <c r="A33" s="29" t="s">
        <v>38</v>
      </c>
      <c r="B33" s="30"/>
      <c r="C33" s="31"/>
      <c r="D33" s="32">
        <f t="shared" ref="D33:M33" si="7">SUM(D34:D37)</f>
        <v>977610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2433482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8" si="8">SUM(D33:M33)</f>
        <v>3411092</v>
      </c>
      <c r="O33" s="45">
        <f t="shared" si="1"/>
        <v>523.25387329344994</v>
      </c>
      <c r="P33" s="10"/>
    </row>
    <row r="34" spans="1:119">
      <c r="A34" s="12"/>
      <c r="B34" s="25">
        <v>341.3</v>
      </c>
      <c r="C34" s="20" t="s">
        <v>92</v>
      </c>
      <c r="D34" s="46">
        <v>10973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10973</v>
      </c>
      <c r="O34" s="47">
        <f t="shared" si="1"/>
        <v>1.683233624789078</v>
      </c>
      <c r="P34" s="9"/>
    </row>
    <row r="35" spans="1:119">
      <c r="A35" s="12"/>
      <c r="B35" s="25">
        <v>343.4</v>
      </c>
      <c r="C35" s="20" t="s">
        <v>43</v>
      </c>
      <c r="D35" s="46">
        <v>966427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966427</v>
      </c>
      <c r="O35" s="47">
        <f t="shared" si="1"/>
        <v>148.24773738303421</v>
      </c>
      <c r="P35" s="9"/>
    </row>
    <row r="36" spans="1:119">
      <c r="A36" s="12"/>
      <c r="B36" s="25">
        <v>343.6</v>
      </c>
      <c r="C36" s="20" t="s">
        <v>118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2433482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2433482</v>
      </c>
      <c r="O36" s="47">
        <f t="shared" si="1"/>
        <v>373.29068875594419</v>
      </c>
      <c r="P36" s="9"/>
    </row>
    <row r="37" spans="1:119">
      <c r="A37" s="12"/>
      <c r="B37" s="25">
        <v>343.9</v>
      </c>
      <c r="C37" s="20" t="s">
        <v>45</v>
      </c>
      <c r="D37" s="46">
        <v>210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210</v>
      </c>
      <c r="O37" s="47">
        <f t="shared" si="1"/>
        <v>3.2213529682466636E-2</v>
      </c>
      <c r="P37" s="9"/>
    </row>
    <row r="38" spans="1:119" ht="15.75">
      <c r="A38" s="29" t="s">
        <v>39</v>
      </c>
      <c r="B38" s="30"/>
      <c r="C38" s="31"/>
      <c r="D38" s="32">
        <f t="shared" ref="D38:M38" si="9">SUM(D39:D39)</f>
        <v>11461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11461</v>
      </c>
      <c r="O38" s="45">
        <f t="shared" si="1"/>
        <v>1.7580917318607148</v>
      </c>
      <c r="P38" s="10"/>
    </row>
    <row r="39" spans="1:119">
      <c r="A39" s="13"/>
      <c r="B39" s="39">
        <v>354</v>
      </c>
      <c r="C39" s="21" t="s">
        <v>47</v>
      </c>
      <c r="D39" s="46">
        <v>11461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11461</v>
      </c>
      <c r="O39" s="47">
        <f t="shared" si="1"/>
        <v>1.7580917318607148</v>
      </c>
      <c r="P39" s="9"/>
    </row>
    <row r="40" spans="1:119" ht="15.75">
      <c r="A40" s="29" t="s">
        <v>4</v>
      </c>
      <c r="B40" s="30"/>
      <c r="C40" s="31"/>
      <c r="D40" s="32">
        <f t="shared" ref="D40:M40" si="10">SUM(D41:D45)</f>
        <v>87940</v>
      </c>
      <c r="E40" s="32">
        <f t="shared" si="10"/>
        <v>25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48511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136476</v>
      </c>
      <c r="O40" s="45">
        <f t="shared" si="1"/>
        <v>20.935112747353887</v>
      </c>
      <c r="P40" s="10"/>
    </row>
    <row r="41" spans="1:119">
      <c r="A41" s="12"/>
      <c r="B41" s="25">
        <v>361.1</v>
      </c>
      <c r="C41" s="20" t="s">
        <v>48</v>
      </c>
      <c r="D41" s="46">
        <v>294</v>
      </c>
      <c r="E41" s="46">
        <v>25</v>
      </c>
      <c r="F41" s="46">
        <v>0</v>
      </c>
      <c r="G41" s="46">
        <v>0</v>
      </c>
      <c r="H41" s="46">
        <v>0</v>
      </c>
      <c r="I41" s="46">
        <v>14658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14977</v>
      </c>
      <c r="O41" s="47">
        <f t="shared" si="1"/>
        <v>2.297438257401442</v>
      </c>
      <c r="P41" s="9"/>
    </row>
    <row r="42" spans="1:119">
      <c r="A42" s="12"/>
      <c r="B42" s="25">
        <v>362</v>
      </c>
      <c r="C42" s="20" t="s">
        <v>49</v>
      </c>
      <c r="D42" s="46">
        <v>11250</v>
      </c>
      <c r="E42" s="46">
        <v>0</v>
      </c>
      <c r="F42" s="46">
        <v>0</v>
      </c>
      <c r="G42" s="46">
        <v>0</v>
      </c>
      <c r="H42" s="46">
        <v>0</v>
      </c>
      <c r="I42" s="46">
        <v>28800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40050</v>
      </c>
      <c r="O42" s="47">
        <f t="shared" si="1"/>
        <v>6.1435803037275658</v>
      </c>
      <c r="P42" s="9"/>
    </row>
    <row r="43" spans="1:119">
      <c r="A43" s="12"/>
      <c r="B43" s="25">
        <v>364</v>
      </c>
      <c r="C43" s="20" t="s">
        <v>95</v>
      </c>
      <c r="D43" s="46">
        <v>3030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3030</v>
      </c>
      <c r="O43" s="47">
        <f t="shared" si="1"/>
        <v>0.46479521398987572</v>
      </c>
      <c r="P43" s="9"/>
    </row>
    <row r="44" spans="1:119">
      <c r="A44" s="12"/>
      <c r="B44" s="25">
        <v>366</v>
      </c>
      <c r="C44" s="20" t="s">
        <v>51</v>
      </c>
      <c r="D44" s="46">
        <v>8040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8040</v>
      </c>
      <c r="O44" s="47">
        <f t="shared" si="1"/>
        <v>1.233317993557294</v>
      </c>
      <c r="P44" s="9"/>
    </row>
    <row r="45" spans="1:119">
      <c r="A45" s="12"/>
      <c r="B45" s="25">
        <v>369.9</v>
      </c>
      <c r="C45" s="20" t="s">
        <v>53</v>
      </c>
      <c r="D45" s="46">
        <v>65326</v>
      </c>
      <c r="E45" s="46">
        <v>0</v>
      </c>
      <c r="F45" s="46">
        <v>0</v>
      </c>
      <c r="G45" s="46">
        <v>0</v>
      </c>
      <c r="H45" s="46">
        <v>0</v>
      </c>
      <c r="I45" s="46">
        <v>5053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70379</v>
      </c>
      <c r="O45" s="47">
        <f t="shared" si="1"/>
        <v>10.795980978677711</v>
      </c>
      <c r="P45" s="9"/>
    </row>
    <row r="46" spans="1:119" ht="15.75">
      <c r="A46" s="29" t="s">
        <v>40</v>
      </c>
      <c r="B46" s="30"/>
      <c r="C46" s="31"/>
      <c r="D46" s="32">
        <f t="shared" ref="D46:M46" si="11">SUM(D47:D47)</f>
        <v>0</v>
      </c>
      <c r="E46" s="32">
        <f t="shared" si="11"/>
        <v>5500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8"/>
        <v>5500</v>
      </c>
      <c r="O46" s="45">
        <f t="shared" si="1"/>
        <v>0.84368768215984047</v>
      </c>
      <c r="P46" s="9"/>
    </row>
    <row r="47" spans="1:119" ht="15.75" thickBot="1">
      <c r="A47" s="12"/>
      <c r="B47" s="25">
        <v>381</v>
      </c>
      <c r="C47" s="20" t="s">
        <v>54</v>
      </c>
      <c r="D47" s="46">
        <v>0</v>
      </c>
      <c r="E47" s="46">
        <v>5500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5500</v>
      </c>
      <c r="O47" s="47">
        <f t="shared" si="1"/>
        <v>0.84368768215984047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2">SUM(D5,D14,D21,D33,D38,D40,D46)</f>
        <v>4613285</v>
      </c>
      <c r="E48" s="15">
        <f t="shared" si="12"/>
        <v>249778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2693227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8"/>
        <v>7556290</v>
      </c>
      <c r="O48" s="38">
        <f t="shared" si="1"/>
        <v>1159.117962877742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126</v>
      </c>
      <c r="M50" s="118"/>
      <c r="N50" s="118"/>
      <c r="O50" s="43">
        <v>6519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65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2149709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63023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2212732</v>
      </c>
      <c r="O5" s="33">
        <f t="shared" ref="O5:O49" si="1">(N5/O$51)</f>
        <v>343.05922480620154</v>
      </c>
      <c r="P5" s="6"/>
    </row>
    <row r="6" spans="1:133">
      <c r="A6" s="12"/>
      <c r="B6" s="25">
        <v>311</v>
      </c>
      <c r="C6" s="20" t="s">
        <v>3</v>
      </c>
      <c r="D6" s="46">
        <v>786148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786148</v>
      </c>
      <c r="O6" s="47">
        <f t="shared" si="1"/>
        <v>121.88341085271318</v>
      </c>
      <c r="P6" s="9"/>
    </row>
    <row r="7" spans="1:133">
      <c r="A7" s="12"/>
      <c r="B7" s="25">
        <v>312.10000000000002</v>
      </c>
      <c r="C7" s="20" t="s">
        <v>11</v>
      </c>
      <c r="D7" s="46">
        <v>140777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140777</v>
      </c>
      <c r="O7" s="47">
        <f t="shared" si="1"/>
        <v>21.825891472868218</v>
      </c>
      <c r="P7" s="9"/>
    </row>
    <row r="8" spans="1:133">
      <c r="A8" s="12"/>
      <c r="B8" s="25">
        <v>312.60000000000002</v>
      </c>
      <c r="C8" s="20" t="s">
        <v>113</v>
      </c>
      <c r="D8" s="46">
        <v>463851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463851</v>
      </c>
      <c r="O8" s="47">
        <f t="shared" si="1"/>
        <v>71.914883720930234</v>
      </c>
      <c r="P8" s="9"/>
    </row>
    <row r="9" spans="1:133">
      <c r="A9" s="12"/>
      <c r="B9" s="25">
        <v>314.10000000000002</v>
      </c>
      <c r="C9" s="20" t="s">
        <v>12</v>
      </c>
      <c r="D9" s="46">
        <v>483096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483096</v>
      </c>
      <c r="O9" s="47">
        <f t="shared" si="1"/>
        <v>74.898604651162785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63023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63023</v>
      </c>
      <c r="O10" s="47">
        <f t="shared" si="1"/>
        <v>9.7710077519379848</v>
      </c>
      <c r="P10" s="9"/>
    </row>
    <row r="11" spans="1:133">
      <c r="A11" s="12"/>
      <c r="B11" s="25">
        <v>314.8</v>
      </c>
      <c r="C11" s="20" t="s">
        <v>114</v>
      </c>
      <c r="D11" s="46">
        <v>10906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10906</v>
      </c>
      <c r="O11" s="47">
        <f t="shared" si="1"/>
        <v>1.6908527131782947</v>
      </c>
      <c r="P11" s="9"/>
    </row>
    <row r="12" spans="1:133">
      <c r="A12" s="12"/>
      <c r="B12" s="25">
        <v>315</v>
      </c>
      <c r="C12" s="20" t="s">
        <v>84</v>
      </c>
      <c r="D12" s="46">
        <v>219646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219646</v>
      </c>
      <c r="O12" s="47">
        <f t="shared" si="1"/>
        <v>34.053643410852715</v>
      </c>
      <c r="P12" s="9"/>
    </row>
    <row r="13" spans="1:133">
      <c r="A13" s="12"/>
      <c r="B13" s="25">
        <v>316</v>
      </c>
      <c r="C13" s="20" t="s">
        <v>115</v>
      </c>
      <c r="D13" s="46">
        <v>45285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45285</v>
      </c>
      <c r="O13" s="47">
        <f t="shared" si="1"/>
        <v>7.0209302325581397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475473</v>
      </c>
      <c r="E14" s="32">
        <f t="shared" si="3"/>
        <v>58628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534101</v>
      </c>
      <c r="O14" s="45">
        <f t="shared" si="1"/>
        <v>82.806356589147285</v>
      </c>
      <c r="P14" s="10"/>
    </row>
    <row r="15" spans="1:133">
      <c r="A15" s="12"/>
      <c r="B15" s="25">
        <v>322</v>
      </c>
      <c r="C15" s="20" t="s">
        <v>0</v>
      </c>
      <c r="D15" s="46">
        <v>39334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39334</v>
      </c>
      <c r="O15" s="47">
        <f t="shared" si="1"/>
        <v>6.0982945736434111</v>
      </c>
      <c r="P15" s="9"/>
    </row>
    <row r="16" spans="1:133">
      <c r="A16" s="12"/>
      <c r="B16" s="25">
        <v>323.10000000000002</v>
      </c>
      <c r="C16" s="20" t="s">
        <v>17</v>
      </c>
      <c r="D16" s="46">
        <v>416209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416209</v>
      </c>
      <c r="O16" s="47">
        <f t="shared" si="1"/>
        <v>64.528527131782951</v>
      </c>
      <c r="P16" s="9"/>
    </row>
    <row r="17" spans="1:16">
      <c r="A17" s="12"/>
      <c r="B17" s="25">
        <v>323.39999999999998</v>
      </c>
      <c r="C17" s="20" t="s">
        <v>18</v>
      </c>
      <c r="D17" s="46">
        <v>1172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1172</v>
      </c>
      <c r="O17" s="47">
        <f t="shared" si="1"/>
        <v>0.18170542635658915</v>
      </c>
      <c r="P17" s="9"/>
    </row>
    <row r="18" spans="1:16">
      <c r="A18" s="12"/>
      <c r="B18" s="25">
        <v>323.7</v>
      </c>
      <c r="C18" s="20" t="s">
        <v>85</v>
      </c>
      <c r="D18" s="46">
        <v>13000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13000</v>
      </c>
      <c r="O18" s="47">
        <f t="shared" si="1"/>
        <v>2.0155038759689923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58628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58628</v>
      </c>
      <c r="O19" s="47">
        <f t="shared" si="1"/>
        <v>9.0896124031007748</v>
      </c>
      <c r="P19" s="9"/>
    </row>
    <row r="20" spans="1:16">
      <c r="A20" s="12"/>
      <c r="B20" s="25">
        <v>329</v>
      </c>
      <c r="C20" s="20" t="s">
        <v>22</v>
      </c>
      <c r="D20" s="46">
        <v>5758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5758</v>
      </c>
      <c r="O20" s="47">
        <f t="shared" si="1"/>
        <v>0.89271317829457364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589043</v>
      </c>
      <c r="E21" s="32">
        <f t="shared" si="5"/>
        <v>31385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552000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1172428</v>
      </c>
      <c r="O21" s="45">
        <f t="shared" si="1"/>
        <v>181.77178294573645</v>
      </c>
      <c r="P21" s="10"/>
    </row>
    <row r="22" spans="1:16">
      <c r="A22" s="12"/>
      <c r="B22" s="25">
        <v>331.2</v>
      </c>
      <c r="C22" s="20" t="s">
        <v>23</v>
      </c>
      <c r="D22" s="46">
        <v>145879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145879</v>
      </c>
      <c r="O22" s="47">
        <f t="shared" si="1"/>
        <v>22.6168992248062</v>
      </c>
      <c r="P22" s="9"/>
    </row>
    <row r="23" spans="1:16">
      <c r="A23" s="12"/>
      <c r="B23" s="25">
        <v>333</v>
      </c>
      <c r="C23" s="20" t="s">
        <v>116</v>
      </c>
      <c r="D23" s="46">
        <v>15195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15195</v>
      </c>
      <c r="O23" s="47">
        <f t="shared" si="1"/>
        <v>2.3558139534883722</v>
      </c>
      <c r="P23" s="9"/>
    </row>
    <row r="24" spans="1:16">
      <c r="A24" s="12"/>
      <c r="B24" s="25">
        <v>334.2</v>
      </c>
      <c r="C24" s="20" t="s">
        <v>86</v>
      </c>
      <c r="D24" s="46">
        <v>0</v>
      </c>
      <c r="E24" s="46">
        <v>14085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14085</v>
      </c>
      <c r="O24" s="47">
        <f t="shared" si="1"/>
        <v>2.1837209302325582</v>
      </c>
      <c r="P24" s="9"/>
    </row>
    <row r="25" spans="1:16">
      <c r="A25" s="12"/>
      <c r="B25" s="25">
        <v>334.35</v>
      </c>
      <c r="C25" s="20" t="s">
        <v>117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552000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552000</v>
      </c>
      <c r="O25" s="47">
        <f t="shared" si="1"/>
        <v>85.581395348837205</v>
      </c>
      <c r="P25" s="9"/>
    </row>
    <row r="26" spans="1:16">
      <c r="A26" s="12"/>
      <c r="B26" s="25">
        <v>334.39</v>
      </c>
      <c r="C26" s="20" t="s">
        <v>103</v>
      </c>
      <c r="D26" s="46">
        <v>0</v>
      </c>
      <c r="E26" s="46">
        <v>17300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17300</v>
      </c>
      <c r="O26" s="47">
        <f t="shared" si="1"/>
        <v>2.6821705426356588</v>
      </c>
      <c r="P26" s="9"/>
    </row>
    <row r="27" spans="1:16">
      <c r="A27" s="12"/>
      <c r="B27" s="25">
        <v>335.12</v>
      </c>
      <c r="C27" s="20" t="s">
        <v>87</v>
      </c>
      <c r="D27" s="46">
        <v>191803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191803</v>
      </c>
      <c r="O27" s="47">
        <f t="shared" si="1"/>
        <v>29.736899224806201</v>
      </c>
      <c r="P27" s="9"/>
    </row>
    <row r="28" spans="1:16">
      <c r="A28" s="12"/>
      <c r="B28" s="25">
        <v>335.14</v>
      </c>
      <c r="C28" s="20" t="s">
        <v>88</v>
      </c>
      <c r="D28" s="46">
        <v>603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603</v>
      </c>
      <c r="O28" s="47">
        <f t="shared" si="1"/>
        <v>9.3488372093023256E-2</v>
      </c>
      <c r="P28" s="9"/>
    </row>
    <row r="29" spans="1:16">
      <c r="A29" s="12"/>
      <c r="B29" s="25">
        <v>335.15</v>
      </c>
      <c r="C29" s="20" t="s">
        <v>89</v>
      </c>
      <c r="D29" s="46">
        <v>3040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3040</v>
      </c>
      <c r="O29" s="47">
        <f t="shared" si="1"/>
        <v>0.47131782945736433</v>
      </c>
      <c r="P29" s="9"/>
    </row>
    <row r="30" spans="1:16">
      <c r="A30" s="12"/>
      <c r="B30" s="25">
        <v>335.16</v>
      </c>
      <c r="C30" s="20" t="s">
        <v>90</v>
      </c>
      <c r="D30" s="46">
        <v>3907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3907</v>
      </c>
      <c r="O30" s="47">
        <f t="shared" si="1"/>
        <v>0.60573643410852718</v>
      </c>
      <c r="P30" s="9"/>
    </row>
    <row r="31" spans="1:16">
      <c r="A31" s="12"/>
      <c r="B31" s="25">
        <v>335.18</v>
      </c>
      <c r="C31" s="20" t="s">
        <v>91</v>
      </c>
      <c r="D31" s="46">
        <v>228616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228616</v>
      </c>
      <c r="O31" s="47">
        <f t="shared" si="1"/>
        <v>35.444341085271319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SUM(D33:D38)</f>
        <v>1048733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2318838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3367571</v>
      </c>
      <c r="O32" s="45">
        <f t="shared" si="1"/>
        <v>522.10403100775193</v>
      </c>
      <c r="P32" s="10"/>
    </row>
    <row r="33" spans="1:16">
      <c r="A33" s="12"/>
      <c r="B33" s="25">
        <v>341.3</v>
      </c>
      <c r="C33" s="20" t="s">
        <v>92</v>
      </c>
      <c r="D33" s="46">
        <v>10750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10750</v>
      </c>
      <c r="O33" s="47">
        <f t="shared" si="1"/>
        <v>1.6666666666666667</v>
      </c>
      <c r="P33" s="9"/>
    </row>
    <row r="34" spans="1:16">
      <c r="A34" s="12"/>
      <c r="B34" s="25">
        <v>342.2</v>
      </c>
      <c r="C34" s="20" t="s">
        <v>76</v>
      </c>
      <c r="D34" s="46">
        <v>240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240</v>
      </c>
      <c r="O34" s="47">
        <f t="shared" si="1"/>
        <v>3.7209302325581395E-2</v>
      </c>
      <c r="P34" s="9"/>
    </row>
    <row r="35" spans="1:16">
      <c r="A35" s="12"/>
      <c r="B35" s="25">
        <v>343.4</v>
      </c>
      <c r="C35" s="20" t="s">
        <v>43</v>
      </c>
      <c r="D35" s="46">
        <v>937069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937069</v>
      </c>
      <c r="O35" s="47">
        <f t="shared" si="1"/>
        <v>145.28201550387598</v>
      </c>
      <c r="P35" s="9"/>
    </row>
    <row r="36" spans="1:16">
      <c r="A36" s="12"/>
      <c r="B36" s="25">
        <v>343.6</v>
      </c>
      <c r="C36" s="20" t="s">
        <v>118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2318838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2318838</v>
      </c>
      <c r="O36" s="47">
        <f t="shared" si="1"/>
        <v>359.50976744186045</v>
      </c>
      <c r="P36" s="9"/>
    </row>
    <row r="37" spans="1:16">
      <c r="A37" s="12"/>
      <c r="B37" s="25">
        <v>343.9</v>
      </c>
      <c r="C37" s="20" t="s">
        <v>45</v>
      </c>
      <c r="D37" s="46">
        <v>3250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3250</v>
      </c>
      <c r="O37" s="47">
        <f t="shared" si="1"/>
        <v>0.50387596899224807</v>
      </c>
      <c r="P37" s="9"/>
    </row>
    <row r="38" spans="1:16">
      <c r="A38" s="12"/>
      <c r="B38" s="25">
        <v>344.9</v>
      </c>
      <c r="C38" s="20" t="s">
        <v>119</v>
      </c>
      <c r="D38" s="46">
        <v>97424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97424</v>
      </c>
      <c r="O38" s="47">
        <f t="shared" si="1"/>
        <v>15.104496124031007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SUM(D40:D40)</f>
        <v>11896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11896</v>
      </c>
      <c r="O39" s="45">
        <f t="shared" si="1"/>
        <v>1.8443410852713178</v>
      </c>
      <c r="P39" s="10"/>
    </row>
    <row r="40" spans="1:16">
      <c r="A40" s="13"/>
      <c r="B40" s="39">
        <v>354</v>
      </c>
      <c r="C40" s="21" t="s">
        <v>47</v>
      </c>
      <c r="D40" s="46">
        <v>11896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11896</v>
      </c>
      <c r="O40" s="47">
        <f t="shared" si="1"/>
        <v>1.8443410852713178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SUM(D42:D45)</f>
        <v>35044</v>
      </c>
      <c r="E41" s="32">
        <f t="shared" si="11"/>
        <v>118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47067</v>
      </c>
      <c r="J41" s="32">
        <f t="shared" si="11"/>
        <v>0</v>
      </c>
      <c r="K41" s="32">
        <f t="shared" si="11"/>
        <v>0</v>
      </c>
      <c r="L41" s="32">
        <f t="shared" si="11"/>
        <v>17025</v>
      </c>
      <c r="M41" s="32">
        <f t="shared" si="11"/>
        <v>0</v>
      </c>
      <c r="N41" s="32">
        <f t="shared" si="10"/>
        <v>99254</v>
      </c>
      <c r="O41" s="45">
        <f t="shared" si="1"/>
        <v>15.388217054263565</v>
      </c>
      <c r="P41" s="10"/>
    </row>
    <row r="42" spans="1:16">
      <c r="A42" s="12"/>
      <c r="B42" s="25">
        <v>361.1</v>
      </c>
      <c r="C42" s="20" t="s">
        <v>48</v>
      </c>
      <c r="D42" s="46">
        <v>0</v>
      </c>
      <c r="E42" s="46">
        <v>118</v>
      </c>
      <c r="F42" s="46">
        <v>0</v>
      </c>
      <c r="G42" s="46">
        <v>0</v>
      </c>
      <c r="H42" s="46">
        <v>0</v>
      </c>
      <c r="I42" s="46">
        <v>15746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15864</v>
      </c>
      <c r="O42" s="47">
        <f t="shared" si="1"/>
        <v>2.4595348837209303</v>
      </c>
      <c r="P42" s="9"/>
    </row>
    <row r="43" spans="1:16">
      <c r="A43" s="12"/>
      <c r="B43" s="25">
        <v>362</v>
      </c>
      <c r="C43" s="20" t="s">
        <v>49</v>
      </c>
      <c r="D43" s="46">
        <v>7775</v>
      </c>
      <c r="E43" s="46">
        <v>0</v>
      </c>
      <c r="F43" s="46">
        <v>0</v>
      </c>
      <c r="G43" s="46">
        <v>0</v>
      </c>
      <c r="H43" s="46">
        <v>0</v>
      </c>
      <c r="I43" s="46">
        <v>28800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36575</v>
      </c>
      <c r="O43" s="47">
        <f t="shared" si="1"/>
        <v>5.670542635658915</v>
      </c>
      <c r="P43" s="9"/>
    </row>
    <row r="44" spans="1:16">
      <c r="A44" s="12"/>
      <c r="B44" s="25">
        <v>366</v>
      </c>
      <c r="C44" s="20" t="s">
        <v>51</v>
      </c>
      <c r="D44" s="46">
        <v>363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363</v>
      </c>
      <c r="O44" s="47">
        <f t="shared" si="1"/>
        <v>5.6279069767441861E-2</v>
      </c>
      <c r="P44" s="9"/>
    </row>
    <row r="45" spans="1:16">
      <c r="A45" s="12"/>
      <c r="B45" s="25">
        <v>369.9</v>
      </c>
      <c r="C45" s="20" t="s">
        <v>53</v>
      </c>
      <c r="D45" s="46">
        <v>26906</v>
      </c>
      <c r="E45" s="46">
        <v>0</v>
      </c>
      <c r="F45" s="46">
        <v>0</v>
      </c>
      <c r="G45" s="46">
        <v>0</v>
      </c>
      <c r="H45" s="46">
        <v>0</v>
      </c>
      <c r="I45" s="46">
        <v>2521</v>
      </c>
      <c r="J45" s="46">
        <v>0</v>
      </c>
      <c r="K45" s="46">
        <v>0</v>
      </c>
      <c r="L45" s="46">
        <v>17025</v>
      </c>
      <c r="M45" s="46">
        <v>0</v>
      </c>
      <c r="N45" s="46">
        <f t="shared" si="10"/>
        <v>46452</v>
      </c>
      <c r="O45" s="47">
        <f t="shared" si="1"/>
        <v>7.2018604651162788</v>
      </c>
      <c r="P45" s="9"/>
    </row>
    <row r="46" spans="1:16" ht="15.75">
      <c r="A46" s="29" t="s">
        <v>40</v>
      </c>
      <c r="B46" s="30"/>
      <c r="C46" s="31"/>
      <c r="D46" s="32">
        <f t="shared" ref="D46:M46" si="12">SUM(D47:D48)</f>
        <v>254429</v>
      </c>
      <c r="E46" s="32">
        <f t="shared" si="12"/>
        <v>49929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304358</v>
      </c>
      <c r="O46" s="45">
        <f t="shared" si="1"/>
        <v>47.187286821705428</v>
      </c>
      <c r="P46" s="9"/>
    </row>
    <row r="47" spans="1:16">
      <c r="A47" s="12"/>
      <c r="B47" s="25">
        <v>381</v>
      </c>
      <c r="C47" s="20" t="s">
        <v>54</v>
      </c>
      <c r="D47" s="46">
        <v>0</v>
      </c>
      <c r="E47" s="46">
        <v>49929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49929</v>
      </c>
      <c r="O47" s="47">
        <f t="shared" si="1"/>
        <v>7.7409302325581395</v>
      </c>
      <c r="P47" s="9"/>
    </row>
    <row r="48" spans="1:16" ht="15.75" thickBot="1">
      <c r="A48" s="12"/>
      <c r="B48" s="25">
        <v>384</v>
      </c>
      <c r="C48" s="20" t="s">
        <v>70</v>
      </c>
      <c r="D48" s="46">
        <v>254429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254429</v>
      </c>
      <c r="O48" s="47">
        <f t="shared" si="1"/>
        <v>39.446356589147285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3">SUM(D5,D14,D21,D32,D39,D41,D46)</f>
        <v>4564327</v>
      </c>
      <c r="E49" s="15">
        <f t="shared" si="13"/>
        <v>140060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2980928</v>
      </c>
      <c r="J49" s="15">
        <f t="shared" si="13"/>
        <v>0</v>
      </c>
      <c r="K49" s="15">
        <f t="shared" si="13"/>
        <v>0</v>
      </c>
      <c r="L49" s="15">
        <f t="shared" si="13"/>
        <v>17025</v>
      </c>
      <c r="M49" s="15">
        <f t="shared" si="13"/>
        <v>0</v>
      </c>
      <c r="N49" s="15">
        <f t="shared" si="10"/>
        <v>7702340</v>
      </c>
      <c r="O49" s="38">
        <f t="shared" si="1"/>
        <v>1194.1612403100776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122</v>
      </c>
      <c r="M51" s="118"/>
      <c r="N51" s="118"/>
      <c r="O51" s="43">
        <v>6450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65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56</v>
      </c>
      <c r="F4" s="34" t="s">
        <v>57</v>
      </c>
      <c r="G4" s="34" t="s">
        <v>58</v>
      </c>
      <c r="H4" s="34" t="s">
        <v>6</v>
      </c>
      <c r="I4" s="34" t="s">
        <v>7</v>
      </c>
      <c r="J4" s="35" t="s">
        <v>59</v>
      </c>
      <c r="K4" s="35" t="s">
        <v>8</v>
      </c>
      <c r="L4" s="35" t="s">
        <v>9</v>
      </c>
      <c r="M4" s="35" t="s">
        <v>10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2165039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61374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2226413</v>
      </c>
      <c r="O5" s="33">
        <f t="shared" ref="O5:O48" si="1">(N5/O$50)</f>
        <v>346.25396578538101</v>
      </c>
      <c r="P5" s="6"/>
    </row>
    <row r="6" spans="1:133">
      <c r="A6" s="12"/>
      <c r="B6" s="25">
        <v>311</v>
      </c>
      <c r="C6" s="20" t="s">
        <v>3</v>
      </c>
      <c r="D6" s="46">
        <v>778013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778013</v>
      </c>
      <c r="O6" s="47">
        <f t="shared" si="1"/>
        <v>120.99735614307932</v>
      </c>
      <c r="P6" s="9"/>
    </row>
    <row r="7" spans="1:133">
      <c r="A7" s="12"/>
      <c r="B7" s="25">
        <v>312.10000000000002</v>
      </c>
      <c r="C7" s="20" t="s">
        <v>11</v>
      </c>
      <c r="D7" s="46">
        <v>145993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145993</v>
      </c>
      <c r="O7" s="47">
        <f t="shared" si="1"/>
        <v>22.704976671850702</v>
      </c>
      <c r="P7" s="9"/>
    </row>
    <row r="8" spans="1:133">
      <c r="A8" s="12"/>
      <c r="B8" s="25">
        <v>312.60000000000002</v>
      </c>
      <c r="C8" s="20" t="s">
        <v>113</v>
      </c>
      <c r="D8" s="46">
        <v>445584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445584</v>
      </c>
      <c r="O8" s="47">
        <f t="shared" si="1"/>
        <v>69.297667185069983</v>
      </c>
      <c r="P8" s="9"/>
    </row>
    <row r="9" spans="1:133">
      <c r="A9" s="12"/>
      <c r="B9" s="25">
        <v>314.10000000000002</v>
      </c>
      <c r="C9" s="20" t="s">
        <v>12</v>
      </c>
      <c r="D9" s="46">
        <v>496062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496062</v>
      </c>
      <c r="O9" s="47">
        <f t="shared" si="1"/>
        <v>77.148055987558322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61374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61374</v>
      </c>
      <c r="O10" s="47">
        <f t="shared" si="1"/>
        <v>9.5449455676516326</v>
      </c>
      <c r="P10" s="9"/>
    </row>
    <row r="11" spans="1:133">
      <c r="A11" s="12"/>
      <c r="B11" s="25">
        <v>314.8</v>
      </c>
      <c r="C11" s="20" t="s">
        <v>114</v>
      </c>
      <c r="D11" s="46">
        <v>16090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16090</v>
      </c>
      <c r="O11" s="47">
        <f t="shared" si="1"/>
        <v>2.5023328149300155</v>
      </c>
      <c r="P11" s="9"/>
    </row>
    <row r="12" spans="1:133">
      <c r="A12" s="12"/>
      <c r="B12" s="25">
        <v>315</v>
      </c>
      <c r="C12" s="20" t="s">
        <v>84</v>
      </c>
      <c r="D12" s="46">
        <v>236507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236507</v>
      </c>
      <c r="O12" s="47">
        <f t="shared" si="1"/>
        <v>36.781804043545876</v>
      </c>
      <c r="P12" s="9"/>
    </row>
    <row r="13" spans="1:133">
      <c r="A13" s="12"/>
      <c r="B13" s="25">
        <v>316</v>
      </c>
      <c r="C13" s="20" t="s">
        <v>115</v>
      </c>
      <c r="D13" s="46">
        <v>46790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46790</v>
      </c>
      <c r="O13" s="47">
        <f t="shared" si="1"/>
        <v>7.2768273716951786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472692</v>
      </c>
      <c r="E14" s="32">
        <f t="shared" si="3"/>
        <v>21270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493962</v>
      </c>
      <c r="O14" s="45">
        <f t="shared" si="1"/>
        <v>76.821461897356144</v>
      </c>
      <c r="P14" s="10"/>
    </row>
    <row r="15" spans="1:133">
      <c r="A15" s="12"/>
      <c r="B15" s="25">
        <v>322</v>
      </c>
      <c r="C15" s="20" t="s">
        <v>0</v>
      </c>
      <c r="D15" s="46">
        <v>33376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33376</v>
      </c>
      <c r="O15" s="47">
        <f t="shared" si="1"/>
        <v>5.1906687402799374</v>
      </c>
      <c r="P15" s="9"/>
    </row>
    <row r="16" spans="1:133">
      <c r="A16" s="12"/>
      <c r="B16" s="25">
        <v>323.10000000000002</v>
      </c>
      <c r="C16" s="20" t="s">
        <v>17</v>
      </c>
      <c r="D16" s="46">
        <v>416328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416328</v>
      </c>
      <c r="O16" s="47">
        <f t="shared" si="1"/>
        <v>64.747744945567646</v>
      </c>
      <c r="P16" s="9"/>
    </row>
    <row r="17" spans="1:16">
      <c r="A17" s="12"/>
      <c r="B17" s="25">
        <v>323.39999999999998</v>
      </c>
      <c r="C17" s="20" t="s">
        <v>18</v>
      </c>
      <c r="D17" s="46">
        <v>1356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1356</v>
      </c>
      <c r="O17" s="47">
        <f t="shared" si="1"/>
        <v>0.21088646967340591</v>
      </c>
      <c r="P17" s="9"/>
    </row>
    <row r="18" spans="1:16">
      <c r="A18" s="12"/>
      <c r="B18" s="25">
        <v>323.7</v>
      </c>
      <c r="C18" s="20" t="s">
        <v>85</v>
      </c>
      <c r="D18" s="46">
        <v>13000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13000</v>
      </c>
      <c r="O18" s="47">
        <f t="shared" si="1"/>
        <v>2.0217729393468118</v>
      </c>
      <c r="P18" s="9"/>
    </row>
    <row r="19" spans="1:16">
      <c r="A19" s="12"/>
      <c r="B19" s="25">
        <v>324.11</v>
      </c>
      <c r="C19" s="20" t="s">
        <v>19</v>
      </c>
      <c r="D19" s="46">
        <v>0</v>
      </c>
      <c r="E19" s="46">
        <v>10711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10711</v>
      </c>
      <c r="O19" s="47">
        <f t="shared" si="1"/>
        <v>1.6657853810264385</v>
      </c>
      <c r="P19" s="9"/>
    </row>
    <row r="20" spans="1:16">
      <c r="A20" s="12"/>
      <c r="B20" s="25">
        <v>324.31</v>
      </c>
      <c r="C20" s="20" t="s">
        <v>20</v>
      </c>
      <c r="D20" s="46">
        <v>0</v>
      </c>
      <c r="E20" s="46">
        <v>8587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8587</v>
      </c>
      <c r="O20" s="47">
        <f t="shared" si="1"/>
        <v>1.3354587869362364</v>
      </c>
      <c r="P20" s="9"/>
    </row>
    <row r="21" spans="1:16">
      <c r="A21" s="12"/>
      <c r="B21" s="25">
        <v>324.61</v>
      </c>
      <c r="C21" s="20" t="s">
        <v>21</v>
      </c>
      <c r="D21" s="46">
        <v>0</v>
      </c>
      <c r="E21" s="46">
        <v>1972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1972</v>
      </c>
      <c r="O21" s="47">
        <f t="shared" si="1"/>
        <v>0.3066874027993779</v>
      </c>
      <c r="P21" s="9"/>
    </row>
    <row r="22" spans="1:16">
      <c r="A22" s="12"/>
      <c r="B22" s="25">
        <v>329</v>
      </c>
      <c r="C22" s="20" t="s">
        <v>22</v>
      </c>
      <c r="D22" s="46">
        <v>8632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5">SUM(D22:M22)</f>
        <v>8632</v>
      </c>
      <c r="O22" s="47">
        <f t="shared" si="1"/>
        <v>1.3424572317262831</v>
      </c>
      <c r="P22" s="9"/>
    </row>
    <row r="23" spans="1:16" ht="15.75">
      <c r="A23" s="29" t="s">
        <v>24</v>
      </c>
      <c r="B23" s="30"/>
      <c r="C23" s="31"/>
      <c r="D23" s="32">
        <f t="shared" ref="D23:M23" si="6">SUM(D24:D30)</f>
        <v>424152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133887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558039</v>
      </c>
      <c r="O23" s="45">
        <f t="shared" si="1"/>
        <v>86.786780715396574</v>
      </c>
      <c r="P23" s="10"/>
    </row>
    <row r="24" spans="1:16">
      <c r="A24" s="12"/>
      <c r="B24" s="25">
        <v>333</v>
      </c>
      <c r="C24" s="20" t="s">
        <v>116</v>
      </c>
      <c r="D24" s="46">
        <v>11903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11903</v>
      </c>
      <c r="O24" s="47">
        <f t="shared" si="1"/>
        <v>1.8511664074650078</v>
      </c>
      <c r="P24" s="9"/>
    </row>
    <row r="25" spans="1:16">
      <c r="A25" s="12"/>
      <c r="B25" s="25">
        <v>334.35</v>
      </c>
      <c r="C25" s="20" t="s">
        <v>117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133887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133887</v>
      </c>
      <c r="O25" s="47">
        <f t="shared" si="1"/>
        <v>20.822239502332813</v>
      </c>
      <c r="P25" s="9"/>
    </row>
    <row r="26" spans="1:16">
      <c r="A26" s="12"/>
      <c r="B26" s="25">
        <v>335.12</v>
      </c>
      <c r="C26" s="20" t="s">
        <v>87</v>
      </c>
      <c r="D26" s="46">
        <v>184794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184794</v>
      </c>
      <c r="O26" s="47">
        <f t="shared" si="1"/>
        <v>28.739346811819594</v>
      </c>
      <c r="P26" s="9"/>
    </row>
    <row r="27" spans="1:16">
      <c r="A27" s="12"/>
      <c r="B27" s="25">
        <v>335.14</v>
      </c>
      <c r="C27" s="20" t="s">
        <v>88</v>
      </c>
      <c r="D27" s="46">
        <v>828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828</v>
      </c>
      <c r="O27" s="47">
        <f t="shared" si="1"/>
        <v>0.12877138413685849</v>
      </c>
      <c r="P27" s="9"/>
    </row>
    <row r="28" spans="1:16">
      <c r="A28" s="12"/>
      <c r="B28" s="25">
        <v>335.15</v>
      </c>
      <c r="C28" s="20" t="s">
        <v>89</v>
      </c>
      <c r="D28" s="46">
        <v>7710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7710</v>
      </c>
      <c r="O28" s="47">
        <f t="shared" si="1"/>
        <v>1.1990668740279937</v>
      </c>
      <c r="P28" s="9"/>
    </row>
    <row r="29" spans="1:16">
      <c r="A29" s="12"/>
      <c r="B29" s="25">
        <v>335.16</v>
      </c>
      <c r="C29" s="20" t="s">
        <v>90</v>
      </c>
      <c r="D29" s="46">
        <v>3654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3654</v>
      </c>
      <c r="O29" s="47">
        <f t="shared" si="1"/>
        <v>0.56827371695178852</v>
      </c>
      <c r="P29" s="9"/>
    </row>
    <row r="30" spans="1:16">
      <c r="A30" s="12"/>
      <c r="B30" s="25">
        <v>335.18</v>
      </c>
      <c r="C30" s="20" t="s">
        <v>91</v>
      </c>
      <c r="D30" s="46">
        <v>215263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215263</v>
      </c>
      <c r="O30" s="47">
        <f t="shared" si="1"/>
        <v>33.477916018662519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SUM(D32:D38)</f>
        <v>1026498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2303883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3330381</v>
      </c>
      <c r="O31" s="45">
        <f t="shared" si="1"/>
        <v>517.94416796267501</v>
      </c>
      <c r="P31" s="10"/>
    </row>
    <row r="32" spans="1:16">
      <c r="A32" s="12"/>
      <c r="B32" s="25">
        <v>341.3</v>
      </c>
      <c r="C32" s="20" t="s">
        <v>92</v>
      </c>
      <c r="D32" s="46">
        <v>11425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11425</v>
      </c>
      <c r="O32" s="47">
        <f t="shared" si="1"/>
        <v>1.7768273716951788</v>
      </c>
      <c r="P32" s="9"/>
    </row>
    <row r="33" spans="1:119">
      <c r="A33" s="12"/>
      <c r="B33" s="25">
        <v>341.9</v>
      </c>
      <c r="C33" s="20" t="s">
        <v>94</v>
      </c>
      <c r="D33" s="46">
        <v>150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150</v>
      </c>
      <c r="O33" s="47">
        <f t="shared" si="1"/>
        <v>2.3328149300155521E-2</v>
      </c>
      <c r="P33" s="9"/>
    </row>
    <row r="34" spans="1:119">
      <c r="A34" s="12"/>
      <c r="B34" s="25">
        <v>342.2</v>
      </c>
      <c r="C34" s="20" t="s">
        <v>76</v>
      </c>
      <c r="D34" s="46">
        <v>367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367</v>
      </c>
      <c r="O34" s="47">
        <f t="shared" si="1"/>
        <v>5.7076205287713844E-2</v>
      </c>
      <c r="P34" s="9"/>
    </row>
    <row r="35" spans="1:119">
      <c r="A35" s="12"/>
      <c r="B35" s="25">
        <v>343.4</v>
      </c>
      <c r="C35" s="20" t="s">
        <v>43</v>
      </c>
      <c r="D35" s="46">
        <v>920620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920620</v>
      </c>
      <c r="O35" s="47">
        <f t="shared" si="1"/>
        <v>143.17573872472784</v>
      </c>
      <c r="P35" s="9"/>
    </row>
    <row r="36" spans="1:119">
      <c r="A36" s="12"/>
      <c r="B36" s="25">
        <v>343.6</v>
      </c>
      <c r="C36" s="20" t="s">
        <v>118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2303883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2303883</v>
      </c>
      <c r="O36" s="47">
        <f t="shared" si="1"/>
        <v>358.30217729393468</v>
      </c>
      <c r="P36" s="9"/>
    </row>
    <row r="37" spans="1:119">
      <c r="A37" s="12"/>
      <c r="B37" s="25">
        <v>343.9</v>
      </c>
      <c r="C37" s="20" t="s">
        <v>45</v>
      </c>
      <c r="D37" s="46">
        <v>9380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9380</v>
      </c>
      <c r="O37" s="47">
        <f t="shared" si="1"/>
        <v>1.4587869362363919</v>
      </c>
      <c r="P37" s="9"/>
    </row>
    <row r="38" spans="1:119">
      <c r="A38" s="12"/>
      <c r="B38" s="25">
        <v>344.9</v>
      </c>
      <c r="C38" s="20" t="s">
        <v>119</v>
      </c>
      <c r="D38" s="46">
        <v>84556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84556</v>
      </c>
      <c r="O38" s="47">
        <f t="shared" si="1"/>
        <v>13.150233281493001</v>
      </c>
      <c r="P38" s="9"/>
    </row>
    <row r="39" spans="1:119" ht="15.75">
      <c r="A39" s="29" t="s">
        <v>39</v>
      </c>
      <c r="B39" s="30"/>
      <c r="C39" s="31"/>
      <c r="D39" s="32">
        <f t="shared" ref="D39:M39" si="9">SUM(D40:D40)</f>
        <v>7907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8" si="10">SUM(D39:M39)</f>
        <v>7907</v>
      </c>
      <c r="O39" s="45">
        <f t="shared" si="1"/>
        <v>1.2297045101088646</v>
      </c>
      <c r="P39" s="10"/>
    </row>
    <row r="40" spans="1:119">
      <c r="A40" s="13"/>
      <c r="B40" s="39">
        <v>354</v>
      </c>
      <c r="C40" s="21" t="s">
        <v>47</v>
      </c>
      <c r="D40" s="46">
        <v>7907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7907</v>
      </c>
      <c r="O40" s="47">
        <f t="shared" si="1"/>
        <v>1.2297045101088646</v>
      </c>
      <c r="P40" s="9"/>
    </row>
    <row r="41" spans="1:119" ht="15.75">
      <c r="A41" s="29" t="s">
        <v>4</v>
      </c>
      <c r="B41" s="30"/>
      <c r="C41" s="31"/>
      <c r="D41" s="32">
        <f t="shared" ref="D41:M41" si="11">SUM(D42:D45)</f>
        <v>185234</v>
      </c>
      <c r="E41" s="32">
        <f t="shared" si="11"/>
        <v>150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50288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235672</v>
      </c>
      <c r="O41" s="45">
        <f t="shared" si="1"/>
        <v>36.651944012441682</v>
      </c>
      <c r="P41" s="10"/>
    </row>
    <row r="42" spans="1:119">
      <c r="A42" s="12"/>
      <c r="B42" s="25">
        <v>361.1</v>
      </c>
      <c r="C42" s="20" t="s">
        <v>48</v>
      </c>
      <c r="D42" s="46">
        <v>0</v>
      </c>
      <c r="E42" s="46">
        <v>150</v>
      </c>
      <c r="F42" s="46">
        <v>0</v>
      </c>
      <c r="G42" s="46">
        <v>0</v>
      </c>
      <c r="H42" s="46">
        <v>0</v>
      </c>
      <c r="I42" s="46">
        <v>18003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18153</v>
      </c>
      <c r="O42" s="47">
        <f t="shared" si="1"/>
        <v>2.8231726283048211</v>
      </c>
      <c r="P42" s="9"/>
    </row>
    <row r="43" spans="1:119">
      <c r="A43" s="12"/>
      <c r="B43" s="25">
        <v>362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28800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28800</v>
      </c>
      <c r="O43" s="47">
        <f t="shared" si="1"/>
        <v>4.4790046656298603</v>
      </c>
      <c r="P43" s="9"/>
    </row>
    <row r="44" spans="1:119">
      <c r="A44" s="12"/>
      <c r="B44" s="25">
        <v>366</v>
      </c>
      <c r="C44" s="20" t="s">
        <v>51</v>
      </c>
      <c r="D44" s="46">
        <v>2600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2600</v>
      </c>
      <c r="O44" s="47">
        <f t="shared" si="1"/>
        <v>0.40435458786936235</v>
      </c>
      <c r="P44" s="9"/>
    </row>
    <row r="45" spans="1:119">
      <c r="A45" s="12"/>
      <c r="B45" s="25">
        <v>369.9</v>
      </c>
      <c r="C45" s="20" t="s">
        <v>53</v>
      </c>
      <c r="D45" s="46">
        <v>182634</v>
      </c>
      <c r="E45" s="46">
        <v>0</v>
      </c>
      <c r="F45" s="46">
        <v>0</v>
      </c>
      <c r="G45" s="46">
        <v>0</v>
      </c>
      <c r="H45" s="46">
        <v>0</v>
      </c>
      <c r="I45" s="46">
        <v>3485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186119</v>
      </c>
      <c r="O45" s="47">
        <f t="shared" si="1"/>
        <v>28.945412130637635</v>
      </c>
      <c r="P45" s="9"/>
    </row>
    <row r="46" spans="1:119" ht="15.75">
      <c r="A46" s="29" t="s">
        <v>40</v>
      </c>
      <c r="B46" s="30"/>
      <c r="C46" s="31"/>
      <c r="D46" s="32">
        <f t="shared" ref="D46:M46" si="12">SUM(D47:D47)</f>
        <v>1211656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1211656</v>
      </c>
      <c r="O46" s="45">
        <f t="shared" si="1"/>
        <v>188.43794712286157</v>
      </c>
      <c r="P46" s="9"/>
    </row>
    <row r="47" spans="1:119" ht="15.75" thickBot="1">
      <c r="A47" s="12"/>
      <c r="B47" s="25">
        <v>384</v>
      </c>
      <c r="C47" s="20" t="s">
        <v>70</v>
      </c>
      <c r="D47" s="46">
        <v>1211656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1211656</v>
      </c>
      <c r="O47" s="47">
        <f t="shared" si="1"/>
        <v>188.43794712286157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SUM(D5,D14,D23,D31,D39,D41,D46)</f>
        <v>5493178</v>
      </c>
      <c r="E48" s="15">
        <f t="shared" si="13"/>
        <v>21420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2549432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8064030</v>
      </c>
      <c r="O48" s="38">
        <f t="shared" si="1"/>
        <v>1254.1259720062208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120</v>
      </c>
      <c r="M50" s="118"/>
      <c r="N50" s="118"/>
      <c r="O50" s="43">
        <v>6430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65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2025-04-18T20:26:51Z</cp:lastPrinted>
  <dcterms:created xsi:type="dcterms:W3CDTF">2000-08-31T21:26:31Z</dcterms:created>
  <dcterms:modified xsi:type="dcterms:W3CDTF">2025-04-18T20:26:56Z</dcterms:modified>
</cp:coreProperties>
</file>