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83A9EADA6DB27D734764A8967EE86DB08D17A0B2" xr6:coauthVersionLast="47" xr6:coauthVersionMax="47" xr10:uidLastSave="{F0A1525E-F0BD-4D82-A7EE-3D64C3282707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3" r:id="rId14"/>
    <sheet name="2009" sheetId="34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'2010'!$A$1:$O$34</definedName>
    <definedName name="_xlnm.Print_Area" localSheetId="12">'2011'!$A$1:$O$33</definedName>
    <definedName name="_xlnm.Print_Area" localSheetId="11">'2012'!$A$1:$O$32</definedName>
    <definedName name="_xlnm.Print_Area" localSheetId="10">'2013'!$A$1:$O$32</definedName>
    <definedName name="_xlnm.Print_Area" localSheetId="9">'2014'!$A$1:$O$32</definedName>
    <definedName name="_xlnm.Print_Area" localSheetId="8">'2015'!$A$1:$O$34</definedName>
    <definedName name="_xlnm.Print_Area" localSheetId="7">'2016'!$A$1:$O$33</definedName>
    <definedName name="_xlnm.Print_Area" localSheetId="6">'2017'!$A$1:$O$33</definedName>
    <definedName name="_xlnm.Print_Area" localSheetId="5">'2018'!$A$1:$O$30</definedName>
    <definedName name="_xlnm.Print_Area" localSheetId="4">'2019'!$A$1:$O$29</definedName>
    <definedName name="_xlnm.Print_Area" localSheetId="3">'2020'!$A$1:$O$29</definedName>
    <definedName name="_xlnm.Print_Area" localSheetId="2">'2021'!$A$1:$P$29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6" i="50" l="1"/>
  <c r="P16" i="50" s="1"/>
  <c r="O23" i="50"/>
  <c r="P23" i="50" s="1"/>
  <c r="O21" i="50"/>
  <c r="P21" i="50" s="1"/>
  <c r="O19" i="50"/>
  <c r="P19" i="50" s="1"/>
  <c r="O11" i="50"/>
  <c r="P11" i="50" s="1"/>
  <c r="O5" i="50"/>
  <c r="P5" i="50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H26" i="49" s="1"/>
  <c r="G5" i="49"/>
  <c r="G26" i="49" s="1"/>
  <c r="F5" i="49"/>
  <c r="F26" i="49" s="1"/>
  <c r="E5" i="49"/>
  <c r="E26" i="49" s="1"/>
  <c r="D5" i="49"/>
  <c r="O26" i="50" l="1"/>
  <c r="P26" i="50" s="1"/>
  <c r="K26" i="49"/>
  <c r="N26" i="49"/>
  <c r="M26" i="49"/>
  <c r="I26" i="49"/>
  <c r="J26" i="49"/>
  <c r="L26" i="49"/>
  <c r="D26" i="49"/>
  <c r="O21" i="49"/>
  <c r="P21" i="49" s="1"/>
  <c r="O23" i="49"/>
  <c r="P23" i="49" s="1"/>
  <c r="O19" i="49"/>
  <c r="P19" i="49" s="1"/>
  <c r="O11" i="49"/>
  <c r="P11" i="49" s="1"/>
  <c r="O16" i="49"/>
  <c r="P16" i="49" s="1"/>
  <c r="O5" i="49"/>
  <c r="P5" i="49" s="1"/>
  <c r="D25" i="48"/>
  <c r="O24" i="48"/>
  <c r="P24" i="48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/>
  <c r="N21" i="48"/>
  <c r="M21" i="48"/>
  <c r="L21" i="48"/>
  <c r="K21" i="48"/>
  <c r="J21" i="48"/>
  <c r="I21" i="48"/>
  <c r="H21" i="48"/>
  <c r="G21" i="48"/>
  <c r="F21" i="48"/>
  <c r="F25" i="48" s="1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/>
  <c r="O12" i="48"/>
  <c r="P12" i="48" s="1"/>
  <c r="N11" i="48"/>
  <c r="M11" i="48"/>
  <c r="L11" i="48"/>
  <c r="K11" i="48"/>
  <c r="J11" i="48"/>
  <c r="I11" i="48"/>
  <c r="H11" i="48"/>
  <c r="H25" i="48" s="1"/>
  <c r="G11" i="48"/>
  <c r="F11" i="48"/>
  <c r="E11" i="48"/>
  <c r="D11" i="48"/>
  <c r="O10" i="48"/>
  <c r="P10" i="48"/>
  <c r="O9" i="48"/>
  <c r="P9" i="48" s="1"/>
  <c r="O8" i="48"/>
  <c r="P8" i="48" s="1"/>
  <c r="O7" i="48"/>
  <c r="P7" i="48"/>
  <c r="O6" i="48"/>
  <c r="P6" i="48" s="1"/>
  <c r="N5" i="48"/>
  <c r="M5" i="48"/>
  <c r="L5" i="48"/>
  <c r="L25" i="48" s="1"/>
  <c r="K5" i="48"/>
  <c r="J5" i="48"/>
  <c r="I5" i="48"/>
  <c r="H5" i="48"/>
  <c r="G5" i="48"/>
  <c r="G25" i="48" s="1"/>
  <c r="F5" i="48"/>
  <c r="E5" i="48"/>
  <c r="D5" i="48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M16" i="46"/>
  <c r="L16" i="46"/>
  <c r="K16" i="46"/>
  <c r="J16" i="46"/>
  <c r="I16" i="46"/>
  <c r="H16" i="46"/>
  <c r="G16" i="46"/>
  <c r="N16" i="46" s="1"/>
  <c r="O16" i="46" s="1"/>
  <c r="F16" i="46"/>
  <c r="E16" i="46"/>
  <c r="D16" i="46"/>
  <c r="N15" i="46"/>
  <c r="O15" i="46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F25" i="46" s="1"/>
  <c r="E11" i="46"/>
  <c r="D11" i="46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G25" i="46" s="1"/>
  <c r="F5" i="46"/>
  <c r="E5" i="46"/>
  <c r="D5" i="46"/>
  <c r="N24" i="45"/>
  <c r="O24" i="45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N12" i="45"/>
  <c r="O12" i="45" s="1"/>
  <c r="M11" i="45"/>
  <c r="M25" i="45" s="1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25" i="45" s="1"/>
  <c r="I5" i="45"/>
  <c r="I25" i="45" s="1"/>
  <c r="H5" i="45"/>
  <c r="G5" i="45"/>
  <c r="F5" i="45"/>
  <c r="E5" i="45"/>
  <c r="D5" i="45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D26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26" i="44" s="1"/>
  <c r="H5" i="44"/>
  <c r="G5" i="44"/>
  <c r="F5" i="44"/>
  <c r="E5" i="44"/>
  <c r="D5" i="44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N21" i="41" s="1"/>
  <c r="O21" i="41" s="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M27" i="41" s="1"/>
  <c r="L5" i="41"/>
  <c r="K5" i="41"/>
  <c r="J5" i="41"/>
  <c r="I5" i="41"/>
  <c r="H5" i="41"/>
  <c r="G5" i="41"/>
  <c r="F5" i="41"/>
  <c r="E5" i="41"/>
  <c r="D5" i="41"/>
  <c r="N29" i="40"/>
  <c r="O29" i="40" s="1"/>
  <c r="M28" i="40"/>
  <c r="L28" i="40"/>
  <c r="K28" i="40"/>
  <c r="J28" i="40"/>
  <c r="I28" i="40"/>
  <c r="H28" i="40"/>
  <c r="G28" i="40"/>
  <c r="N28" i="40" s="1"/>
  <c r="O28" i="40" s="1"/>
  <c r="F28" i="40"/>
  <c r="E28" i="40"/>
  <c r="D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G30" i="40" s="1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30" i="40" s="1"/>
  <c r="L5" i="40"/>
  <c r="K5" i="40"/>
  <c r="J5" i="40"/>
  <c r="J30" i="40" s="1"/>
  <c r="I5" i="40"/>
  <c r="I30" i="40" s="1"/>
  <c r="H5" i="40"/>
  <c r="G5" i="40"/>
  <c r="F5" i="40"/>
  <c r="E5" i="40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N5" i="39" s="1"/>
  <c r="O5" i="39" s="1"/>
  <c r="K28" i="39"/>
  <c r="J5" i="39"/>
  <c r="J28" i="39" s="1"/>
  <c r="I5" i="39"/>
  <c r="H5" i="39"/>
  <c r="G5" i="39"/>
  <c r="F5" i="39"/>
  <c r="E5" i="39"/>
  <c r="E28" i="39" s="1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L27" i="38" s="1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I28" i="37" s="1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N5" i="37" s="1"/>
  <c r="O5" i="37" s="1"/>
  <c r="D5" i="37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H28" i="36" s="1"/>
  <c r="G17" i="36"/>
  <c r="F17" i="36"/>
  <c r="N17" i="36" s="1"/>
  <c r="O17" i="36" s="1"/>
  <c r="E17" i="36"/>
  <c r="D17" i="36"/>
  <c r="N16" i="36"/>
  <c r="O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E28" i="36"/>
  <c r="D5" i="36"/>
  <c r="N5" i="36" s="1"/>
  <c r="O5" i="36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N13" i="35"/>
  <c r="O13" i="35" s="1"/>
  <c r="M12" i="35"/>
  <c r="L12" i="35"/>
  <c r="L29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I29" i="35" s="1"/>
  <c r="H5" i="35"/>
  <c r="H29" i="35" s="1"/>
  <c r="G5" i="35"/>
  <c r="F5" i="35"/>
  <c r="E5" i="35"/>
  <c r="D5" i="35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27" i="34" s="1"/>
  <c r="J5" i="34"/>
  <c r="J27" i="34" s="1"/>
  <c r="I5" i="34"/>
  <c r="H5" i="34"/>
  <c r="G5" i="34"/>
  <c r="F5" i="34"/>
  <c r="E5" i="34"/>
  <c r="N5" i="34" s="1"/>
  <c r="O5" i="34" s="1"/>
  <c r="D5" i="34"/>
  <c r="E27" i="33"/>
  <c r="F27" i="33"/>
  <c r="G27" i="33"/>
  <c r="H27" i="33"/>
  <c r="I27" i="33"/>
  <c r="J27" i="33"/>
  <c r="K27" i="33"/>
  <c r="L27" i="33"/>
  <c r="M27" i="33"/>
  <c r="D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7" i="33"/>
  <c r="E30" i="33" s="1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G30" i="33" s="1"/>
  <c r="H5" i="33"/>
  <c r="H30" i="33" s="1"/>
  <c r="I5" i="33"/>
  <c r="J5" i="33"/>
  <c r="K5" i="33"/>
  <c r="L5" i="33"/>
  <c r="M5" i="33"/>
  <c r="D25" i="33"/>
  <c r="D23" i="33"/>
  <c r="D17" i="33"/>
  <c r="D12" i="33"/>
  <c r="D5" i="33"/>
  <c r="N29" i="33"/>
  <c r="O29" i="33" s="1"/>
  <c r="N28" i="33"/>
  <c r="O28" i="33" s="1"/>
  <c r="N26" i="33"/>
  <c r="O26" i="33" s="1"/>
  <c r="N24" i="33"/>
  <c r="O24" i="33"/>
  <c r="N14" i="33"/>
  <c r="O14" i="33" s="1"/>
  <c r="N15" i="33"/>
  <c r="O15" i="33" s="1"/>
  <c r="N16" i="33"/>
  <c r="O16" i="33" s="1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 s="1"/>
  <c r="N18" i="33"/>
  <c r="O18" i="33" s="1"/>
  <c r="N19" i="33"/>
  <c r="O19" i="33" s="1"/>
  <c r="N20" i="33"/>
  <c r="O20" i="33"/>
  <c r="N21" i="33"/>
  <c r="O21" i="33" s="1"/>
  <c r="N22" i="33"/>
  <c r="O22" i="33" s="1"/>
  <c r="N13" i="33"/>
  <c r="O13" i="33" s="1"/>
  <c r="D29" i="35"/>
  <c r="D27" i="34"/>
  <c r="N5" i="35"/>
  <c r="O5" i="35" s="1"/>
  <c r="M27" i="34" l="1"/>
  <c r="N17" i="42"/>
  <c r="O17" i="42" s="1"/>
  <c r="N23" i="44"/>
  <c r="O23" i="44" s="1"/>
  <c r="F28" i="36"/>
  <c r="L25" i="46"/>
  <c r="N22" i="42"/>
  <c r="O22" i="42" s="1"/>
  <c r="F29" i="43"/>
  <c r="N17" i="43"/>
  <c r="O17" i="43" s="1"/>
  <c r="M25" i="46"/>
  <c r="M25" i="48"/>
  <c r="N16" i="34"/>
  <c r="O16" i="34" s="1"/>
  <c r="K27" i="38"/>
  <c r="G29" i="43"/>
  <c r="N22" i="43"/>
  <c r="O22" i="43" s="1"/>
  <c r="N16" i="45"/>
  <c r="O16" i="45" s="1"/>
  <c r="N25" i="48"/>
  <c r="L25" i="45"/>
  <c r="J25" i="46"/>
  <c r="N25" i="46" s="1"/>
  <c r="O25" i="46" s="1"/>
  <c r="I29" i="43"/>
  <c r="N29" i="43" s="1"/>
  <c r="O29" i="43" s="1"/>
  <c r="N26" i="43"/>
  <c r="O26" i="43" s="1"/>
  <c r="N23" i="33"/>
  <c r="O23" i="33" s="1"/>
  <c r="N11" i="34"/>
  <c r="O11" i="34" s="1"/>
  <c r="N23" i="38"/>
  <c r="O23" i="38" s="1"/>
  <c r="N26" i="42"/>
  <c r="O26" i="42" s="1"/>
  <c r="O19" i="48"/>
  <c r="P19" i="48" s="1"/>
  <c r="N17" i="33"/>
  <c r="O17" i="33" s="1"/>
  <c r="L28" i="36"/>
  <c r="K28" i="36"/>
  <c r="H28" i="37"/>
  <c r="F27" i="38"/>
  <c r="I27" i="38"/>
  <c r="D27" i="41"/>
  <c r="N27" i="41" s="1"/>
  <c r="O27" i="41" s="1"/>
  <c r="N23" i="41"/>
  <c r="O23" i="41" s="1"/>
  <c r="F29" i="42"/>
  <c r="K29" i="43"/>
  <c r="N16" i="44"/>
  <c r="O16" i="44" s="1"/>
  <c r="N19" i="46"/>
  <c r="O19" i="46" s="1"/>
  <c r="L27" i="34"/>
  <c r="J29" i="35"/>
  <c r="M28" i="39"/>
  <c r="N5" i="40"/>
  <c r="O5" i="40" s="1"/>
  <c r="L26" i="44"/>
  <c r="J25" i="48"/>
  <c r="D29" i="43"/>
  <c r="G28" i="36"/>
  <c r="N26" i="39"/>
  <c r="O26" i="39" s="1"/>
  <c r="I28" i="36"/>
  <c r="H29" i="43"/>
  <c r="I25" i="46"/>
  <c r="N27" i="33"/>
  <c r="O27" i="33" s="1"/>
  <c r="N17" i="35"/>
  <c r="O17" i="35" s="1"/>
  <c r="J28" i="36"/>
  <c r="D27" i="38"/>
  <c r="N27" i="38" s="1"/>
  <c r="O27" i="38" s="1"/>
  <c r="N18" i="40"/>
  <c r="O18" i="40" s="1"/>
  <c r="D29" i="42"/>
  <c r="G28" i="37"/>
  <c r="E27" i="38"/>
  <c r="E29" i="42"/>
  <c r="N29" i="42" s="1"/>
  <c r="O29" i="42" s="1"/>
  <c r="N12" i="33"/>
  <c r="O12" i="33" s="1"/>
  <c r="E27" i="34"/>
  <c r="N27" i="34" s="1"/>
  <c r="O27" i="34" s="1"/>
  <c r="F27" i="34"/>
  <c r="N23" i="34"/>
  <c r="O23" i="34" s="1"/>
  <c r="G29" i="35"/>
  <c r="M28" i="36"/>
  <c r="D28" i="39"/>
  <c r="E27" i="41"/>
  <c r="J27" i="41"/>
  <c r="G29" i="42"/>
  <c r="L29" i="43"/>
  <c r="N21" i="44"/>
  <c r="O21" i="44" s="1"/>
  <c r="N15" i="41"/>
  <c r="O15" i="41" s="1"/>
  <c r="L28" i="39"/>
  <c r="K25" i="48"/>
  <c r="O25" i="48" s="1"/>
  <c r="P25" i="48" s="1"/>
  <c r="M29" i="43"/>
  <c r="N23" i="46"/>
  <c r="O23" i="46" s="1"/>
  <c r="D28" i="36"/>
  <c r="N28" i="36" s="1"/>
  <c r="O28" i="36" s="1"/>
  <c r="K25" i="46"/>
  <c r="M29" i="35"/>
  <c r="G27" i="38"/>
  <c r="N13" i="40"/>
  <c r="O13" i="40" s="1"/>
  <c r="I25" i="48"/>
  <c r="K29" i="35"/>
  <c r="M26" i="44"/>
  <c r="F27" i="41"/>
  <c r="H29" i="42"/>
  <c r="D25" i="45"/>
  <c r="N25" i="45" s="1"/>
  <c r="O25" i="45" s="1"/>
  <c r="G25" i="45"/>
  <c r="E29" i="43"/>
  <c r="N22" i="36"/>
  <c r="O22" i="36" s="1"/>
  <c r="K28" i="37"/>
  <c r="H27" i="38"/>
  <c r="N20" i="42"/>
  <c r="O20" i="42" s="1"/>
  <c r="L30" i="33"/>
  <c r="D30" i="40"/>
  <c r="N30" i="40" s="1"/>
  <c r="O30" i="40" s="1"/>
  <c r="H27" i="34"/>
  <c r="N26" i="36"/>
  <c r="O26" i="36" s="1"/>
  <c r="M28" i="37"/>
  <c r="H28" i="39"/>
  <c r="N12" i="39"/>
  <c r="O12" i="39" s="1"/>
  <c r="E30" i="40"/>
  <c r="I27" i="41"/>
  <c r="K29" i="42"/>
  <c r="N20" i="43"/>
  <c r="O20" i="43" s="1"/>
  <c r="E25" i="45"/>
  <c r="N25" i="38"/>
  <c r="O25" i="38" s="1"/>
  <c r="N12" i="43"/>
  <c r="O12" i="43" s="1"/>
  <c r="N24" i="36"/>
  <c r="O24" i="36" s="1"/>
  <c r="F28" i="39"/>
  <c r="I29" i="42"/>
  <c r="K30" i="33"/>
  <c r="G27" i="34"/>
  <c r="I27" i="34"/>
  <c r="N12" i="35"/>
  <c r="O12" i="35" s="1"/>
  <c r="L28" i="37"/>
  <c r="N17" i="39"/>
  <c r="O17" i="39" s="1"/>
  <c r="N5" i="42"/>
  <c r="O5" i="42" s="1"/>
  <c r="N5" i="33"/>
  <c r="O5" i="33" s="1"/>
  <c r="F29" i="35"/>
  <c r="N22" i="37"/>
  <c r="O22" i="37" s="1"/>
  <c r="I28" i="39"/>
  <c r="F30" i="40"/>
  <c r="L29" i="42"/>
  <c r="F26" i="44"/>
  <c r="F25" i="45"/>
  <c r="D25" i="46"/>
  <c r="O11" i="48"/>
  <c r="P11" i="48" s="1"/>
  <c r="N19" i="44"/>
  <c r="O19" i="44" s="1"/>
  <c r="N25" i="41"/>
  <c r="O25" i="41" s="1"/>
  <c r="K25" i="45"/>
  <c r="N21" i="46"/>
  <c r="O21" i="46" s="1"/>
  <c r="D28" i="37"/>
  <c r="J28" i="37"/>
  <c r="E26" i="44"/>
  <c r="O23" i="48"/>
  <c r="P23" i="48" s="1"/>
  <c r="N11" i="44"/>
  <c r="O11" i="44" s="1"/>
  <c r="M30" i="33"/>
  <c r="J27" i="38"/>
  <c r="G28" i="39"/>
  <c r="N28" i="39" s="1"/>
  <c r="O28" i="39" s="1"/>
  <c r="N12" i="42"/>
  <c r="O12" i="42" s="1"/>
  <c r="I30" i="33"/>
  <c r="N25" i="35"/>
  <c r="O25" i="35" s="1"/>
  <c r="N26" i="37"/>
  <c r="O26" i="37" s="1"/>
  <c r="M27" i="38"/>
  <c r="K27" i="41"/>
  <c r="M29" i="42"/>
  <c r="N24" i="42"/>
  <c r="O24" i="42" s="1"/>
  <c r="N24" i="43"/>
  <c r="O24" i="43" s="1"/>
  <c r="G26" i="44"/>
  <c r="N11" i="45"/>
  <c r="O11" i="45" s="1"/>
  <c r="E25" i="46"/>
  <c r="H25" i="46"/>
  <c r="E25" i="48"/>
  <c r="N17" i="37"/>
  <c r="O17" i="37" s="1"/>
  <c r="N5" i="44"/>
  <c r="O5" i="44" s="1"/>
  <c r="K30" i="40"/>
  <c r="N25" i="33"/>
  <c r="O25" i="33" s="1"/>
  <c r="G27" i="41"/>
  <c r="H27" i="41"/>
  <c r="N21" i="38"/>
  <c r="O21" i="38" s="1"/>
  <c r="H30" i="40"/>
  <c r="L27" i="41"/>
  <c r="H26" i="44"/>
  <c r="K26" i="44"/>
  <c r="H25" i="45"/>
  <c r="O16" i="48"/>
  <c r="P16" i="48" s="1"/>
  <c r="O26" i="49"/>
  <c r="P26" i="49" s="1"/>
  <c r="N26" i="44"/>
  <c r="O26" i="44" s="1"/>
  <c r="O5" i="48"/>
  <c r="P5" i="48" s="1"/>
  <c r="N5" i="38"/>
  <c r="O5" i="38" s="1"/>
  <c r="N5" i="46"/>
  <c r="O5" i="46" s="1"/>
  <c r="E28" i="37"/>
  <c r="N24" i="37"/>
  <c r="O24" i="37" s="1"/>
  <c r="N5" i="45"/>
  <c r="O5" i="45" s="1"/>
  <c r="N10" i="41"/>
  <c r="O10" i="41" s="1"/>
  <c r="D30" i="33"/>
  <c r="N11" i="46"/>
  <c r="O11" i="46" s="1"/>
  <c r="F28" i="37"/>
  <c r="J30" i="33"/>
  <c r="N24" i="39"/>
  <c r="O24" i="39" s="1"/>
  <c r="J29" i="43"/>
  <c r="F30" i="33"/>
  <c r="L30" i="40"/>
  <c r="J26" i="44"/>
  <c r="N5" i="43"/>
  <c r="O5" i="43" s="1"/>
  <c r="N5" i="41"/>
  <c r="O5" i="41" s="1"/>
  <c r="N16" i="38"/>
  <c r="O16" i="38" s="1"/>
  <c r="O21" i="48"/>
  <c r="P21" i="48" s="1"/>
  <c r="E29" i="35"/>
  <c r="N29" i="35" s="1"/>
  <c r="O29" i="35" s="1"/>
  <c r="J29" i="42"/>
  <c r="N28" i="37" l="1"/>
  <c r="O28" i="37" s="1"/>
  <c r="N30" i="33"/>
  <c r="O30" i="33" s="1"/>
</calcChain>
</file>

<file path=xl/sharedStrings.xml><?xml version="1.0" encoding="utf-8"?>
<sst xmlns="http://schemas.openxmlformats.org/spreadsheetml/2006/main" count="740" uniqueCount="95">
  <si>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</si>
  <si>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</si>
  <si>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</si>
  <si>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</si>
  <si>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</si>
  <si>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</si>
  <si>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</si>
  <si>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</si>
  <si>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</si>
  <si>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</si>
  <si>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</si>
  <si>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</si>
  <si>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</si>
  <si>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</si>
  <si>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</si>
  <si>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</si>
  <si>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</si>
  <si>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</si>
  <si>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</si>
  <si>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</si>
  <si>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</si>
  <si>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</si>
  <si>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</si>
  <si>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</si>
  <si>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</si>
  <si>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</si>
  <si>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</si>
  <si>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</si>
  <si>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</si>
  <si>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</si>
  <si>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</si>
  <si>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</si>
  <si>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</si>
  <si>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</si>
  <si>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</si>
  <si>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</si>
  <si>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</si>
  <si>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</si>
  <si>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</si>
  <si>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</si>
  <si>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</si>
  <si>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</si>
  <si>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Local Fiscal Year Ended September 30, 2010</t>
  </si>
  <si>
    <t>2010 Municipal Census Population:</t>
  </si>
  <si>
    <t>Macclenny Expenditures Reported by Account Code and Fund Type</t>
  </si>
  <si>
    <t>Compiled from data obtained from the Florida Department of Financial Services, Division of Accounting and Auditing, Bureau of Local Government.</t>
  </si>
  <si>
    <t>Local Fiscal Year Ended September 30, 2009</t>
  </si>
  <si>
    <t>2009 Municipal Population: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</si>
  <si>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</si>
  <si>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</si>
  <si>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</si>
  <si>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</si>
  <si>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</si>
  <si>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</si>
  <si>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</si>
  <si>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</si>
  <si>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</si>
  <si>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</si>
  <si>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</si>
  <si>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</si>
  <si>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</si>
  <si>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</si>
  <si>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Non-Operating Interest Expense</t>
  </si>
  <si>
    <t>2014 Municipal Population:</t>
  </si>
  <si>
    <t>Local Fiscal Year Ended September 30, 2015</t>
  </si>
  <si>
    <t>Non-Court Information Systems</t>
  </si>
  <si>
    <t>Water / Sewer Services</t>
  </si>
  <si>
    <t>Human Services</t>
  </si>
  <si>
    <t>Public Assistance</t>
  </si>
  <si>
    <t>2015 Municipal Population:</t>
  </si>
  <si>
    <t>Local Fiscal Year Ended September 30, 2007</t>
  </si>
  <si>
    <t>Flood Control / Stormwater Management</t>
  </si>
  <si>
    <t>2007 Municipal Population:</t>
  </si>
  <si>
    <t>Local Fiscal Year Ended September 30, 2016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</si>
  <si>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</si>
  <si>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</si>
  <si>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</si>
  <si>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</si>
  <si>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</si>
  <si>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Extraordinary Items (Loss)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</si>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</sst>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BB87-DC30-4079-8EDC-2B47E7282982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11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12</v>
      </c>
      <c r="F4" s="94" t="s">
        <v>13</v>
      </c>
      <c r="G4" s="94" t="s">
        <v>14</v>
      </c>
      <c r="H4" s="94" t="s">
        <v>1</v>
      </c>
      <c r="I4" s="94" t="s">
        <v>2</v>
      </c>
      <c r="J4" s="95" t="s">
        <v>15</v>
      </c>
      <c r="K4" s="95" t="s">
        <v>3</v>
      </c>
      <c r="L4" s="95" t="s">
        <v>4</v>
      </c>
      <c r="M4" s="95" t="s">
        <v>87</v>
      </c>
      <c r="N4" s="95" t="s">
        <v>5</v>
      </c>
      <c r="O4" s="95" t="s">
        <v>88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17</v>
      </c>
      <c r="B5" s="99"/>
      <c r="C5" s="99"/>
      <c r="D5" s="100">
        <f>SUM(D6:D10)</f>
        <v>1327343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1327343</v>
      </c>
      <c r="P5" s="102">
        <f>(O5/P$28)</f>
        <v>171.18171266443127</v>
      </c>
      <c r="Q5" s="103"/>
    </row>
    <row r="6" spans="1:134">
      <c r="A6" s="105"/>
      <c r="B6" s="106">
        <v>511</v>
      </c>
      <c r="C6" s="107" t="s">
        <v>18</v>
      </c>
      <c r="D6" s="108">
        <v>54346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54346</v>
      </c>
      <c r="P6" s="109">
        <f>(O6/P$28)</f>
        <v>7.0087696672685063</v>
      </c>
      <c r="Q6" s="110"/>
    </row>
    <row r="7" spans="1:134">
      <c r="A7" s="105"/>
      <c r="B7" s="106">
        <v>512</v>
      </c>
      <c r="C7" s="107" t="s">
        <v>19</v>
      </c>
      <c r="D7" s="108">
        <v>174851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174851</v>
      </c>
      <c r="P7" s="109">
        <f>(O7/P$28)</f>
        <v>22.549780758318288</v>
      </c>
      <c r="Q7" s="110"/>
    </row>
    <row r="8" spans="1:134">
      <c r="A8" s="105"/>
      <c r="B8" s="106">
        <v>513</v>
      </c>
      <c r="C8" s="107" t="s">
        <v>20</v>
      </c>
      <c r="D8" s="108">
        <v>778501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778501</v>
      </c>
      <c r="P8" s="109">
        <f>(O8/P$28)</f>
        <v>100.39992262058293</v>
      </c>
      <c r="Q8" s="110"/>
    </row>
    <row r="9" spans="1:134">
      <c r="A9" s="105"/>
      <c r="B9" s="106">
        <v>514</v>
      </c>
      <c r="C9" s="107" t="s">
        <v>21</v>
      </c>
      <c r="D9" s="108">
        <v>108235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108235</v>
      </c>
      <c r="P9" s="109">
        <f>(O9/P$28)</f>
        <v>13.958602011864844</v>
      </c>
      <c r="Q9" s="110"/>
    </row>
    <row r="10" spans="1:134">
      <c r="A10" s="105"/>
      <c r="B10" s="106">
        <v>516</v>
      </c>
      <c r="C10" s="107" t="s">
        <v>65</v>
      </c>
      <c r="D10" s="108">
        <v>211410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211410</v>
      </c>
      <c r="P10" s="109">
        <f>(O10/P$28)</f>
        <v>27.264637606396697</v>
      </c>
      <c r="Q10" s="110"/>
    </row>
    <row r="11" spans="1:134" ht="15.75">
      <c r="A11" s="111" t="s">
        <v>24</v>
      </c>
      <c r="B11" s="112"/>
      <c r="C11" s="113"/>
      <c r="D11" s="114">
        <f>SUM(D12:D15)</f>
        <v>2241558</v>
      </c>
      <c r="E11" s="114">
        <f>SUM(E12:E15)</f>
        <v>687286</v>
      </c>
      <c r="F11" s="114">
        <f>SUM(F12:F15)</f>
        <v>0</v>
      </c>
      <c r="G11" s="114">
        <f>SUM(G12:G15)</f>
        <v>0</v>
      </c>
      <c r="H11" s="114">
        <f>SUM(H12:H15)</f>
        <v>0</v>
      </c>
      <c r="I11" s="114">
        <f>SUM(I12:I15)</f>
        <v>0</v>
      </c>
      <c r="J11" s="114">
        <f>SUM(J12:J15)</f>
        <v>0</v>
      </c>
      <c r="K11" s="114">
        <f>SUM(K12:K15)</f>
        <v>0</v>
      </c>
      <c r="L11" s="114">
        <f>SUM(L12:L15)</f>
        <v>0</v>
      </c>
      <c r="M11" s="114">
        <f>SUM(M12:M15)</f>
        <v>0</v>
      </c>
      <c r="N11" s="114">
        <f>SUM(N12:N15)</f>
        <v>0</v>
      </c>
      <c r="O11" s="115">
        <f>SUM(D11:N11)</f>
        <v>2928844</v>
      </c>
      <c r="P11" s="116">
        <f>(O11/P$28)</f>
        <v>377.72040237296881</v>
      </c>
      <c r="Q11" s="117"/>
    </row>
    <row r="12" spans="1:134">
      <c r="A12" s="105"/>
      <c r="B12" s="106">
        <v>521</v>
      </c>
      <c r="C12" s="107" t="s">
        <v>25</v>
      </c>
      <c r="D12" s="108">
        <v>250000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250000</v>
      </c>
      <c r="P12" s="109">
        <f>(O12/P$28)</f>
        <v>32.241423781274179</v>
      </c>
      <c r="Q12" s="110"/>
    </row>
    <row r="13" spans="1:134">
      <c r="A13" s="105"/>
      <c r="B13" s="106">
        <v>522</v>
      </c>
      <c r="C13" s="107" t="s">
        <v>26</v>
      </c>
      <c r="D13" s="108">
        <v>1749585</v>
      </c>
      <c r="E13" s="108">
        <v>687286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5" si="1">SUM(D13:N13)</f>
        <v>2436871</v>
      </c>
      <c r="P13" s="109">
        <f>(O13/P$28)</f>
        <v>314.27276244518958</v>
      </c>
      <c r="Q13" s="110"/>
    </row>
    <row r="14" spans="1:134">
      <c r="A14" s="105"/>
      <c r="B14" s="106">
        <v>524</v>
      </c>
      <c r="C14" s="107" t="s">
        <v>27</v>
      </c>
      <c r="D14" s="108">
        <v>211518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211518</v>
      </c>
      <c r="P14" s="109">
        <f>(O14/P$28)</f>
        <v>27.278565901470209</v>
      </c>
      <c r="Q14" s="110"/>
    </row>
    <row r="15" spans="1:134">
      <c r="A15" s="105"/>
      <c r="B15" s="106">
        <v>529</v>
      </c>
      <c r="C15" s="107" t="s">
        <v>28</v>
      </c>
      <c r="D15" s="108">
        <v>30455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30455</v>
      </c>
      <c r="P15" s="109">
        <f>(O15/P$28)</f>
        <v>3.9276502450348207</v>
      </c>
      <c r="Q15" s="110"/>
    </row>
    <row r="16" spans="1:134" ht="15.75">
      <c r="A16" s="111" t="s">
        <v>29</v>
      </c>
      <c r="B16" s="112"/>
      <c r="C16" s="113"/>
      <c r="D16" s="114">
        <f>SUM(D17:D18)</f>
        <v>1189022</v>
      </c>
      <c r="E16" s="114">
        <f>SUM(E17:E18)</f>
        <v>0</v>
      </c>
      <c r="F16" s="114">
        <f>SUM(F17:F18)</f>
        <v>0</v>
      </c>
      <c r="G16" s="114">
        <f>SUM(G17:G18)</f>
        <v>0</v>
      </c>
      <c r="H16" s="114">
        <f>SUM(H17:H18)</f>
        <v>0</v>
      </c>
      <c r="I16" s="114">
        <f>SUM(I17:I18)</f>
        <v>3391463</v>
      </c>
      <c r="J16" s="114">
        <f>SUM(J17:J18)</f>
        <v>0</v>
      </c>
      <c r="K16" s="114">
        <f>SUM(K17:K18)</f>
        <v>0</v>
      </c>
      <c r="L16" s="114">
        <f>SUM(L17:L18)</f>
        <v>0</v>
      </c>
      <c r="M16" s="114">
        <f>SUM(M17:M18)</f>
        <v>0</v>
      </c>
      <c r="N16" s="114">
        <f>SUM(N17:N18)</f>
        <v>0</v>
      </c>
      <c r="O16" s="115">
        <f>SUM(D16:N16)</f>
        <v>4580485</v>
      </c>
      <c r="P16" s="116">
        <f>(O16/P$28)</f>
        <v>590.72543203507871</v>
      </c>
      <c r="Q16" s="117"/>
    </row>
    <row r="17" spans="1:120">
      <c r="A17" s="105"/>
      <c r="B17" s="106">
        <v>534</v>
      </c>
      <c r="C17" s="107" t="s">
        <v>31</v>
      </c>
      <c r="D17" s="108">
        <v>1189022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2" si="2">SUM(D17:N17)</f>
        <v>1189022</v>
      </c>
      <c r="P17" s="109">
        <f>(O17/P$28)</f>
        <v>153.34304874903276</v>
      </c>
      <c r="Q17" s="110"/>
    </row>
    <row r="18" spans="1:120">
      <c r="A18" s="105"/>
      <c r="B18" s="106">
        <v>536</v>
      </c>
      <c r="C18" s="107" t="s">
        <v>33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3391463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3391463</v>
      </c>
      <c r="P18" s="109">
        <f>(O18/P$28)</f>
        <v>437.38238328604592</v>
      </c>
      <c r="Q18" s="110"/>
    </row>
    <row r="19" spans="1:120" ht="15.75">
      <c r="A19" s="111" t="s">
        <v>35</v>
      </c>
      <c r="B19" s="112"/>
      <c r="C19" s="113"/>
      <c r="D19" s="114">
        <f>SUM(D20:D20)</f>
        <v>614382</v>
      </c>
      <c r="E19" s="114">
        <f>SUM(E20:E20)</f>
        <v>1151982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1766364</v>
      </c>
      <c r="P19" s="116">
        <f>(O19/P$28)</f>
        <v>227.80036110394636</v>
      </c>
      <c r="Q19" s="117"/>
    </row>
    <row r="20" spans="1:120">
      <c r="A20" s="105"/>
      <c r="B20" s="106">
        <v>541</v>
      </c>
      <c r="C20" s="107" t="s">
        <v>36</v>
      </c>
      <c r="D20" s="108">
        <v>614382</v>
      </c>
      <c r="E20" s="108">
        <v>1151982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1766364</v>
      </c>
      <c r="P20" s="109">
        <f>(O20/P$28)</f>
        <v>227.80036110394636</v>
      </c>
      <c r="Q20" s="110"/>
    </row>
    <row r="21" spans="1:120" ht="15.75">
      <c r="A21" s="111" t="s">
        <v>37</v>
      </c>
      <c r="B21" s="112"/>
      <c r="C21" s="113"/>
      <c r="D21" s="114">
        <f>SUM(D22:D22)</f>
        <v>216836</v>
      </c>
      <c r="E21" s="114">
        <f>SUM(E22:E22)</f>
        <v>21000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237836</v>
      </c>
      <c r="P21" s="116">
        <f>(O21/P$28)</f>
        <v>30.672685065772505</v>
      </c>
      <c r="Q21" s="110"/>
    </row>
    <row r="22" spans="1:120">
      <c r="A22" s="105"/>
      <c r="B22" s="106">
        <v>572</v>
      </c>
      <c r="C22" s="107" t="s">
        <v>38</v>
      </c>
      <c r="D22" s="108">
        <v>216836</v>
      </c>
      <c r="E22" s="108">
        <v>21000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237836</v>
      </c>
      <c r="P22" s="109">
        <f>(O22/P$28)</f>
        <v>30.672685065772505</v>
      </c>
      <c r="Q22" s="110"/>
    </row>
    <row r="23" spans="1:120" ht="15.75">
      <c r="A23" s="111" t="s">
        <v>41</v>
      </c>
      <c r="B23" s="112"/>
      <c r="C23" s="113"/>
      <c r="D23" s="114">
        <f>SUM(D24:D25)</f>
        <v>75302</v>
      </c>
      <c r="E23" s="114">
        <f>SUM(E24:E25)</f>
        <v>1890</v>
      </c>
      <c r="F23" s="114">
        <f>SUM(F24:F25)</f>
        <v>0</v>
      </c>
      <c r="G23" s="114">
        <f>SUM(G24:G25)</f>
        <v>0</v>
      </c>
      <c r="H23" s="114">
        <f>SUM(H24:H25)</f>
        <v>0</v>
      </c>
      <c r="I23" s="114">
        <f>SUM(I24:I25)</f>
        <v>78508</v>
      </c>
      <c r="J23" s="114">
        <f>SUM(J24:J25)</f>
        <v>0</v>
      </c>
      <c r="K23" s="114">
        <f>SUM(K24:K25)</f>
        <v>0</v>
      </c>
      <c r="L23" s="114">
        <f>SUM(L24:L25)</f>
        <v>0</v>
      </c>
      <c r="M23" s="114">
        <f>SUM(M24:M25)</f>
        <v>48580</v>
      </c>
      <c r="N23" s="114">
        <f>SUM(N24:N25)</f>
        <v>0</v>
      </c>
      <c r="O23" s="114">
        <f>SUM(D23:N23)</f>
        <v>204280</v>
      </c>
      <c r="P23" s="116">
        <f>(O23/P$28)</f>
        <v>26.345112200154759</v>
      </c>
      <c r="Q23" s="110"/>
    </row>
    <row r="24" spans="1:120">
      <c r="A24" s="105"/>
      <c r="B24" s="106">
        <v>581</v>
      </c>
      <c r="C24" s="107" t="s">
        <v>91</v>
      </c>
      <c r="D24" s="108">
        <v>75302</v>
      </c>
      <c r="E24" s="108">
        <v>1890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48580</v>
      </c>
      <c r="N24" s="108">
        <v>0</v>
      </c>
      <c r="O24" s="108">
        <f>SUM(D24:N24)</f>
        <v>125772</v>
      </c>
      <c r="P24" s="109">
        <f>(O24/P$28)</f>
        <v>16.220273407273666</v>
      </c>
      <c r="Q24" s="110"/>
    </row>
    <row r="25" spans="1:120" ht="15.75" thickBot="1">
      <c r="A25" s="105"/>
      <c r="B25" s="106">
        <v>591</v>
      </c>
      <c r="C25" s="107" t="s">
        <v>40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78508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ref="O25" si="3">SUM(D25:N25)</f>
        <v>78508</v>
      </c>
      <c r="P25" s="109">
        <f>(O25/P$28)</f>
        <v>10.124838792881093</v>
      </c>
      <c r="Q25" s="110"/>
    </row>
    <row r="26" spans="1:120" ht="16.5" thickBot="1">
      <c r="A26" s="118" t="s">
        <v>10</v>
      </c>
      <c r="B26" s="119"/>
      <c r="C26" s="120"/>
      <c r="D26" s="121">
        <f>SUM(D5,D11,D16,D19,D21,D23)</f>
        <v>5664443</v>
      </c>
      <c r="E26" s="121">
        <f t="shared" ref="E26:N26" si="4">SUM(E5,E11,E16,E19,E21,E23)</f>
        <v>1862158</v>
      </c>
      <c r="F26" s="121">
        <f t="shared" si="4"/>
        <v>0</v>
      </c>
      <c r="G26" s="121">
        <f t="shared" si="4"/>
        <v>0</v>
      </c>
      <c r="H26" s="121">
        <f t="shared" si="4"/>
        <v>0</v>
      </c>
      <c r="I26" s="121">
        <f t="shared" si="4"/>
        <v>3469971</v>
      </c>
      <c r="J26" s="121">
        <f t="shared" si="4"/>
        <v>0</v>
      </c>
      <c r="K26" s="121">
        <f t="shared" si="4"/>
        <v>0</v>
      </c>
      <c r="L26" s="121">
        <f t="shared" si="4"/>
        <v>0</v>
      </c>
      <c r="M26" s="121">
        <f t="shared" si="4"/>
        <v>48580</v>
      </c>
      <c r="N26" s="121">
        <f t="shared" si="4"/>
        <v>0</v>
      </c>
      <c r="O26" s="121">
        <f>SUM(D26:N26)</f>
        <v>11045152</v>
      </c>
      <c r="P26" s="122">
        <f>(O26/P$28)</f>
        <v>1424.4457054423524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94</v>
      </c>
      <c r="N28" s="133"/>
      <c r="O28" s="133"/>
      <c r="P28" s="131">
        <v>7754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11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16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SUM(D6:D11)</f>
        <v>875815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417496</v>
      </c>
      <c r="L5" s="56">
        <f t="shared" si="0"/>
        <v>6326</v>
      </c>
      <c r="M5" s="56">
        <f t="shared" si="0"/>
        <v>0</v>
      </c>
      <c r="N5" s="57">
        <f t="shared" ref="N5:N28" si="1">SUM(D5:M5)</f>
        <v>1299637</v>
      </c>
      <c r="O5" s="58">
        <f t="shared" ref="O5:O28" si="2">(N5/O$30)</f>
        <v>203.86462745098038</v>
      </c>
      <c r="P5" s="59"/>
    </row>
    <row r="6" spans="1:133">
      <c r="A6" s="61"/>
      <c r="B6" s="62">
        <v>511</v>
      </c>
      <c r="C6" s="63" t="s">
        <v>18</v>
      </c>
      <c r="D6" s="64">
        <v>24932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24932</v>
      </c>
      <c r="O6" s="65">
        <f t="shared" si="2"/>
        <v>3.9109019607843138</v>
      </c>
      <c r="P6" s="66"/>
    </row>
    <row r="7" spans="1:133">
      <c r="A7" s="61"/>
      <c r="B7" s="62">
        <v>512</v>
      </c>
      <c r="C7" s="63" t="s">
        <v>19</v>
      </c>
      <c r="D7" s="64">
        <v>100586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100586</v>
      </c>
      <c r="O7" s="65">
        <f t="shared" si="2"/>
        <v>15.778196078431373</v>
      </c>
      <c r="P7" s="66"/>
    </row>
    <row r="8" spans="1:133">
      <c r="A8" s="61"/>
      <c r="B8" s="62">
        <v>513</v>
      </c>
      <c r="C8" s="63" t="s">
        <v>20</v>
      </c>
      <c r="D8" s="64">
        <v>540495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540495</v>
      </c>
      <c r="O8" s="65">
        <f t="shared" si="2"/>
        <v>84.783529411764704</v>
      </c>
      <c r="P8" s="66"/>
    </row>
    <row r="9" spans="1:133">
      <c r="A9" s="61"/>
      <c r="B9" s="62">
        <v>514</v>
      </c>
      <c r="C9" s="63" t="s">
        <v>21</v>
      </c>
      <c r="D9" s="64">
        <v>40235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40235</v>
      </c>
      <c r="O9" s="65">
        <f t="shared" si="2"/>
        <v>6.311372549019608</v>
      </c>
      <c r="P9" s="66"/>
    </row>
    <row r="10" spans="1:133">
      <c r="A10" s="61"/>
      <c r="B10" s="62">
        <v>518</v>
      </c>
      <c r="C10" s="63" t="s">
        <v>22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417496</v>
      </c>
      <c r="L10" s="64">
        <v>0</v>
      </c>
      <c r="M10" s="64">
        <v>0</v>
      </c>
      <c r="N10" s="64">
        <f t="shared" si="1"/>
        <v>417496</v>
      </c>
      <c r="O10" s="65">
        <f t="shared" si="2"/>
        <v>65.489568627450979</v>
      </c>
      <c r="P10" s="66"/>
    </row>
    <row r="11" spans="1:133">
      <c r="A11" s="61"/>
      <c r="B11" s="62">
        <v>519</v>
      </c>
      <c r="C11" s="63" t="s">
        <v>57</v>
      </c>
      <c r="D11" s="64">
        <v>169567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6326</v>
      </c>
      <c r="M11" s="64">
        <v>0</v>
      </c>
      <c r="N11" s="64">
        <f t="shared" si="1"/>
        <v>175893</v>
      </c>
      <c r="O11" s="65">
        <f t="shared" si="2"/>
        <v>27.591058823529412</v>
      </c>
      <c r="P11" s="66"/>
    </row>
    <row r="12" spans="1:133" ht="15.75">
      <c r="A12" s="67" t="s">
        <v>24</v>
      </c>
      <c r="B12" s="68"/>
      <c r="C12" s="69"/>
      <c r="D12" s="70">
        <f t="shared" ref="D12:M12" si="3">SUM(D13:D16)</f>
        <v>1798781</v>
      </c>
      <c r="E12" s="70">
        <f t="shared" si="3"/>
        <v>12000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1810781</v>
      </c>
      <c r="O12" s="72">
        <f t="shared" si="2"/>
        <v>284.04407843137255</v>
      </c>
      <c r="P12" s="73"/>
    </row>
    <row r="13" spans="1:133">
      <c r="A13" s="61"/>
      <c r="B13" s="62">
        <v>521</v>
      </c>
      <c r="C13" s="63" t="s">
        <v>25</v>
      </c>
      <c r="D13" s="64">
        <v>686725</v>
      </c>
      <c r="E13" s="64">
        <v>12000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698725</v>
      </c>
      <c r="O13" s="65">
        <f t="shared" si="2"/>
        <v>109.60392156862746</v>
      </c>
      <c r="P13" s="66"/>
    </row>
    <row r="14" spans="1:133">
      <c r="A14" s="61"/>
      <c r="B14" s="62">
        <v>522</v>
      </c>
      <c r="C14" s="63" t="s">
        <v>26</v>
      </c>
      <c r="D14" s="64">
        <v>890824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890824</v>
      </c>
      <c r="O14" s="65">
        <f t="shared" si="2"/>
        <v>139.73709803921568</v>
      </c>
      <c r="P14" s="66"/>
    </row>
    <row r="15" spans="1:133">
      <c r="A15" s="61"/>
      <c r="B15" s="62">
        <v>524</v>
      </c>
      <c r="C15" s="63" t="s">
        <v>27</v>
      </c>
      <c r="D15" s="64">
        <v>213640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213640</v>
      </c>
      <c r="O15" s="65">
        <f t="shared" si="2"/>
        <v>33.512156862745101</v>
      </c>
      <c r="P15" s="66"/>
    </row>
    <row r="16" spans="1:133">
      <c r="A16" s="61"/>
      <c r="B16" s="62">
        <v>529</v>
      </c>
      <c r="C16" s="63" t="s">
        <v>28</v>
      </c>
      <c r="D16" s="64">
        <v>7592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7592</v>
      </c>
      <c r="O16" s="65">
        <f t="shared" si="2"/>
        <v>1.1909019607843137</v>
      </c>
      <c r="P16" s="66"/>
    </row>
    <row r="17" spans="1:119" ht="15.75">
      <c r="A17" s="67" t="s">
        <v>29</v>
      </c>
      <c r="B17" s="68"/>
      <c r="C17" s="69"/>
      <c r="D17" s="70">
        <f t="shared" ref="D17:M17" si="4">SUM(D18:D21)</f>
        <v>633528</v>
      </c>
      <c r="E17" s="70">
        <f t="shared" si="4"/>
        <v>0</v>
      </c>
      <c r="F17" s="70">
        <f t="shared" si="4"/>
        <v>0</v>
      </c>
      <c r="G17" s="70">
        <f t="shared" si="4"/>
        <v>0</v>
      </c>
      <c r="H17" s="70">
        <f t="shared" si="4"/>
        <v>0</v>
      </c>
      <c r="I17" s="70">
        <f t="shared" si="4"/>
        <v>2116938</v>
      </c>
      <c r="J17" s="70">
        <f t="shared" si="4"/>
        <v>0</v>
      </c>
      <c r="K17" s="70">
        <f t="shared" si="4"/>
        <v>0</v>
      </c>
      <c r="L17" s="70">
        <f t="shared" si="4"/>
        <v>0</v>
      </c>
      <c r="M17" s="70">
        <f t="shared" si="4"/>
        <v>0</v>
      </c>
      <c r="N17" s="71">
        <f t="shared" si="1"/>
        <v>2750466</v>
      </c>
      <c r="O17" s="72">
        <f t="shared" si="2"/>
        <v>431.44564705882351</v>
      </c>
      <c r="P17" s="73"/>
    </row>
    <row r="18" spans="1:119">
      <c r="A18" s="61"/>
      <c r="B18" s="62">
        <v>533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1137569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1137569</v>
      </c>
      <c r="O18" s="65">
        <f t="shared" si="2"/>
        <v>178.44219607843138</v>
      </c>
      <c r="P18" s="66"/>
    </row>
    <row r="19" spans="1:119">
      <c r="A19" s="61"/>
      <c r="B19" s="62">
        <v>534</v>
      </c>
      <c r="C19" s="63" t="s">
        <v>58</v>
      </c>
      <c r="D19" s="64">
        <v>633528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633528</v>
      </c>
      <c r="O19" s="65">
        <f t="shared" si="2"/>
        <v>99.376941176470595</v>
      </c>
      <c r="P19" s="66"/>
    </row>
    <row r="20" spans="1:119">
      <c r="A20" s="61"/>
      <c r="B20" s="62">
        <v>535</v>
      </c>
      <c r="C20" s="63" t="s">
        <v>32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965506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965506</v>
      </c>
      <c r="O20" s="65">
        <f t="shared" si="2"/>
        <v>151.45192156862745</v>
      </c>
      <c r="P20" s="66"/>
    </row>
    <row r="21" spans="1:119">
      <c r="A21" s="61"/>
      <c r="B21" s="62">
        <v>539</v>
      </c>
      <c r="C21" s="63" t="s">
        <v>34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13863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13863</v>
      </c>
      <c r="O21" s="65">
        <f t="shared" si="2"/>
        <v>2.1745882352941175</v>
      </c>
      <c r="P21" s="66"/>
    </row>
    <row r="22" spans="1:119" ht="15.75">
      <c r="A22" s="67" t="s">
        <v>35</v>
      </c>
      <c r="B22" s="68"/>
      <c r="C22" s="69"/>
      <c r="D22" s="70">
        <f t="shared" ref="D22:M22" si="5">SUM(D23:D23)</f>
        <v>390502</v>
      </c>
      <c r="E22" s="70">
        <f t="shared" si="5"/>
        <v>63460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70">
        <f t="shared" si="5"/>
        <v>0</v>
      </c>
      <c r="J22" s="70">
        <f t="shared" si="5"/>
        <v>0</v>
      </c>
      <c r="K22" s="70">
        <f t="shared" si="5"/>
        <v>0</v>
      </c>
      <c r="L22" s="70">
        <f t="shared" si="5"/>
        <v>0</v>
      </c>
      <c r="M22" s="70">
        <f t="shared" si="5"/>
        <v>0</v>
      </c>
      <c r="N22" s="70">
        <f t="shared" si="1"/>
        <v>453962</v>
      </c>
      <c r="O22" s="72">
        <f t="shared" si="2"/>
        <v>71.209725490196078</v>
      </c>
      <c r="P22" s="73"/>
    </row>
    <row r="23" spans="1:119">
      <c r="A23" s="61"/>
      <c r="B23" s="62">
        <v>541</v>
      </c>
      <c r="C23" s="63" t="s">
        <v>59</v>
      </c>
      <c r="D23" s="64">
        <v>390502</v>
      </c>
      <c r="E23" s="64">
        <v>63460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453962</v>
      </c>
      <c r="O23" s="65">
        <f t="shared" si="2"/>
        <v>71.209725490196078</v>
      </c>
      <c r="P23" s="66"/>
    </row>
    <row r="24" spans="1:119" ht="15.75">
      <c r="A24" s="67" t="s">
        <v>37</v>
      </c>
      <c r="B24" s="68"/>
      <c r="C24" s="69"/>
      <c r="D24" s="70">
        <f t="shared" ref="D24:M24" si="6">SUM(D25:D25)</f>
        <v>131782</v>
      </c>
      <c r="E24" s="70">
        <f t="shared" si="6"/>
        <v>0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131782</v>
      </c>
      <c r="O24" s="72">
        <f t="shared" si="2"/>
        <v>20.671686274509803</v>
      </c>
      <c r="P24" s="66"/>
    </row>
    <row r="25" spans="1:119">
      <c r="A25" s="61"/>
      <c r="B25" s="62">
        <v>572</v>
      </c>
      <c r="C25" s="63" t="s">
        <v>60</v>
      </c>
      <c r="D25" s="64">
        <v>131782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131782</v>
      </c>
      <c r="O25" s="65">
        <f t="shared" si="2"/>
        <v>20.671686274509803</v>
      </c>
      <c r="P25" s="66"/>
    </row>
    <row r="26" spans="1:119" ht="15.75">
      <c r="A26" s="67" t="s">
        <v>61</v>
      </c>
      <c r="B26" s="68"/>
      <c r="C26" s="69"/>
      <c r="D26" s="70">
        <f t="shared" ref="D26:M26" si="7">SUM(D27:D27)</f>
        <v>0</v>
      </c>
      <c r="E26" s="70">
        <f t="shared" si="7"/>
        <v>0</v>
      </c>
      <c r="F26" s="70">
        <f t="shared" si="7"/>
        <v>0</v>
      </c>
      <c r="G26" s="70">
        <f t="shared" si="7"/>
        <v>0</v>
      </c>
      <c r="H26" s="70">
        <f t="shared" si="7"/>
        <v>0</v>
      </c>
      <c r="I26" s="70">
        <f t="shared" si="7"/>
        <v>16086</v>
      </c>
      <c r="J26" s="70">
        <f t="shared" si="7"/>
        <v>0</v>
      </c>
      <c r="K26" s="70">
        <f t="shared" si="7"/>
        <v>0</v>
      </c>
      <c r="L26" s="70">
        <f t="shared" si="7"/>
        <v>0</v>
      </c>
      <c r="M26" s="70">
        <f t="shared" si="7"/>
        <v>0</v>
      </c>
      <c r="N26" s="70">
        <f t="shared" si="1"/>
        <v>16086</v>
      </c>
      <c r="O26" s="72">
        <f t="shared" si="2"/>
        <v>2.5232941176470587</v>
      </c>
      <c r="P26" s="66"/>
    </row>
    <row r="27" spans="1:119" ht="15.75" thickBot="1">
      <c r="A27" s="61"/>
      <c r="B27" s="62">
        <v>591</v>
      </c>
      <c r="C27" s="63" t="s">
        <v>62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16086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16086</v>
      </c>
      <c r="O27" s="65">
        <f t="shared" si="2"/>
        <v>2.5232941176470587</v>
      </c>
      <c r="P27" s="66"/>
    </row>
    <row r="28" spans="1:119" ht="16.5" thickBot="1">
      <c r="A28" s="74" t="s">
        <v>10</v>
      </c>
      <c r="B28" s="75"/>
      <c r="C28" s="76"/>
      <c r="D28" s="77">
        <f>SUM(D5,D12,D17,D22,D24,D26)</f>
        <v>3830408</v>
      </c>
      <c r="E28" s="77">
        <f t="shared" ref="E28:M28" si="8">SUM(E5,E12,E17,E22,E24,E26)</f>
        <v>75460</v>
      </c>
      <c r="F28" s="77">
        <f t="shared" si="8"/>
        <v>0</v>
      </c>
      <c r="G28" s="77">
        <f t="shared" si="8"/>
        <v>0</v>
      </c>
      <c r="H28" s="77">
        <f t="shared" si="8"/>
        <v>0</v>
      </c>
      <c r="I28" s="77">
        <f t="shared" si="8"/>
        <v>2133024</v>
      </c>
      <c r="J28" s="77">
        <f t="shared" si="8"/>
        <v>0</v>
      </c>
      <c r="K28" s="77">
        <f t="shared" si="8"/>
        <v>417496</v>
      </c>
      <c r="L28" s="77">
        <f t="shared" si="8"/>
        <v>6326</v>
      </c>
      <c r="M28" s="77">
        <f t="shared" si="8"/>
        <v>0</v>
      </c>
      <c r="N28" s="77">
        <f t="shared" si="1"/>
        <v>6462714</v>
      </c>
      <c r="O28" s="78">
        <f t="shared" si="2"/>
        <v>1013.7590588235294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71" t="s">
        <v>63</v>
      </c>
      <c r="M30" s="171"/>
      <c r="N30" s="171"/>
      <c r="O30" s="88">
        <v>6375</v>
      </c>
    </row>
    <row r="31" spans="1:119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</row>
    <row r="32" spans="1:119" ht="15.75" customHeight="1" thickBot="1">
      <c r="A32" s="175" t="s">
        <v>45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1561825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30203</v>
      </c>
      <c r="L5" s="24">
        <f t="shared" si="0"/>
        <v>22049</v>
      </c>
      <c r="M5" s="24">
        <f t="shared" si="0"/>
        <v>0</v>
      </c>
      <c r="N5" s="25">
        <f t="shared" ref="N5:N28" si="1">SUM(D5:M5)</f>
        <v>1614077</v>
      </c>
      <c r="O5" s="30">
        <f t="shared" ref="O5:O28" si="2">(N5/O$30)</f>
        <v>253.66603803237467</v>
      </c>
      <c r="P5" s="6"/>
    </row>
    <row r="6" spans="1:133">
      <c r="A6" s="12"/>
      <c r="B6" s="42">
        <v>511</v>
      </c>
      <c r="C6" s="19" t="s">
        <v>18</v>
      </c>
      <c r="D6" s="43">
        <v>26364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26364</v>
      </c>
      <c r="O6" s="44">
        <f t="shared" si="2"/>
        <v>4.1433286185761435</v>
      </c>
      <c r="P6" s="9"/>
    </row>
    <row r="7" spans="1:133">
      <c r="A7" s="12"/>
      <c r="B7" s="42">
        <v>512</v>
      </c>
      <c r="C7" s="19" t="s">
        <v>19</v>
      </c>
      <c r="D7" s="43">
        <v>103977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103977</v>
      </c>
      <c r="O7" s="44">
        <f t="shared" si="2"/>
        <v>16.340876944837341</v>
      </c>
      <c r="P7" s="9"/>
    </row>
    <row r="8" spans="1:133">
      <c r="A8" s="12"/>
      <c r="B8" s="42">
        <v>513</v>
      </c>
      <c r="C8" s="19" t="s">
        <v>20</v>
      </c>
      <c r="D8" s="43">
        <v>524522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524522</v>
      </c>
      <c r="O8" s="44">
        <f t="shared" si="2"/>
        <v>82.433129027188428</v>
      </c>
      <c r="P8" s="9"/>
    </row>
    <row r="9" spans="1:133">
      <c r="A9" s="12"/>
      <c r="B9" s="42">
        <v>514</v>
      </c>
      <c r="C9" s="19" t="s">
        <v>21</v>
      </c>
      <c r="D9" s="43">
        <v>37648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37648</v>
      </c>
      <c r="O9" s="44">
        <f t="shared" si="2"/>
        <v>5.9167059563099169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30203</v>
      </c>
      <c r="L10" s="43">
        <v>0</v>
      </c>
      <c r="M10" s="43">
        <v>0</v>
      </c>
      <c r="N10" s="43">
        <f t="shared" si="1"/>
        <v>30203</v>
      </c>
      <c r="O10" s="44">
        <f t="shared" si="2"/>
        <v>4.746660380323747</v>
      </c>
      <c r="P10" s="9"/>
    </row>
    <row r="11" spans="1:133">
      <c r="A11" s="12"/>
      <c r="B11" s="42">
        <v>519</v>
      </c>
      <c r="C11" s="19" t="s">
        <v>23</v>
      </c>
      <c r="D11" s="43">
        <v>869314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22049</v>
      </c>
      <c r="M11" s="43">
        <v>0</v>
      </c>
      <c r="N11" s="43">
        <f t="shared" si="1"/>
        <v>891363</v>
      </c>
      <c r="O11" s="44">
        <f t="shared" si="2"/>
        <v>140.08533710513908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1058445</v>
      </c>
      <c r="E12" s="29">
        <f t="shared" si="3"/>
        <v>29192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1087637</v>
      </c>
      <c r="O12" s="41">
        <f t="shared" si="2"/>
        <v>170.93147886217193</v>
      </c>
      <c r="P12" s="10"/>
    </row>
    <row r="13" spans="1:133">
      <c r="A13" s="12"/>
      <c r="B13" s="42">
        <v>521</v>
      </c>
      <c r="C13" s="19" t="s">
        <v>25</v>
      </c>
      <c r="D13" s="43">
        <v>0</v>
      </c>
      <c r="E13" s="43">
        <v>12593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12593</v>
      </c>
      <c r="O13" s="44">
        <f t="shared" si="2"/>
        <v>1.9790979097909791</v>
      </c>
      <c r="P13" s="9"/>
    </row>
    <row r="14" spans="1:133">
      <c r="A14" s="12"/>
      <c r="B14" s="42">
        <v>522</v>
      </c>
      <c r="C14" s="19" t="s">
        <v>26</v>
      </c>
      <c r="D14" s="43">
        <v>743705</v>
      </c>
      <c r="E14" s="43">
        <v>16599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760304</v>
      </c>
      <c r="O14" s="44">
        <f t="shared" si="2"/>
        <v>119.48829168631148</v>
      </c>
      <c r="P14" s="9"/>
    </row>
    <row r="15" spans="1:133">
      <c r="A15" s="12"/>
      <c r="B15" s="42">
        <v>524</v>
      </c>
      <c r="C15" s="19" t="s">
        <v>27</v>
      </c>
      <c r="D15" s="43">
        <v>310472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310472</v>
      </c>
      <c r="O15" s="44">
        <f t="shared" si="2"/>
        <v>48.793336476504791</v>
      </c>
      <c r="P15" s="9"/>
    </row>
    <row r="16" spans="1:133">
      <c r="A16" s="12"/>
      <c r="B16" s="42">
        <v>529</v>
      </c>
      <c r="C16" s="19" t="s">
        <v>28</v>
      </c>
      <c r="D16" s="43">
        <v>4268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4268</v>
      </c>
      <c r="O16" s="44">
        <f t="shared" si="2"/>
        <v>0.67075278956467077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843413</v>
      </c>
      <c r="E17" s="29">
        <f t="shared" si="4"/>
        <v>643298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2081821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3568532</v>
      </c>
      <c r="O17" s="41">
        <f t="shared" si="2"/>
        <v>560.82539682539687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4225</v>
      </c>
      <c r="F18" s="43">
        <v>0</v>
      </c>
      <c r="G18" s="43">
        <v>0</v>
      </c>
      <c r="H18" s="43">
        <v>0</v>
      </c>
      <c r="I18" s="43">
        <v>839409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843634</v>
      </c>
      <c r="O18" s="44">
        <f t="shared" si="2"/>
        <v>132.58431557441457</v>
      </c>
      <c r="P18" s="9"/>
    </row>
    <row r="19" spans="1:119">
      <c r="A19" s="12"/>
      <c r="B19" s="42">
        <v>534</v>
      </c>
      <c r="C19" s="19" t="s">
        <v>31</v>
      </c>
      <c r="D19" s="43">
        <v>843413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843413</v>
      </c>
      <c r="O19" s="44">
        <f t="shared" si="2"/>
        <v>132.54958352978156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1222424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1222424</v>
      </c>
      <c r="O20" s="44">
        <f t="shared" si="2"/>
        <v>192.11441144114411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639073</v>
      </c>
      <c r="F21" s="43">
        <v>0</v>
      </c>
      <c r="G21" s="43">
        <v>0</v>
      </c>
      <c r="H21" s="43">
        <v>0</v>
      </c>
      <c r="I21" s="43">
        <v>19988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659061</v>
      </c>
      <c r="O21" s="44">
        <f t="shared" si="2"/>
        <v>103.57708628005658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542924</v>
      </c>
      <c r="E22" s="29">
        <f t="shared" si="5"/>
        <v>61915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604839</v>
      </c>
      <c r="O22" s="41">
        <f t="shared" si="2"/>
        <v>95.055634134842052</v>
      </c>
      <c r="P22" s="10"/>
    </row>
    <row r="23" spans="1:119">
      <c r="A23" s="12"/>
      <c r="B23" s="42">
        <v>541</v>
      </c>
      <c r="C23" s="19" t="s">
        <v>36</v>
      </c>
      <c r="D23" s="43">
        <v>542924</v>
      </c>
      <c r="E23" s="43">
        <v>61915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604839</v>
      </c>
      <c r="O23" s="44">
        <f t="shared" si="2"/>
        <v>95.055634134842052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102275</v>
      </c>
      <c r="E24" s="29">
        <f t="shared" si="6"/>
        <v>1248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103523</v>
      </c>
      <c r="O24" s="41">
        <f t="shared" si="2"/>
        <v>16.269526952695269</v>
      </c>
      <c r="P24" s="9"/>
    </row>
    <row r="25" spans="1:119">
      <c r="A25" s="12"/>
      <c r="B25" s="42">
        <v>572</v>
      </c>
      <c r="C25" s="19" t="s">
        <v>38</v>
      </c>
      <c r="D25" s="43">
        <v>102275</v>
      </c>
      <c r="E25" s="43">
        <v>1248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103523</v>
      </c>
      <c r="O25" s="44">
        <f t="shared" si="2"/>
        <v>16.269526952695269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153609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153609</v>
      </c>
      <c r="O26" s="41">
        <f t="shared" si="2"/>
        <v>24.140971239981141</v>
      </c>
      <c r="P26" s="9"/>
    </row>
    <row r="27" spans="1:119" ht="15.75" thickBot="1">
      <c r="A27" s="12"/>
      <c r="B27" s="42">
        <v>591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153609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153609</v>
      </c>
      <c r="O27" s="44">
        <f t="shared" si="2"/>
        <v>24.140971239981141</v>
      </c>
      <c r="P27" s="9"/>
    </row>
    <row r="28" spans="1:119" ht="16.5" thickBot="1">
      <c r="A28" s="13" t="s">
        <v>10</v>
      </c>
      <c r="B28" s="21"/>
      <c r="C28" s="20"/>
      <c r="D28" s="14">
        <f>SUM(D5,D12,D17,D22,D24,D26)</f>
        <v>4108882</v>
      </c>
      <c r="E28" s="14">
        <f t="shared" ref="E28:M28" si="8">SUM(E5,E12,E17,E22,E24,E26)</f>
        <v>735653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2235430</v>
      </c>
      <c r="J28" s="14">
        <f t="shared" si="8"/>
        <v>0</v>
      </c>
      <c r="K28" s="14">
        <f t="shared" si="8"/>
        <v>30203</v>
      </c>
      <c r="L28" s="14">
        <f t="shared" si="8"/>
        <v>22049</v>
      </c>
      <c r="M28" s="14">
        <f t="shared" si="8"/>
        <v>0</v>
      </c>
      <c r="N28" s="14">
        <f t="shared" si="1"/>
        <v>7132217</v>
      </c>
      <c r="O28" s="35">
        <f t="shared" si="2"/>
        <v>1120.889046047462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53</v>
      </c>
      <c r="M30" s="157"/>
      <c r="N30" s="157"/>
      <c r="O30" s="39">
        <v>6363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864485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13055</v>
      </c>
      <c r="L5" s="24">
        <f t="shared" si="0"/>
        <v>17756</v>
      </c>
      <c r="M5" s="24">
        <f t="shared" si="0"/>
        <v>0</v>
      </c>
      <c r="N5" s="25">
        <f t="shared" ref="N5:N28" si="1">SUM(D5:M5)</f>
        <v>895296</v>
      </c>
      <c r="O5" s="30">
        <f t="shared" ref="O5:O28" si="2">(N5/O$30)</f>
        <v>140.88056648308418</v>
      </c>
      <c r="P5" s="6"/>
    </row>
    <row r="6" spans="1:133">
      <c r="A6" s="12"/>
      <c r="B6" s="42">
        <v>511</v>
      </c>
      <c r="C6" s="19" t="s">
        <v>18</v>
      </c>
      <c r="D6" s="43">
        <v>24693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24693</v>
      </c>
      <c r="O6" s="44">
        <f t="shared" si="2"/>
        <v>3.8856018882769474</v>
      </c>
      <c r="P6" s="9"/>
    </row>
    <row r="7" spans="1:133">
      <c r="A7" s="12"/>
      <c r="B7" s="42">
        <v>512</v>
      </c>
      <c r="C7" s="19" t="s">
        <v>19</v>
      </c>
      <c r="D7" s="43">
        <v>116648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116648</v>
      </c>
      <c r="O7" s="44">
        <f t="shared" si="2"/>
        <v>18.355310778914241</v>
      </c>
      <c r="P7" s="9"/>
    </row>
    <row r="8" spans="1:133">
      <c r="A8" s="12"/>
      <c r="B8" s="42">
        <v>513</v>
      </c>
      <c r="C8" s="19" t="s">
        <v>20</v>
      </c>
      <c r="D8" s="43">
        <v>511357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511357</v>
      </c>
      <c r="O8" s="44">
        <f t="shared" si="2"/>
        <v>80.46530291109363</v>
      </c>
      <c r="P8" s="9"/>
    </row>
    <row r="9" spans="1:133">
      <c r="A9" s="12"/>
      <c r="B9" s="42">
        <v>514</v>
      </c>
      <c r="C9" s="19" t="s">
        <v>21</v>
      </c>
      <c r="D9" s="43">
        <v>42777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42777</v>
      </c>
      <c r="O9" s="44">
        <f t="shared" si="2"/>
        <v>6.7312352478363495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13055</v>
      </c>
      <c r="L10" s="43">
        <v>0</v>
      </c>
      <c r="M10" s="43">
        <v>0</v>
      </c>
      <c r="N10" s="43">
        <f t="shared" si="1"/>
        <v>13055</v>
      </c>
      <c r="O10" s="44">
        <f t="shared" si="2"/>
        <v>2.054287962234461</v>
      </c>
      <c r="P10" s="9"/>
    </row>
    <row r="11" spans="1:133">
      <c r="A11" s="12"/>
      <c r="B11" s="42">
        <v>519</v>
      </c>
      <c r="C11" s="19" t="s">
        <v>23</v>
      </c>
      <c r="D11" s="43">
        <v>169010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17756</v>
      </c>
      <c r="M11" s="43">
        <v>0</v>
      </c>
      <c r="N11" s="43">
        <f t="shared" si="1"/>
        <v>186766</v>
      </c>
      <c r="O11" s="44">
        <f t="shared" si="2"/>
        <v>29.388827694728562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1750067</v>
      </c>
      <c r="E12" s="29">
        <f t="shared" si="3"/>
        <v>20720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1770787</v>
      </c>
      <c r="O12" s="41">
        <f t="shared" si="2"/>
        <v>278.64468922108574</v>
      </c>
      <c r="P12" s="10"/>
    </row>
    <row r="13" spans="1:133">
      <c r="A13" s="12"/>
      <c r="B13" s="42">
        <v>521</v>
      </c>
      <c r="C13" s="19" t="s">
        <v>25</v>
      </c>
      <c r="D13" s="43">
        <v>716810</v>
      </c>
      <c r="E13" s="43">
        <v>4500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721310</v>
      </c>
      <c r="O13" s="44">
        <f t="shared" si="2"/>
        <v>113.50275373721479</v>
      </c>
      <c r="P13" s="9"/>
    </row>
    <row r="14" spans="1:133">
      <c r="A14" s="12"/>
      <c r="B14" s="42">
        <v>522</v>
      </c>
      <c r="C14" s="19" t="s">
        <v>26</v>
      </c>
      <c r="D14" s="43">
        <v>724796</v>
      </c>
      <c r="E14" s="43">
        <v>16220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741016</v>
      </c>
      <c r="O14" s="44">
        <f t="shared" si="2"/>
        <v>116.6036191974823</v>
      </c>
      <c r="P14" s="9"/>
    </row>
    <row r="15" spans="1:133">
      <c r="A15" s="12"/>
      <c r="B15" s="42">
        <v>524</v>
      </c>
      <c r="C15" s="19" t="s">
        <v>27</v>
      </c>
      <c r="D15" s="43">
        <v>297593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297593</v>
      </c>
      <c r="O15" s="44">
        <f t="shared" si="2"/>
        <v>46.82816679779701</v>
      </c>
      <c r="P15" s="9"/>
    </row>
    <row r="16" spans="1:133">
      <c r="A16" s="12"/>
      <c r="B16" s="42">
        <v>529</v>
      </c>
      <c r="C16" s="19" t="s">
        <v>28</v>
      </c>
      <c r="D16" s="43">
        <v>10868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10868</v>
      </c>
      <c r="O16" s="44">
        <f t="shared" si="2"/>
        <v>1.7101494885916602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SUM(D18:D21)</f>
        <v>616225</v>
      </c>
      <c r="E17" s="29">
        <f t="shared" si="4"/>
        <v>60927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2330532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3007684</v>
      </c>
      <c r="O17" s="41">
        <f t="shared" si="2"/>
        <v>473.27836349331233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1009977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1009977</v>
      </c>
      <c r="O18" s="44">
        <f t="shared" si="2"/>
        <v>158.92635719905587</v>
      </c>
      <c r="P18" s="9"/>
    </row>
    <row r="19" spans="1:119">
      <c r="A19" s="12"/>
      <c r="B19" s="42">
        <v>534</v>
      </c>
      <c r="C19" s="19" t="s">
        <v>31</v>
      </c>
      <c r="D19" s="43">
        <v>616225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616225</v>
      </c>
      <c r="O19" s="44">
        <f t="shared" si="2"/>
        <v>96.966955153422504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1304540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1304540</v>
      </c>
      <c r="O20" s="44">
        <f t="shared" si="2"/>
        <v>205.27773406766326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60927</v>
      </c>
      <c r="F21" s="43">
        <v>0</v>
      </c>
      <c r="G21" s="43">
        <v>0</v>
      </c>
      <c r="H21" s="43">
        <v>0</v>
      </c>
      <c r="I21" s="43">
        <v>16015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76942</v>
      </c>
      <c r="O21" s="44">
        <f t="shared" si="2"/>
        <v>12.107317073170732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554062</v>
      </c>
      <c r="E22" s="29">
        <f t="shared" si="5"/>
        <v>34991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589053</v>
      </c>
      <c r="O22" s="41">
        <f t="shared" si="2"/>
        <v>92.691266719118801</v>
      </c>
      <c r="P22" s="10"/>
    </row>
    <row r="23" spans="1:119">
      <c r="A23" s="12"/>
      <c r="B23" s="42">
        <v>541</v>
      </c>
      <c r="C23" s="19" t="s">
        <v>36</v>
      </c>
      <c r="D23" s="43">
        <v>554062</v>
      </c>
      <c r="E23" s="43">
        <v>34991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589053</v>
      </c>
      <c r="O23" s="44">
        <f t="shared" si="2"/>
        <v>92.691266719118801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167015</v>
      </c>
      <c r="E24" s="29">
        <f t="shared" si="6"/>
        <v>1838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168853</v>
      </c>
      <c r="O24" s="41">
        <f t="shared" si="2"/>
        <v>26.570102281667978</v>
      </c>
      <c r="P24" s="9"/>
    </row>
    <row r="25" spans="1:119">
      <c r="A25" s="12"/>
      <c r="B25" s="42">
        <v>572</v>
      </c>
      <c r="C25" s="19" t="s">
        <v>38</v>
      </c>
      <c r="D25" s="43">
        <v>167015</v>
      </c>
      <c r="E25" s="43">
        <v>1838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168853</v>
      </c>
      <c r="O25" s="44">
        <f t="shared" si="2"/>
        <v>26.570102281667978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161564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161564</v>
      </c>
      <c r="O26" s="41">
        <f t="shared" si="2"/>
        <v>25.423131392604247</v>
      </c>
      <c r="P26" s="9"/>
    </row>
    <row r="27" spans="1:119" ht="15.75" thickBot="1">
      <c r="A27" s="12"/>
      <c r="B27" s="42">
        <v>591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161564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161564</v>
      </c>
      <c r="O27" s="44">
        <f t="shared" si="2"/>
        <v>25.423131392604247</v>
      </c>
      <c r="P27" s="9"/>
    </row>
    <row r="28" spans="1:119" ht="16.5" thickBot="1">
      <c r="A28" s="13" t="s">
        <v>10</v>
      </c>
      <c r="B28" s="21"/>
      <c r="C28" s="20"/>
      <c r="D28" s="14">
        <f>SUM(D5,D12,D17,D22,D24,D26)</f>
        <v>3951854</v>
      </c>
      <c r="E28" s="14">
        <f t="shared" ref="E28:M28" si="8">SUM(E5,E12,E17,E22,E24,E26)</f>
        <v>118476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2492096</v>
      </c>
      <c r="J28" s="14">
        <f t="shared" si="8"/>
        <v>0</v>
      </c>
      <c r="K28" s="14">
        <f t="shared" si="8"/>
        <v>13055</v>
      </c>
      <c r="L28" s="14">
        <f t="shared" si="8"/>
        <v>17756</v>
      </c>
      <c r="M28" s="14">
        <f t="shared" si="8"/>
        <v>0</v>
      </c>
      <c r="N28" s="14">
        <f t="shared" si="1"/>
        <v>6593237</v>
      </c>
      <c r="O28" s="35">
        <f t="shared" si="2"/>
        <v>1037.4881195908733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51</v>
      </c>
      <c r="M30" s="157"/>
      <c r="N30" s="157"/>
      <c r="O30" s="39">
        <v>6355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830067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11445</v>
      </c>
      <c r="L5" s="24">
        <f t="shared" si="0"/>
        <v>4000</v>
      </c>
      <c r="M5" s="24">
        <f t="shared" si="0"/>
        <v>0</v>
      </c>
      <c r="N5" s="25">
        <f t="shared" ref="N5:N29" si="1">SUM(D5:M5)</f>
        <v>845512</v>
      </c>
      <c r="O5" s="30">
        <f t="shared" ref="O5:O29" si="2">(N5/O$31)</f>
        <v>133.21443201512525</v>
      </c>
      <c r="P5" s="6"/>
    </row>
    <row r="6" spans="1:133">
      <c r="A6" s="12"/>
      <c r="B6" s="42">
        <v>511</v>
      </c>
      <c r="C6" s="19" t="s">
        <v>18</v>
      </c>
      <c r="D6" s="43">
        <v>26999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26999</v>
      </c>
      <c r="O6" s="44">
        <f t="shared" si="2"/>
        <v>4.2538207026941866</v>
      </c>
      <c r="P6" s="9"/>
    </row>
    <row r="7" spans="1:133">
      <c r="A7" s="12"/>
      <c r="B7" s="42">
        <v>512</v>
      </c>
      <c r="C7" s="19" t="s">
        <v>19</v>
      </c>
      <c r="D7" s="43">
        <v>103493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103493</v>
      </c>
      <c r="O7" s="44">
        <f t="shared" si="2"/>
        <v>16.305813770285173</v>
      </c>
      <c r="P7" s="9"/>
    </row>
    <row r="8" spans="1:133">
      <c r="A8" s="12"/>
      <c r="B8" s="42">
        <v>513</v>
      </c>
      <c r="C8" s="19" t="s">
        <v>20</v>
      </c>
      <c r="D8" s="43">
        <v>513918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513918</v>
      </c>
      <c r="O8" s="44">
        <f t="shared" si="2"/>
        <v>80.970222152197891</v>
      </c>
      <c r="P8" s="9"/>
    </row>
    <row r="9" spans="1:133">
      <c r="A9" s="12"/>
      <c r="B9" s="42">
        <v>514</v>
      </c>
      <c r="C9" s="19" t="s">
        <v>21</v>
      </c>
      <c r="D9" s="43">
        <v>37978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37978</v>
      </c>
      <c r="O9" s="44">
        <f t="shared" si="2"/>
        <v>5.9836143059713249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11445</v>
      </c>
      <c r="L10" s="43">
        <v>0</v>
      </c>
      <c r="M10" s="43">
        <v>0</v>
      </c>
      <c r="N10" s="43">
        <f t="shared" si="1"/>
        <v>11445</v>
      </c>
      <c r="O10" s="44">
        <f t="shared" si="2"/>
        <v>1.8032141169056246</v>
      </c>
      <c r="P10" s="9"/>
    </row>
    <row r="11" spans="1:133">
      <c r="A11" s="12"/>
      <c r="B11" s="42">
        <v>519</v>
      </c>
      <c r="C11" s="19" t="s">
        <v>23</v>
      </c>
      <c r="D11" s="43">
        <v>147679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4000</v>
      </c>
      <c r="M11" s="43">
        <v>0</v>
      </c>
      <c r="N11" s="43">
        <f t="shared" si="1"/>
        <v>151679</v>
      </c>
      <c r="O11" s="44">
        <f t="shared" si="2"/>
        <v>23.897746967071058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1745343</v>
      </c>
      <c r="E12" s="29">
        <f t="shared" si="3"/>
        <v>14000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1759343</v>
      </c>
      <c r="O12" s="41">
        <f t="shared" si="2"/>
        <v>277.19284701433747</v>
      </c>
      <c r="P12" s="10"/>
    </row>
    <row r="13" spans="1:133">
      <c r="A13" s="12"/>
      <c r="B13" s="42">
        <v>521</v>
      </c>
      <c r="C13" s="19" t="s">
        <v>25</v>
      </c>
      <c r="D13" s="43">
        <v>734590</v>
      </c>
      <c r="E13" s="43">
        <v>14000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748590</v>
      </c>
      <c r="O13" s="44">
        <f t="shared" si="2"/>
        <v>117.94391050890184</v>
      </c>
      <c r="P13" s="9"/>
    </row>
    <row r="14" spans="1:133">
      <c r="A14" s="12"/>
      <c r="B14" s="42">
        <v>522</v>
      </c>
      <c r="C14" s="19" t="s">
        <v>26</v>
      </c>
      <c r="D14" s="43">
        <v>695587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695587</v>
      </c>
      <c r="O14" s="44">
        <f t="shared" si="2"/>
        <v>109.59303608003782</v>
      </c>
      <c r="P14" s="9"/>
    </row>
    <row r="15" spans="1:133">
      <c r="A15" s="12"/>
      <c r="B15" s="42">
        <v>524</v>
      </c>
      <c r="C15" s="19" t="s">
        <v>27</v>
      </c>
      <c r="D15" s="43">
        <v>272288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272288</v>
      </c>
      <c r="O15" s="44">
        <f t="shared" si="2"/>
        <v>42.900267843075468</v>
      </c>
      <c r="P15" s="9"/>
    </row>
    <row r="16" spans="1:133">
      <c r="A16" s="12"/>
      <c r="B16" s="42">
        <v>529</v>
      </c>
      <c r="C16" s="19" t="s">
        <v>28</v>
      </c>
      <c r="D16" s="43">
        <v>42878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42878</v>
      </c>
      <c r="O16" s="44">
        <f t="shared" si="2"/>
        <v>6.7556325823223569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SUM(D18:D22)</f>
        <v>541839</v>
      </c>
      <c r="E17" s="29">
        <f t="shared" si="4"/>
        <v>3711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2275323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2820873</v>
      </c>
      <c r="O17" s="41">
        <f t="shared" si="2"/>
        <v>444.44194107452341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1054638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1054638</v>
      </c>
      <c r="O18" s="44">
        <f t="shared" si="2"/>
        <v>166.16322672128564</v>
      </c>
      <c r="P18" s="9"/>
    </row>
    <row r="19" spans="1:119">
      <c r="A19" s="12"/>
      <c r="B19" s="42">
        <v>534</v>
      </c>
      <c r="C19" s="19" t="s">
        <v>31</v>
      </c>
      <c r="D19" s="43">
        <v>541839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541839</v>
      </c>
      <c r="O19" s="44">
        <f t="shared" si="2"/>
        <v>85.369308334646291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1203882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1203882</v>
      </c>
      <c r="O20" s="44">
        <f t="shared" si="2"/>
        <v>189.67732787143532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3711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3711</v>
      </c>
      <c r="O21" s="44">
        <f t="shared" si="2"/>
        <v>0.58468567827319995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16803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16803</v>
      </c>
      <c r="O22" s="44">
        <f t="shared" si="2"/>
        <v>2.6473924688829369</v>
      </c>
      <c r="P22" s="9"/>
    </row>
    <row r="23" spans="1:119" ht="15.75">
      <c r="A23" s="26" t="s">
        <v>35</v>
      </c>
      <c r="B23" s="27"/>
      <c r="C23" s="28"/>
      <c r="D23" s="29">
        <f t="shared" ref="D23:M23" si="5">SUM(D24:D24)</f>
        <v>536163</v>
      </c>
      <c r="E23" s="29">
        <f t="shared" si="5"/>
        <v>58791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594954</v>
      </c>
      <c r="O23" s="41">
        <f t="shared" si="2"/>
        <v>93.737828895541199</v>
      </c>
      <c r="P23" s="10"/>
    </row>
    <row r="24" spans="1:119">
      <c r="A24" s="12"/>
      <c r="B24" s="42">
        <v>541</v>
      </c>
      <c r="C24" s="19" t="s">
        <v>36</v>
      </c>
      <c r="D24" s="43">
        <v>536163</v>
      </c>
      <c r="E24" s="43">
        <v>58791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594954</v>
      </c>
      <c r="O24" s="44">
        <f t="shared" si="2"/>
        <v>93.737828895541199</v>
      </c>
      <c r="P24" s="9"/>
    </row>
    <row r="25" spans="1:119" ht="15.75">
      <c r="A25" s="26" t="s">
        <v>37</v>
      </c>
      <c r="B25" s="27"/>
      <c r="C25" s="28"/>
      <c r="D25" s="29">
        <f t="shared" ref="D25:M25" si="6">SUM(D26:D26)</f>
        <v>88901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88901</v>
      </c>
      <c r="O25" s="41">
        <f t="shared" si="2"/>
        <v>14.006774854261856</v>
      </c>
      <c r="P25" s="9"/>
    </row>
    <row r="26" spans="1:119">
      <c r="A26" s="12"/>
      <c r="B26" s="42">
        <v>572</v>
      </c>
      <c r="C26" s="19" t="s">
        <v>38</v>
      </c>
      <c r="D26" s="43">
        <v>88901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88901</v>
      </c>
      <c r="O26" s="44">
        <f t="shared" si="2"/>
        <v>14.006774854261856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165303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165303</v>
      </c>
      <c r="O27" s="41">
        <f t="shared" si="2"/>
        <v>26.044272884827478</v>
      </c>
      <c r="P27" s="9"/>
    </row>
    <row r="28" spans="1:119" ht="15.75" thickBot="1">
      <c r="A28" s="12"/>
      <c r="B28" s="42">
        <v>591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165303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165303</v>
      </c>
      <c r="O28" s="44">
        <f t="shared" si="2"/>
        <v>26.044272884827478</v>
      </c>
      <c r="P28" s="9"/>
    </row>
    <row r="29" spans="1:119" ht="16.5" thickBot="1">
      <c r="A29" s="13" t="s">
        <v>10</v>
      </c>
      <c r="B29" s="21"/>
      <c r="C29" s="20"/>
      <c r="D29" s="14">
        <f>SUM(D5,D12,D17,D23,D25,D27)</f>
        <v>3742313</v>
      </c>
      <c r="E29" s="14">
        <f t="shared" ref="E29:M29" si="8">SUM(E5,E12,E17,E23,E25,E27)</f>
        <v>76502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2440626</v>
      </c>
      <c r="J29" s="14">
        <f t="shared" si="8"/>
        <v>0</v>
      </c>
      <c r="K29" s="14">
        <f t="shared" si="8"/>
        <v>11445</v>
      </c>
      <c r="L29" s="14">
        <f t="shared" si="8"/>
        <v>4000</v>
      </c>
      <c r="M29" s="14">
        <f t="shared" si="8"/>
        <v>0</v>
      </c>
      <c r="N29" s="14">
        <f t="shared" si="1"/>
        <v>6274886</v>
      </c>
      <c r="O29" s="35">
        <f t="shared" si="2"/>
        <v>988.6380967386167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49</v>
      </c>
      <c r="M31" s="157"/>
      <c r="N31" s="157"/>
      <c r="O31" s="39">
        <v>6347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>SUM(D6:D11)</f>
        <v>813690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5101</v>
      </c>
      <c r="L5" s="24">
        <f t="shared" si="0"/>
        <v>0</v>
      </c>
      <c r="M5" s="24">
        <f t="shared" si="0"/>
        <v>0</v>
      </c>
      <c r="N5" s="25">
        <f t="shared" ref="N5:N30" si="1">SUM(D5:M5)</f>
        <v>818791</v>
      </c>
      <c r="O5" s="30">
        <f t="shared" ref="O5:O30" si="2">(N5/O$32)</f>
        <v>128.45795418889239</v>
      </c>
      <c r="P5" s="6"/>
    </row>
    <row r="6" spans="1:133">
      <c r="A6" s="12"/>
      <c r="B6" s="42">
        <v>511</v>
      </c>
      <c r="C6" s="19" t="s">
        <v>18</v>
      </c>
      <c r="D6" s="43">
        <v>29850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29850</v>
      </c>
      <c r="O6" s="44">
        <f t="shared" si="2"/>
        <v>4.6830875431440226</v>
      </c>
      <c r="P6" s="9"/>
    </row>
    <row r="7" spans="1:133">
      <c r="A7" s="12"/>
      <c r="B7" s="42">
        <v>512</v>
      </c>
      <c r="C7" s="19" t="s">
        <v>19</v>
      </c>
      <c r="D7" s="43">
        <v>99950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99950</v>
      </c>
      <c r="O7" s="44">
        <f t="shared" si="2"/>
        <v>15.680891120175714</v>
      </c>
      <c r="P7" s="9"/>
    </row>
    <row r="8" spans="1:133">
      <c r="A8" s="12"/>
      <c r="B8" s="42">
        <v>513</v>
      </c>
      <c r="C8" s="19" t="s">
        <v>20</v>
      </c>
      <c r="D8" s="43">
        <v>499566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499566</v>
      </c>
      <c r="O8" s="44">
        <f t="shared" si="2"/>
        <v>78.3755883275808</v>
      </c>
      <c r="P8" s="9"/>
    </row>
    <row r="9" spans="1:133">
      <c r="A9" s="12"/>
      <c r="B9" s="42">
        <v>514</v>
      </c>
      <c r="C9" s="19" t="s">
        <v>21</v>
      </c>
      <c r="D9" s="43">
        <v>46933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46933</v>
      </c>
      <c r="O9" s="44">
        <f t="shared" si="2"/>
        <v>7.3631942265453407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5101</v>
      </c>
      <c r="L10" s="43">
        <v>0</v>
      </c>
      <c r="M10" s="43">
        <v>0</v>
      </c>
      <c r="N10" s="43">
        <f t="shared" si="1"/>
        <v>5101</v>
      </c>
      <c r="O10" s="44">
        <f t="shared" si="2"/>
        <v>0.80028239723878258</v>
      </c>
      <c r="P10" s="9"/>
    </row>
    <row r="11" spans="1:133">
      <c r="A11" s="12"/>
      <c r="B11" s="42">
        <v>519</v>
      </c>
      <c r="C11" s="19" t="s">
        <v>23</v>
      </c>
      <c r="D11" s="43">
        <v>137391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137391</v>
      </c>
      <c r="O11" s="44">
        <f t="shared" si="2"/>
        <v>21.554910574207717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1764547</v>
      </c>
      <c r="E12" s="29">
        <f t="shared" si="3"/>
        <v>40477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1805024</v>
      </c>
      <c r="O12" s="41">
        <f t="shared" si="2"/>
        <v>283.18544085346718</v>
      </c>
      <c r="P12" s="10"/>
    </row>
    <row r="13" spans="1:133">
      <c r="A13" s="12"/>
      <c r="B13" s="42">
        <v>521</v>
      </c>
      <c r="C13" s="19" t="s">
        <v>25</v>
      </c>
      <c r="D13" s="43">
        <v>727178</v>
      </c>
      <c r="E13" s="43">
        <v>24925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752103</v>
      </c>
      <c r="O13" s="44">
        <f t="shared" si="2"/>
        <v>117.9954502667085</v>
      </c>
      <c r="P13" s="9"/>
    </row>
    <row r="14" spans="1:133">
      <c r="A14" s="12"/>
      <c r="B14" s="42">
        <v>522</v>
      </c>
      <c r="C14" s="19" t="s">
        <v>26</v>
      </c>
      <c r="D14" s="43">
        <v>724217</v>
      </c>
      <c r="E14" s="43">
        <v>15552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739769</v>
      </c>
      <c r="O14" s="44">
        <f t="shared" si="2"/>
        <v>116.06040163162849</v>
      </c>
      <c r="P14" s="9"/>
    </row>
    <row r="15" spans="1:133">
      <c r="A15" s="12"/>
      <c r="B15" s="42">
        <v>524</v>
      </c>
      <c r="C15" s="19" t="s">
        <v>27</v>
      </c>
      <c r="D15" s="43">
        <v>279692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279692</v>
      </c>
      <c r="O15" s="44">
        <f t="shared" si="2"/>
        <v>43.880138060872291</v>
      </c>
      <c r="P15" s="9"/>
    </row>
    <row r="16" spans="1:133">
      <c r="A16" s="12"/>
      <c r="B16" s="42">
        <v>529</v>
      </c>
      <c r="C16" s="19" t="s">
        <v>28</v>
      </c>
      <c r="D16" s="43">
        <v>33460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33460</v>
      </c>
      <c r="O16" s="44">
        <f t="shared" si="2"/>
        <v>5.2494508942579232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SUM(D18:D22)</f>
        <v>619533</v>
      </c>
      <c r="E17" s="29">
        <f t="shared" si="4"/>
        <v>115049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2197974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2932556</v>
      </c>
      <c r="O17" s="41">
        <f t="shared" si="2"/>
        <v>460.08095387511764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1006385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1006385</v>
      </c>
      <c r="O18" s="44">
        <f t="shared" si="2"/>
        <v>157.88908064010042</v>
      </c>
      <c r="P18" s="9"/>
    </row>
    <row r="19" spans="1:119">
      <c r="A19" s="12"/>
      <c r="B19" s="42">
        <v>534</v>
      </c>
      <c r="C19" s="19" t="s">
        <v>31</v>
      </c>
      <c r="D19" s="43">
        <v>619533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619533</v>
      </c>
      <c r="O19" s="44">
        <f t="shared" si="2"/>
        <v>97.196893630373395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1183756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1183756</v>
      </c>
      <c r="O20" s="44">
        <f t="shared" si="2"/>
        <v>185.71634766237841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115049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115049</v>
      </c>
      <c r="O21" s="44">
        <f t="shared" si="2"/>
        <v>18.049733291496704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7833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7833</v>
      </c>
      <c r="O22" s="44">
        <f t="shared" si="2"/>
        <v>1.228898650768748</v>
      </c>
      <c r="P22" s="9"/>
    </row>
    <row r="23" spans="1:119" ht="15.75">
      <c r="A23" s="26" t="s">
        <v>35</v>
      </c>
      <c r="B23" s="27"/>
      <c r="C23" s="28"/>
      <c r="D23" s="29">
        <f t="shared" ref="D23:M23" si="5">SUM(D24:D24)</f>
        <v>582193</v>
      </c>
      <c r="E23" s="29">
        <f t="shared" si="5"/>
        <v>24306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606499</v>
      </c>
      <c r="O23" s="41">
        <f t="shared" si="2"/>
        <v>95.152023846877938</v>
      </c>
      <c r="P23" s="10"/>
    </row>
    <row r="24" spans="1:119">
      <c r="A24" s="12"/>
      <c r="B24" s="42">
        <v>541</v>
      </c>
      <c r="C24" s="19" t="s">
        <v>36</v>
      </c>
      <c r="D24" s="43">
        <v>582193</v>
      </c>
      <c r="E24" s="43">
        <v>24306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606499</v>
      </c>
      <c r="O24" s="44">
        <f t="shared" si="2"/>
        <v>95.152023846877938</v>
      </c>
      <c r="P24" s="9"/>
    </row>
    <row r="25" spans="1:119" ht="15.75">
      <c r="A25" s="26" t="s">
        <v>37</v>
      </c>
      <c r="B25" s="27"/>
      <c r="C25" s="28"/>
      <c r="D25" s="29">
        <f t="shared" ref="D25:M25" si="6">SUM(D26:D26)</f>
        <v>76984</v>
      </c>
      <c r="E25" s="29">
        <f t="shared" si="6"/>
        <v>5218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82202</v>
      </c>
      <c r="O25" s="41">
        <f t="shared" si="2"/>
        <v>12.89645434577973</v>
      </c>
      <c r="P25" s="9"/>
    </row>
    <row r="26" spans="1:119">
      <c r="A26" s="12"/>
      <c r="B26" s="42">
        <v>572</v>
      </c>
      <c r="C26" s="19" t="s">
        <v>38</v>
      </c>
      <c r="D26" s="43">
        <v>76984</v>
      </c>
      <c r="E26" s="43">
        <v>5218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82202</v>
      </c>
      <c r="O26" s="44">
        <f t="shared" si="2"/>
        <v>12.89645434577973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SUM(D28:D29)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341223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341223</v>
      </c>
      <c r="O27" s="41">
        <f t="shared" si="2"/>
        <v>53.533573893944151</v>
      </c>
      <c r="P27" s="9"/>
    </row>
    <row r="28" spans="1:119">
      <c r="A28" s="12"/>
      <c r="B28" s="42">
        <v>581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169460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169460</v>
      </c>
      <c r="O28" s="44">
        <f t="shared" si="2"/>
        <v>26.586131157828678</v>
      </c>
      <c r="P28" s="9"/>
    </row>
    <row r="29" spans="1:119" ht="15.75" thickBot="1">
      <c r="A29" s="12"/>
      <c r="B29" s="42">
        <v>591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171763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171763</v>
      </c>
      <c r="O29" s="44">
        <f t="shared" si="2"/>
        <v>26.94744273611547</v>
      </c>
      <c r="P29" s="9"/>
    </row>
    <row r="30" spans="1:119" ht="16.5" thickBot="1">
      <c r="A30" s="13" t="s">
        <v>10</v>
      </c>
      <c r="B30" s="21"/>
      <c r="C30" s="20"/>
      <c r="D30" s="14">
        <f>SUM(D5,D12,D17,D23,D25,D27)</f>
        <v>3856947</v>
      </c>
      <c r="E30" s="14">
        <f t="shared" ref="E30:M30" si="8">SUM(E5,E12,E17,E23,E25,E27)</f>
        <v>185050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2539197</v>
      </c>
      <c r="J30" s="14">
        <f t="shared" si="8"/>
        <v>0</v>
      </c>
      <c r="K30" s="14">
        <f t="shared" si="8"/>
        <v>5101</v>
      </c>
      <c r="L30" s="14">
        <f t="shared" si="8"/>
        <v>0</v>
      </c>
      <c r="M30" s="14">
        <f t="shared" si="8"/>
        <v>0</v>
      </c>
      <c r="N30" s="14">
        <f t="shared" si="1"/>
        <v>6586295</v>
      </c>
      <c r="O30" s="35">
        <f t="shared" si="2"/>
        <v>1033.3064010040791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43</v>
      </c>
      <c r="M32" s="157"/>
      <c r="N32" s="157"/>
      <c r="O32" s="39">
        <v>6374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45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796482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796482</v>
      </c>
      <c r="O5" s="30">
        <f t="shared" ref="O5:O27" si="2">(N5/O$29)</f>
        <v>133.84002688623761</v>
      </c>
      <c r="P5" s="6"/>
    </row>
    <row r="6" spans="1:133">
      <c r="A6" s="12"/>
      <c r="B6" s="42">
        <v>511</v>
      </c>
      <c r="C6" s="19" t="s">
        <v>18</v>
      </c>
      <c r="D6" s="43">
        <v>29081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29081</v>
      </c>
      <c r="O6" s="44">
        <f t="shared" si="2"/>
        <v>4.8867417240799869</v>
      </c>
      <c r="P6" s="9"/>
    </row>
    <row r="7" spans="1:133">
      <c r="A7" s="12"/>
      <c r="B7" s="42">
        <v>512</v>
      </c>
      <c r="C7" s="19" t="s">
        <v>19</v>
      </c>
      <c r="D7" s="43">
        <v>96587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96587</v>
      </c>
      <c r="O7" s="44">
        <f t="shared" si="2"/>
        <v>16.23038144849605</v>
      </c>
      <c r="P7" s="9"/>
    </row>
    <row r="8" spans="1:133">
      <c r="A8" s="12"/>
      <c r="B8" s="42">
        <v>513</v>
      </c>
      <c r="C8" s="19" t="s">
        <v>20</v>
      </c>
      <c r="D8" s="43">
        <v>487714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487714</v>
      </c>
      <c r="O8" s="44">
        <f t="shared" si="2"/>
        <v>81.954965552008062</v>
      </c>
      <c r="P8" s="9"/>
    </row>
    <row r="9" spans="1:133">
      <c r="A9" s="12"/>
      <c r="B9" s="42">
        <v>514</v>
      </c>
      <c r="C9" s="19" t="s">
        <v>21</v>
      </c>
      <c r="D9" s="43">
        <v>37714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37714</v>
      </c>
      <c r="O9" s="44">
        <f t="shared" si="2"/>
        <v>6.3374222819694168</v>
      </c>
      <c r="P9" s="9"/>
    </row>
    <row r="10" spans="1:133">
      <c r="A10" s="12"/>
      <c r="B10" s="42">
        <v>519</v>
      </c>
      <c r="C10" s="19" t="s">
        <v>23</v>
      </c>
      <c r="D10" s="43">
        <v>145386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145386</v>
      </c>
      <c r="O10" s="44">
        <f t="shared" si="2"/>
        <v>24.430515879684087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1697706</v>
      </c>
      <c r="E11" s="29">
        <f t="shared" si="3"/>
        <v>50633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1748339</v>
      </c>
      <c r="O11" s="41">
        <f t="shared" si="2"/>
        <v>293.78911107376911</v>
      </c>
      <c r="P11" s="10"/>
    </row>
    <row r="12" spans="1:133">
      <c r="A12" s="12"/>
      <c r="B12" s="42">
        <v>521</v>
      </c>
      <c r="C12" s="19" t="s">
        <v>25</v>
      </c>
      <c r="D12" s="43">
        <v>710036</v>
      </c>
      <c r="E12" s="43">
        <v>32148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742184</v>
      </c>
      <c r="O12" s="44">
        <f t="shared" si="2"/>
        <v>124.71584607628969</v>
      </c>
      <c r="P12" s="9"/>
    </row>
    <row r="13" spans="1:133">
      <c r="A13" s="12"/>
      <c r="B13" s="42">
        <v>522</v>
      </c>
      <c r="C13" s="19" t="s">
        <v>26</v>
      </c>
      <c r="D13" s="43">
        <v>705670</v>
      </c>
      <c r="E13" s="43">
        <v>18485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724155</v>
      </c>
      <c r="O13" s="44">
        <f t="shared" si="2"/>
        <v>121.68627121492186</v>
      </c>
      <c r="P13" s="9"/>
    </row>
    <row r="14" spans="1:133">
      <c r="A14" s="12"/>
      <c r="B14" s="42">
        <v>524</v>
      </c>
      <c r="C14" s="19" t="s">
        <v>27</v>
      </c>
      <c r="D14" s="43">
        <v>249637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249637</v>
      </c>
      <c r="O14" s="44">
        <f t="shared" si="2"/>
        <v>41.948748109561421</v>
      </c>
      <c r="P14" s="9"/>
    </row>
    <row r="15" spans="1:133">
      <c r="A15" s="12"/>
      <c r="B15" s="42">
        <v>529</v>
      </c>
      <c r="C15" s="19" t="s">
        <v>28</v>
      </c>
      <c r="D15" s="43">
        <v>32363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32363</v>
      </c>
      <c r="O15" s="44">
        <f t="shared" si="2"/>
        <v>5.4382456729961355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635669</v>
      </c>
      <c r="E16" s="29">
        <f t="shared" si="4"/>
        <v>181159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2421874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3238702</v>
      </c>
      <c r="O16" s="41">
        <f t="shared" si="2"/>
        <v>544.2281969416905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181159</v>
      </c>
      <c r="F17" s="43">
        <v>0</v>
      </c>
      <c r="G17" s="43">
        <v>0</v>
      </c>
      <c r="H17" s="43">
        <v>0</v>
      </c>
      <c r="I17" s="43">
        <v>1015287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1196446</v>
      </c>
      <c r="O17" s="44">
        <f t="shared" si="2"/>
        <v>201.04957150058814</v>
      </c>
      <c r="P17" s="9"/>
    </row>
    <row r="18" spans="1:119">
      <c r="A18" s="12"/>
      <c r="B18" s="42">
        <v>534</v>
      </c>
      <c r="C18" s="19" t="s">
        <v>31</v>
      </c>
      <c r="D18" s="43">
        <v>635669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635669</v>
      </c>
      <c r="O18" s="44">
        <f t="shared" si="2"/>
        <v>106.81717358427156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1387680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1387680</v>
      </c>
      <c r="O19" s="44">
        <f t="shared" si="2"/>
        <v>233.18433876659384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18907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18907</v>
      </c>
      <c r="O20" s="44">
        <f t="shared" si="2"/>
        <v>3.1771130902369351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889131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889131</v>
      </c>
      <c r="O21" s="41">
        <f t="shared" si="2"/>
        <v>149.4086708116283</v>
      </c>
      <c r="P21" s="10"/>
    </row>
    <row r="22" spans="1:119">
      <c r="A22" s="12"/>
      <c r="B22" s="42">
        <v>541</v>
      </c>
      <c r="C22" s="19" t="s">
        <v>36</v>
      </c>
      <c r="D22" s="43">
        <v>889131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889131</v>
      </c>
      <c r="O22" s="44">
        <f t="shared" si="2"/>
        <v>149.4086708116283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104049</v>
      </c>
      <c r="E23" s="29">
        <f t="shared" si="6"/>
        <v>600931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704980</v>
      </c>
      <c r="O23" s="41">
        <f t="shared" si="2"/>
        <v>118.46412367669299</v>
      </c>
      <c r="P23" s="9"/>
    </row>
    <row r="24" spans="1:119">
      <c r="A24" s="12"/>
      <c r="B24" s="42">
        <v>572</v>
      </c>
      <c r="C24" s="19" t="s">
        <v>38</v>
      </c>
      <c r="D24" s="43">
        <v>104049</v>
      </c>
      <c r="E24" s="43">
        <v>600931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704980</v>
      </c>
      <c r="O24" s="44">
        <f t="shared" si="2"/>
        <v>118.46412367669299</v>
      </c>
      <c r="P24" s="9"/>
    </row>
    <row r="25" spans="1:119" ht="15.75">
      <c r="A25" s="26" t="s">
        <v>41</v>
      </c>
      <c r="B25" s="27"/>
      <c r="C25" s="28"/>
      <c r="D25" s="29">
        <f t="shared" ref="D25:M25" si="7">SUM(D26:D26)</f>
        <v>0</v>
      </c>
      <c r="E25" s="29">
        <f t="shared" si="7"/>
        <v>60509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54996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115505</v>
      </c>
      <c r="O25" s="41">
        <f t="shared" si="2"/>
        <v>19.409342967568477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0</v>
      </c>
      <c r="E26" s="43">
        <v>60509</v>
      </c>
      <c r="F26" s="43">
        <v>0</v>
      </c>
      <c r="G26" s="43">
        <v>0</v>
      </c>
      <c r="H26" s="43">
        <v>0</v>
      </c>
      <c r="I26" s="43">
        <v>54996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115505</v>
      </c>
      <c r="O26" s="44">
        <f t="shared" si="2"/>
        <v>19.409342967568477</v>
      </c>
      <c r="P26" s="9"/>
    </row>
    <row r="27" spans="1:119" ht="16.5" thickBot="1">
      <c r="A27" s="13" t="s">
        <v>10</v>
      </c>
      <c r="B27" s="21"/>
      <c r="C27" s="20"/>
      <c r="D27" s="14">
        <f>SUM(D5,D11,D16,D21,D23,D25)</f>
        <v>4123037</v>
      </c>
      <c r="E27" s="14">
        <f t="shared" ref="E27:M27" si="8">SUM(E5,E11,E16,E21,E23,E25)</f>
        <v>893232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2476870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7493139</v>
      </c>
      <c r="O27" s="35">
        <f t="shared" si="2"/>
        <v>1259.139472357587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47</v>
      </c>
      <c r="M29" s="157"/>
      <c r="N29" s="157"/>
      <c r="O29" s="39">
        <v>5951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851118</v>
      </c>
      <c r="E5" s="24">
        <f t="shared" si="0"/>
        <v>15945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867063</v>
      </c>
      <c r="O5" s="30">
        <f t="shared" ref="O5:O27" si="2">(N5/O$29)</f>
        <v>147.0345938612854</v>
      </c>
      <c r="P5" s="6"/>
    </row>
    <row r="6" spans="1:133">
      <c r="A6" s="12"/>
      <c r="B6" s="42">
        <v>511</v>
      </c>
      <c r="C6" s="19" t="s">
        <v>18</v>
      </c>
      <c r="D6" s="43">
        <v>34051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34051</v>
      </c>
      <c r="O6" s="44">
        <f t="shared" si="2"/>
        <v>5.7742920128879094</v>
      </c>
      <c r="P6" s="9"/>
    </row>
    <row r="7" spans="1:133">
      <c r="A7" s="12"/>
      <c r="B7" s="42">
        <v>512</v>
      </c>
      <c r="C7" s="19" t="s">
        <v>19</v>
      </c>
      <c r="D7" s="43">
        <v>104042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104042</v>
      </c>
      <c r="O7" s="44">
        <f t="shared" si="2"/>
        <v>17.64320841105647</v>
      </c>
      <c r="P7" s="9"/>
    </row>
    <row r="8" spans="1:133">
      <c r="A8" s="12"/>
      <c r="B8" s="42">
        <v>513</v>
      </c>
      <c r="C8" s="19" t="s">
        <v>20</v>
      </c>
      <c r="D8" s="43">
        <v>532085</v>
      </c>
      <c r="E8" s="43">
        <v>15945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548030</v>
      </c>
      <c r="O8" s="44">
        <f t="shared" si="2"/>
        <v>92.933695099202978</v>
      </c>
      <c r="P8" s="9"/>
    </row>
    <row r="9" spans="1:133">
      <c r="A9" s="12"/>
      <c r="B9" s="42">
        <v>514</v>
      </c>
      <c r="C9" s="19" t="s">
        <v>21</v>
      </c>
      <c r="D9" s="43">
        <v>37196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37196</v>
      </c>
      <c r="O9" s="44">
        <f t="shared" si="2"/>
        <v>6.3076140410378159</v>
      </c>
      <c r="P9" s="9"/>
    </row>
    <row r="10" spans="1:133">
      <c r="A10" s="12"/>
      <c r="B10" s="42">
        <v>519</v>
      </c>
      <c r="C10" s="19" t="s">
        <v>23</v>
      </c>
      <c r="D10" s="43">
        <v>143744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143744</v>
      </c>
      <c r="O10" s="44">
        <f t="shared" si="2"/>
        <v>24.375784297100221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1674445</v>
      </c>
      <c r="E11" s="29">
        <f t="shared" si="3"/>
        <v>708526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2382971</v>
      </c>
      <c r="O11" s="41">
        <f t="shared" si="2"/>
        <v>404.09886382906564</v>
      </c>
      <c r="P11" s="10"/>
    </row>
    <row r="12" spans="1:133">
      <c r="A12" s="12"/>
      <c r="B12" s="42">
        <v>521</v>
      </c>
      <c r="C12" s="19" t="s">
        <v>25</v>
      </c>
      <c r="D12" s="43">
        <v>686844</v>
      </c>
      <c r="E12" s="43">
        <v>83644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770488</v>
      </c>
      <c r="O12" s="44">
        <f t="shared" si="2"/>
        <v>130.65762251992538</v>
      </c>
      <c r="P12" s="9"/>
    </row>
    <row r="13" spans="1:133">
      <c r="A13" s="12"/>
      <c r="B13" s="42">
        <v>522</v>
      </c>
      <c r="C13" s="19" t="s">
        <v>26</v>
      </c>
      <c r="D13" s="43">
        <v>700075</v>
      </c>
      <c r="E13" s="43">
        <v>624882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1324957</v>
      </c>
      <c r="O13" s="44">
        <f t="shared" si="2"/>
        <v>224.68322876038664</v>
      </c>
      <c r="P13" s="9"/>
    </row>
    <row r="14" spans="1:133">
      <c r="A14" s="12"/>
      <c r="B14" s="42">
        <v>524</v>
      </c>
      <c r="C14" s="19" t="s">
        <v>27</v>
      </c>
      <c r="D14" s="43">
        <v>255193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255193</v>
      </c>
      <c r="O14" s="44">
        <f t="shared" si="2"/>
        <v>43.275055112769202</v>
      </c>
      <c r="P14" s="9"/>
    </row>
    <row r="15" spans="1:133">
      <c r="A15" s="12"/>
      <c r="B15" s="42">
        <v>529</v>
      </c>
      <c r="C15" s="19" t="s">
        <v>28</v>
      </c>
      <c r="D15" s="43">
        <v>32333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32333</v>
      </c>
      <c r="O15" s="44">
        <f t="shared" si="2"/>
        <v>5.4829574359843987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SUM(D17:D20)</f>
        <v>614013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2773388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3387401</v>
      </c>
      <c r="O16" s="41">
        <f t="shared" si="2"/>
        <v>574.42784466677972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1133930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1133930</v>
      </c>
      <c r="O17" s="44">
        <f t="shared" si="2"/>
        <v>192.28929964388672</v>
      </c>
      <c r="P17" s="9"/>
    </row>
    <row r="18" spans="1:119">
      <c r="A18" s="12"/>
      <c r="B18" s="42">
        <v>534</v>
      </c>
      <c r="C18" s="19" t="s">
        <v>31</v>
      </c>
      <c r="D18" s="43">
        <v>614013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614013</v>
      </c>
      <c r="O18" s="44">
        <f t="shared" si="2"/>
        <v>104.12294386976428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1588632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1588632</v>
      </c>
      <c r="O19" s="44">
        <f t="shared" si="2"/>
        <v>269.39664236052232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50826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50826</v>
      </c>
      <c r="O20" s="44">
        <f t="shared" si="2"/>
        <v>8.61895879260641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661967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661967</v>
      </c>
      <c r="O21" s="41">
        <f t="shared" si="2"/>
        <v>112.25487536035273</v>
      </c>
      <c r="P21" s="10"/>
    </row>
    <row r="22" spans="1:119">
      <c r="A22" s="12"/>
      <c r="B22" s="42">
        <v>541</v>
      </c>
      <c r="C22" s="19" t="s">
        <v>36</v>
      </c>
      <c r="D22" s="43">
        <v>661967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661967</v>
      </c>
      <c r="O22" s="44">
        <f t="shared" si="2"/>
        <v>112.25487536035273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84518</v>
      </c>
      <c r="E23" s="29">
        <f t="shared" si="6"/>
        <v>334803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419321</v>
      </c>
      <c r="O23" s="41">
        <f t="shared" si="2"/>
        <v>71.107512294386979</v>
      </c>
      <c r="P23" s="9"/>
    </row>
    <row r="24" spans="1:119">
      <c r="A24" s="12"/>
      <c r="B24" s="42">
        <v>572</v>
      </c>
      <c r="C24" s="19" t="s">
        <v>38</v>
      </c>
      <c r="D24" s="43">
        <v>84518</v>
      </c>
      <c r="E24" s="43">
        <v>334803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419321</v>
      </c>
      <c r="O24" s="44">
        <f t="shared" si="2"/>
        <v>71.107512294386979</v>
      </c>
      <c r="P24" s="9"/>
    </row>
    <row r="25" spans="1:119" ht="15.75">
      <c r="A25" s="26" t="s">
        <v>41</v>
      </c>
      <c r="B25" s="27"/>
      <c r="C25" s="28"/>
      <c r="D25" s="29">
        <f t="shared" ref="D25:M25" si="7">SUM(D26:D26)</f>
        <v>299095</v>
      </c>
      <c r="E25" s="29">
        <f t="shared" si="7"/>
        <v>22375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180000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501470</v>
      </c>
      <c r="O25" s="41">
        <f t="shared" si="2"/>
        <v>85.038154994064783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299095</v>
      </c>
      <c r="E26" s="43">
        <v>22375</v>
      </c>
      <c r="F26" s="43">
        <v>0</v>
      </c>
      <c r="G26" s="43">
        <v>0</v>
      </c>
      <c r="H26" s="43">
        <v>0</v>
      </c>
      <c r="I26" s="43">
        <v>180000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501470</v>
      </c>
      <c r="O26" s="44">
        <f t="shared" si="2"/>
        <v>85.038154994064783</v>
      </c>
      <c r="P26" s="9"/>
    </row>
    <row r="27" spans="1:119" ht="16.5" thickBot="1">
      <c r="A27" s="13" t="s">
        <v>10</v>
      </c>
      <c r="B27" s="21"/>
      <c r="C27" s="20"/>
      <c r="D27" s="14">
        <f>SUM(D5,D11,D16,D21,D23,D25)</f>
        <v>4185156</v>
      </c>
      <c r="E27" s="14">
        <f t="shared" ref="E27:M27" si="8">SUM(E5,E11,E16,E21,E23,E25)</f>
        <v>1081649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2953388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8220193</v>
      </c>
      <c r="O27" s="35">
        <f t="shared" si="2"/>
        <v>1393.9618450059352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55</v>
      </c>
      <c r="M29" s="157"/>
      <c r="N29" s="157"/>
      <c r="O29" s="39">
        <v>5897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SUM(D6:D9)</f>
        <v>756463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756463</v>
      </c>
      <c r="O5" s="30">
        <f t="shared" ref="O5:O27" si="2">(N5/O$29)</f>
        <v>130.33476912474157</v>
      </c>
      <c r="P5" s="6"/>
    </row>
    <row r="6" spans="1:133">
      <c r="A6" s="12"/>
      <c r="B6" s="42">
        <v>511</v>
      </c>
      <c r="C6" s="19" t="s">
        <v>18</v>
      </c>
      <c r="D6" s="43">
        <v>36226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36226</v>
      </c>
      <c r="O6" s="44">
        <f t="shared" si="2"/>
        <v>6.2415575465196413</v>
      </c>
      <c r="P6" s="9"/>
    </row>
    <row r="7" spans="1:133">
      <c r="A7" s="12"/>
      <c r="B7" s="42">
        <v>512</v>
      </c>
      <c r="C7" s="19" t="s">
        <v>19</v>
      </c>
      <c r="D7" s="43">
        <v>98128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98128</v>
      </c>
      <c r="O7" s="44">
        <f t="shared" si="2"/>
        <v>16.906960716747072</v>
      </c>
      <c r="P7" s="9"/>
    </row>
    <row r="8" spans="1:133">
      <c r="A8" s="12"/>
      <c r="B8" s="42">
        <v>513</v>
      </c>
      <c r="C8" s="19" t="s">
        <v>20</v>
      </c>
      <c r="D8" s="43">
        <v>589495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589495</v>
      </c>
      <c r="O8" s="44">
        <f t="shared" si="2"/>
        <v>101.5670227429359</v>
      </c>
      <c r="P8" s="9"/>
    </row>
    <row r="9" spans="1:133">
      <c r="A9" s="12"/>
      <c r="B9" s="42">
        <v>514</v>
      </c>
      <c r="C9" s="19" t="s">
        <v>21</v>
      </c>
      <c r="D9" s="43">
        <v>32614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32614</v>
      </c>
      <c r="O9" s="44">
        <f t="shared" si="2"/>
        <v>5.6192281185389383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1513832</v>
      </c>
      <c r="E10" s="29">
        <f t="shared" si="3"/>
        <v>65542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1579374</v>
      </c>
      <c r="O10" s="41">
        <f t="shared" si="2"/>
        <v>272.11819434872501</v>
      </c>
      <c r="P10" s="10"/>
    </row>
    <row r="11" spans="1:133">
      <c r="A11" s="12"/>
      <c r="B11" s="42">
        <v>521</v>
      </c>
      <c r="C11" s="19" t="s">
        <v>25</v>
      </c>
      <c r="D11" s="43">
        <v>664998</v>
      </c>
      <c r="E11" s="43">
        <v>62542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727540</v>
      </c>
      <c r="O11" s="44">
        <f t="shared" si="2"/>
        <v>125.35148173673329</v>
      </c>
      <c r="P11" s="9"/>
    </row>
    <row r="12" spans="1:133">
      <c r="A12" s="12"/>
      <c r="B12" s="42">
        <v>522</v>
      </c>
      <c r="C12" s="19" t="s">
        <v>26</v>
      </c>
      <c r="D12" s="43">
        <v>586451</v>
      </c>
      <c r="E12" s="43">
        <v>3000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589451</v>
      </c>
      <c r="O12" s="44">
        <f t="shared" si="2"/>
        <v>101.55944176430049</v>
      </c>
      <c r="P12" s="9"/>
    </row>
    <row r="13" spans="1:133">
      <c r="A13" s="12"/>
      <c r="B13" s="42">
        <v>524</v>
      </c>
      <c r="C13" s="19" t="s">
        <v>27</v>
      </c>
      <c r="D13" s="43">
        <v>225446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225446</v>
      </c>
      <c r="O13" s="44">
        <f t="shared" si="2"/>
        <v>38.843211578221919</v>
      </c>
      <c r="P13" s="9"/>
    </row>
    <row r="14" spans="1:133">
      <c r="A14" s="12"/>
      <c r="B14" s="42">
        <v>529</v>
      </c>
      <c r="C14" s="19" t="s">
        <v>28</v>
      </c>
      <c r="D14" s="43">
        <v>36937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36937</v>
      </c>
      <c r="O14" s="44">
        <f t="shared" si="2"/>
        <v>6.3640592694693314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SUM(D16:D20)</f>
        <v>553159</v>
      </c>
      <c r="E15" s="29">
        <f t="shared" si="4"/>
        <v>260979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2612834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3426972</v>
      </c>
      <c r="O15" s="41">
        <f t="shared" si="2"/>
        <v>590.45003445899374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893937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893937</v>
      </c>
      <c r="O16" s="44">
        <f t="shared" si="2"/>
        <v>154.02084769124741</v>
      </c>
      <c r="P16" s="9"/>
    </row>
    <row r="17" spans="1:119">
      <c r="A17" s="12"/>
      <c r="B17" s="42">
        <v>534</v>
      </c>
      <c r="C17" s="19" t="s">
        <v>31</v>
      </c>
      <c r="D17" s="43">
        <v>553159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553159</v>
      </c>
      <c r="O17" s="44">
        <f t="shared" si="2"/>
        <v>95.306512749827704</v>
      </c>
      <c r="P17" s="9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1693648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1693648</v>
      </c>
      <c r="O18" s="44">
        <f t="shared" si="2"/>
        <v>291.80702963473465</v>
      </c>
      <c r="P18" s="9"/>
    </row>
    <row r="19" spans="1:119">
      <c r="A19" s="12"/>
      <c r="B19" s="42">
        <v>538</v>
      </c>
      <c r="C19" s="19" t="s">
        <v>71</v>
      </c>
      <c r="D19" s="43">
        <v>0</v>
      </c>
      <c r="E19" s="43">
        <v>260979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260979</v>
      </c>
      <c r="O19" s="44">
        <f t="shared" si="2"/>
        <v>44.96536871123363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25249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25249</v>
      </c>
      <c r="O20" s="44">
        <f t="shared" si="2"/>
        <v>4.3502756719503788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1196605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1196605</v>
      </c>
      <c r="O21" s="41">
        <f t="shared" si="2"/>
        <v>206.16902136457617</v>
      </c>
      <c r="P21" s="10"/>
    </row>
    <row r="22" spans="1:119">
      <c r="A22" s="12"/>
      <c r="B22" s="42">
        <v>541</v>
      </c>
      <c r="C22" s="19" t="s">
        <v>36</v>
      </c>
      <c r="D22" s="43">
        <v>1196605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1196605</v>
      </c>
      <c r="O22" s="44">
        <f t="shared" si="2"/>
        <v>206.16902136457617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SUM(D24:D24)</f>
        <v>120892</v>
      </c>
      <c r="E23" s="29">
        <f t="shared" si="6"/>
        <v>539580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660472</v>
      </c>
      <c r="O23" s="41">
        <f t="shared" si="2"/>
        <v>113.7960027567195</v>
      </c>
      <c r="P23" s="9"/>
    </row>
    <row r="24" spans="1:119">
      <c r="A24" s="12"/>
      <c r="B24" s="42">
        <v>572</v>
      </c>
      <c r="C24" s="19" t="s">
        <v>38</v>
      </c>
      <c r="D24" s="43">
        <v>120892</v>
      </c>
      <c r="E24" s="43">
        <v>539580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660472</v>
      </c>
      <c r="O24" s="44">
        <f t="shared" si="2"/>
        <v>113.7960027567195</v>
      </c>
      <c r="P24" s="9"/>
    </row>
    <row r="25" spans="1:119" ht="15.75">
      <c r="A25" s="26" t="s">
        <v>41</v>
      </c>
      <c r="B25" s="27"/>
      <c r="C25" s="28"/>
      <c r="D25" s="29">
        <f t="shared" ref="D25:M25" si="7">SUM(D26:D26)</f>
        <v>0</v>
      </c>
      <c r="E25" s="29">
        <f t="shared" si="7"/>
        <v>27948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27948</v>
      </c>
      <c r="O25" s="41">
        <f t="shared" si="2"/>
        <v>4.8152997932460373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0</v>
      </c>
      <c r="E26" s="43">
        <v>27948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27948</v>
      </c>
      <c r="O26" s="44">
        <f t="shared" si="2"/>
        <v>4.8152997932460373</v>
      </c>
      <c r="P26" s="9"/>
    </row>
    <row r="27" spans="1:119" ht="16.5" thickBot="1">
      <c r="A27" s="13" t="s">
        <v>10</v>
      </c>
      <c r="B27" s="21"/>
      <c r="C27" s="20"/>
      <c r="D27" s="14">
        <f>SUM(D5,D10,D15,D21,D23,D25)</f>
        <v>4140951</v>
      </c>
      <c r="E27" s="14">
        <f t="shared" ref="E27:M27" si="8">SUM(E5,E10,E15,E21,E23,E25)</f>
        <v>894049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2612834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7647834</v>
      </c>
      <c r="O27" s="35">
        <f t="shared" si="2"/>
        <v>1317.6833218470022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72</v>
      </c>
      <c r="M29" s="157"/>
      <c r="N29" s="157"/>
      <c r="O29" s="39">
        <v>5804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SUM(D6:D10)</f>
        <v>1168467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1168467</v>
      </c>
      <c r="P5" s="30">
        <f t="shared" ref="P5:P26" si="1">(O5/P$28)</f>
        <v>153.74565789473684</v>
      </c>
      <c r="Q5" s="6"/>
    </row>
    <row r="6" spans="1:134">
      <c r="A6" s="12"/>
      <c r="B6" s="42">
        <v>511</v>
      </c>
      <c r="C6" s="19" t="s">
        <v>18</v>
      </c>
      <c r="D6" s="43">
        <v>50538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50538</v>
      </c>
      <c r="P6" s="44">
        <f t="shared" si="1"/>
        <v>6.6497368421052627</v>
      </c>
      <c r="Q6" s="9"/>
    </row>
    <row r="7" spans="1:134">
      <c r="A7" s="12"/>
      <c r="B7" s="42">
        <v>512</v>
      </c>
      <c r="C7" s="19" t="s">
        <v>19</v>
      </c>
      <c r="D7" s="43">
        <v>182804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182804</v>
      </c>
      <c r="P7" s="44">
        <f t="shared" si="1"/>
        <v>24.053157894736842</v>
      </c>
      <c r="Q7" s="9"/>
    </row>
    <row r="8" spans="1:134">
      <c r="A8" s="12"/>
      <c r="B8" s="42">
        <v>513</v>
      </c>
      <c r="C8" s="19" t="s">
        <v>20</v>
      </c>
      <c r="D8" s="43">
        <v>684344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684344</v>
      </c>
      <c r="P8" s="44">
        <f t="shared" si="1"/>
        <v>90.045263157894738</v>
      </c>
      <c r="Q8" s="9"/>
    </row>
    <row r="9" spans="1:134">
      <c r="A9" s="12"/>
      <c r="B9" s="42">
        <v>514</v>
      </c>
      <c r="C9" s="19" t="s">
        <v>21</v>
      </c>
      <c r="D9" s="43">
        <v>42236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42236</v>
      </c>
      <c r="P9" s="44">
        <f t="shared" si="1"/>
        <v>5.5573684210526313</v>
      </c>
      <c r="Q9" s="9"/>
    </row>
    <row r="10" spans="1:134">
      <c r="A10" s="12"/>
      <c r="B10" s="42">
        <v>516</v>
      </c>
      <c r="C10" s="19" t="s">
        <v>65</v>
      </c>
      <c r="D10" s="43">
        <v>208545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208545</v>
      </c>
      <c r="P10" s="44">
        <f t="shared" si="1"/>
        <v>27.440131578947369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1799256</v>
      </c>
      <c r="E11" s="29">
        <f t="shared" si="3"/>
        <v>300695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2099951</v>
      </c>
      <c r="P11" s="41">
        <f t="shared" si="1"/>
        <v>276.30934210526317</v>
      </c>
      <c r="Q11" s="10"/>
    </row>
    <row r="12" spans="1:134">
      <c r="A12" s="12"/>
      <c r="B12" s="42">
        <v>521</v>
      </c>
      <c r="C12" s="19" t="s">
        <v>25</v>
      </c>
      <c r="D12" s="43">
        <v>185000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185000</v>
      </c>
      <c r="P12" s="44">
        <f t="shared" si="1"/>
        <v>24.342105263157894</v>
      </c>
      <c r="Q12" s="9"/>
    </row>
    <row r="13" spans="1:134">
      <c r="A13" s="12"/>
      <c r="B13" s="42">
        <v>522</v>
      </c>
      <c r="C13" s="19" t="s">
        <v>26</v>
      </c>
      <c r="D13" s="43">
        <v>1361940</v>
      </c>
      <c r="E13" s="43">
        <v>300695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1662635</v>
      </c>
      <c r="P13" s="44">
        <f t="shared" si="1"/>
        <v>218.76776315789473</v>
      </c>
      <c r="Q13" s="9"/>
    </row>
    <row r="14" spans="1:134">
      <c r="A14" s="12"/>
      <c r="B14" s="42">
        <v>524</v>
      </c>
      <c r="C14" s="19" t="s">
        <v>27</v>
      </c>
      <c r="D14" s="43">
        <v>215439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215439</v>
      </c>
      <c r="P14" s="44">
        <f t="shared" si="1"/>
        <v>28.347236842105264</v>
      </c>
      <c r="Q14" s="9"/>
    </row>
    <row r="15" spans="1:134">
      <c r="A15" s="12"/>
      <c r="B15" s="42">
        <v>529</v>
      </c>
      <c r="C15" s="19" t="s">
        <v>28</v>
      </c>
      <c r="D15" s="43">
        <v>36877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36877</v>
      </c>
      <c r="P15" s="44">
        <f t="shared" si="1"/>
        <v>4.8522368421052633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847249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3154511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4001760</v>
      </c>
      <c r="P16" s="41">
        <f t="shared" si="1"/>
        <v>526.54736842105262</v>
      </c>
      <c r="Q16" s="10"/>
    </row>
    <row r="17" spans="1:120">
      <c r="A17" s="12"/>
      <c r="B17" s="42">
        <v>534</v>
      </c>
      <c r="C17" s="19" t="s">
        <v>31</v>
      </c>
      <c r="D17" s="43">
        <v>847249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6">SUM(D17:N17)</f>
        <v>847249</v>
      </c>
      <c r="P17" s="44">
        <f t="shared" si="1"/>
        <v>111.48013157894736</v>
      </c>
      <c r="Q17" s="9"/>
    </row>
    <row r="18" spans="1:120">
      <c r="A18" s="12"/>
      <c r="B18" s="42">
        <v>536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3154511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3154511</v>
      </c>
      <c r="P18" s="44">
        <f t="shared" si="1"/>
        <v>415.06723684210527</v>
      </c>
      <c r="Q18" s="9"/>
    </row>
    <row r="19" spans="1:120" ht="15.75">
      <c r="A19" s="26" t="s">
        <v>35</v>
      </c>
      <c r="B19" s="27"/>
      <c r="C19" s="28"/>
      <c r="D19" s="29">
        <f t="shared" ref="D19:N19" si="7">SUM(D20:D20)</f>
        <v>572137</v>
      </c>
      <c r="E19" s="29">
        <f t="shared" si="7"/>
        <v>48914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621051</v>
      </c>
      <c r="P19" s="41">
        <f t="shared" si="1"/>
        <v>81.717236842105265</v>
      </c>
      <c r="Q19" s="10"/>
    </row>
    <row r="20" spans="1:120">
      <c r="A20" s="12"/>
      <c r="B20" s="42">
        <v>541</v>
      </c>
      <c r="C20" s="19" t="s">
        <v>36</v>
      </c>
      <c r="D20" s="43">
        <v>572137</v>
      </c>
      <c r="E20" s="43">
        <v>48914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621051</v>
      </c>
      <c r="P20" s="44">
        <f t="shared" si="1"/>
        <v>81.717236842105265</v>
      </c>
      <c r="Q20" s="9"/>
    </row>
    <row r="21" spans="1:120" ht="15.75">
      <c r="A21" s="26" t="s">
        <v>37</v>
      </c>
      <c r="B21" s="27"/>
      <c r="C21" s="28"/>
      <c r="D21" s="29">
        <f t="shared" ref="D21:N21" si="8">SUM(D22:D22)</f>
        <v>221701</v>
      </c>
      <c r="E21" s="29">
        <f t="shared" si="8"/>
        <v>6750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228451</v>
      </c>
      <c r="P21" s="41">
        <f t="shared" si="1"/>
        <v>30.059342105263159</v>
      </c>
      <c r="Q21" s="9"/>
    </row>
    <row r="22" spans="1:120">
      <c r="A22" s="12"/>
      <c r="B22" s="42">
        <v>572</v>
      </c>
      <c r="C22" s="19" t="s">
        <v>38</v>
      </c>
      <c r="D22" s="43">
        <v>221701</v>
      </c>
      <c r="E22" s="43">
        <v>6750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228451</v>
      </c>
      <c r="P22" s="44">
        <f t="shared" si="1"/>
        <v>30.059342105263159</v>
      </c>
      <c r="Q22" s="9"/>
    </row>
    <row r="23" spans="1:120" ht="15.75">
      <c r="A23" s="26" t="s">
        <v>41</v>
      </c>
      <c r="B23" s="27"/>
      <c r="C23" s="28"/>
      <c r="D23" s="29">
        <f t="shared" ref="D23:N23" si="9">SUM(D24:D25)</f>
        <v>213695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83792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380506</v>
      </c>
      <c r="N23" s="29">
        <f t="shared" si="9"/>
        <v>0</v>
      </c>
      <c r="O23" s="29">
        <f>SUM(D23:N23)</f>
        <v>677993</v>
      </c>
      <c r="P23" s="41">
        <f t="shared" si="1"/>
        <v>89.209605263157897</v>
      </c>
      <c r="Q23" s="9"/>
    </row>
    <row r="24" spans="1:120">
      <c r="A24" s="12"/>
      <c r="B24" s="42">
        <v>581</v>
      </c>
      <c r="C24" s="19" t="s">
        <v>91</v>
      </c>
      <c r="D24" s="43">
        <v>213695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380506</v>
      </c>
      <c r="N24" s="43">
        <v>0</v>
      </c>
      <c r="O24" s="43">
        <f>SUM(D24:N24)</f>
        <v>594201</v>
      </c>
      <c r="P24" s="44">
        <f t="shared" si="1"/>
        <v>78.184342105263156</v>
      </c>
      <c r="Q24" s="9"/>
    </row>
    <row r="25" spans="1:120" ht="15.75" thickBot="1">
      <c r="A25" s="12"/>
      <c r="B25" s="42">
        <v>591</v>
      </c>
      <c r="C25" s="19" t="s">
        <v>40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83792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" si="10">SUM(D25:N25)</f>
        <v>83792</v>
      </c>
      <c r="P25" s="44">
        <f t="shared" si="1"/>
        <v>11.025263157894736</v>
      </c>
      <c r="Q25" s="9"/>
    </row>
    <row r="26" spans="1:120" ht="16.5" thickBot="1">
      <c r="A26" s="13" t="s">
        <v>10</v>
      </c>
      <c r="B26" s="21"/>
      <c r="C26" s="20"/>
      <c r="D26" s="14">
        <f>SUM(D5,D11,D16,D19,D21,D23)</f>
        <v>4822505</v>
      </c>
      <c r="E26" s="14">
        <f t="shared" ref="E26:N26" si="11">SUM(E5,E11,E16,E19,E21,E23)</f>
        <v>356359</v>
      </c>
      <c r="F26" s="14">
        <f t="shared" si="11"/>
        <v>0</v>
      </c>
      <c r="G26" s="14">
        <f t="shared" si="11"/>
        <v>0</v>
      </c>
      <c r="H26" s="14">
        <f t="shared" si="11"/>
        <v>0</v>
      </c>
      <c r="I26" s="14">
        <f t="shared" si="11"/>
        <v>3238303</v>
      </c>
      <c r="J26" s="14">
        <f t="shared" si="11"/>
        <v>0</v>
      </c>
      <c r="K26" s="14">
        <f t="shared" si="11"/>
        <v>0</v>
      </c>
      <c r="L26" s="14">
        <f t="shared" si="11"/>
        <v>0</v>
      </c>
      <c r="M26" s="14">
        <f t="shared" si="11"/>
        <v>380506</v>
      </c>
      <c r="N26" s="14">
        <f t="shared" si="11"/>
        <v>0</v>
      </c>
      <c r="O26" s="14">
        <f>SUM(D26:N26)</f>
        <v>8797673</v>
      </c>
      <c r="P26" s="35">
        <f t="shared" si="1"/>
        <v>1157.588552631579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92</v>
      </c>
      <c r="N28" s="157"/>
      <c r="O28" s="157"/>
      <c r="P28" s="39">
        <v>7600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SUM(D6:D10)</f>
        <v>1111933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1111933</v>
      </c>
      <c r="P5" s="30">
        <f t="shared" ref="P5:P25" si="2">(O5/P$27)</f>
        <v>147.82411592661526</v>
      </c>
      <c r="Q5" s="6"/>
    </row>
    <row r="6" spans="1:134">
      <c r="A6" s="12"/>
      <c r="B6" s="42">
        <v>511</v>
      </c>
      <c r="C6" s="19" t="s">
        <v>18</v>
      </c>
      <c r="D6" s="43">
        <v>47087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47087</v>
      </c>
      <c r="P6" s="44">
        <f t="shared" si="2"/>
        <v>6.2599042807763894</v>
      </c>
      <c r="Q6" s="9"/>
    </row>
    <row r="7" spans="1:134">
      <c r="A7" s="12"/>
      <c r="B7" s="42">
        <v>512</v>
      </c>
      <c r="C7" s="19" t="s">
        <v>19</v>
      </c>
      <c r="D7" s="43">
        <v>133452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133452</v>
      </c>
      <c r="P7" s="44">
        <f t="shared" si="2"/>
        <v>17.741558096250998</v>
      </c>
      <c r="Q7" s="9"/>
    </row>
    <row r="8" spans="1:134">
      <c r="A8" s="12"/>
      <c r="B8" s="42">
        <v>513</v>
      </c>
      <c r="C8" s="19" t="s">
        <v>20</v>
      </c>
      <c r="D8" s="43">
        <v>630769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630769</v>
      </c>
      <c r="P8" s="44">
        <f t="shared" si="2"/>
        <v>83.856554107950018</v>
      </c>
      <c r="Q8" s="9"/>
    </row>
    <row r="9" spans="1:134">
      <c r="A9" s="12"/>
      <c r="B9" s="42">
        <v>514</v>
      </c>
      <c r="C9" s="19" t="s">
        <v>21</v>
      </c>
      <c r="D9" s="43">
        <v>43239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43239</v>
      </c>
      <c r="P9" s="44">
        <f t="shared" si="2"/>
        <v>5.7483382079234246</v>
      </c>
      <c r="Q9" s="9"/>
    </row>
    <row r="10" spans="1:134">
      <c r="A10" s="12"/>
      <c r="B10" s="42">
        <v>516</v>
      </c>
      <c r="C10" s="19" t="s">
        <v>65</v>
      </c>
      <c r="D10" s="43">
        <v>257386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257386</v>
      </c>
      <c r="P10" s="44">
        <f t="shared" si="2"/>
        <v>34.217761233714441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1805279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1805279</v>
      </c>
      <c r="P11" s="41">
        <f t="shared" si="2"/>
        <v>239.99986705663386</v>
      </c>
      <c r="Q11" s="10"/>
    </row>
    <row r="12" spans="1:134">
      <c r="A12" s="12"/>
      <c r="B12" s="42">
        <v>521</v>
      </c>
      <c r="C12" s="19" t="s">
        <v>25</v>
      </c>
      <c r="D12" s="43">
        <v>185000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185000</v>
      </c>
      <c r="P12" s="44">
        <f t="shared" si="2"/>
        <v>24.594522733315607</v>
      </c>
      <c r="Q12" s="9"/>
    </row>
    <row r="13" spans="1:134">
      <c r="A13" s="12"/>
      <c r="B13" s="42">
        <v>522</v>
      </c>
      <c r="C13" s="19" t="s">
        <v>26</v>
      </c>
      <c r="D13" s="43">
        <v>1337495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1337495</v>
      </c>
      <c r="P13" s="44">
        <f t="shared" si="2"/>
        <v>177.81108747673491</v>
      </c>
      <c r="Q13" s="9"/>
    </row>
    <row r="14" spans="1:134">
      <c r="A14" s="12"/>
      <c r="B14" s="42">
        <v>524</v>
      </c>
      <c r="C14" s="19" t="s">
        <v>27</v>
      </c>
      <c r="D14" s="43">
        <v>255768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255768</v>
      </c>
      <c r="P14" s="44">
        <f t="shared" si="2"/>
        <v>34.002658867322523</v>
      </c>
      <c r="Q14" s="9"/>
    </row>
    <row r="15" spans="1:134">
      <c r="A15" s="12"/>
      <c r="B15" s="42">
        <v>529</v>
      </c>
      <c r="C15" s="19" t="s">
        <v>28</v>
      </c>
      <c r="D15" s="43">
        <v>27016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27016</v>
      </c>
      <c r="P15" s="44">
        <f t="shared" si="2"/>
        <v>3.5915979792608348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SUM(D17:D18)</f>
        <v>809087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2701179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3510266</v>
      </c>
      <c r="P16" s="41">
        <f t="shared" si="2"/>
        <v>466.66657803775593</v>
      </c>
      <c r="Q16" s="10"/>
    </row>
    <row r="17" spans="1:120">
      <c r="A17" s="12"/>
      <c r="B17" s="42">
        <v>534</v>
      </c>
      <c r="C17" s="19" t="s">
        <v>31</v>
      </c>
      <c r="D17" s="43">
        <v>809087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809087</v>
      </c>
      <c r="P17" s="44">
        <f t="shared" si="2"/>
        <v>107.56274926881149</v>
      </c>
      <c r="Q17" s="9"/>
    </row>
    <row r="18" spans="1:120">
      <c r="A18" s="12"/>
      <c r="B18" s="42">
        <v>536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2701179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2701179</v>
      </c>
      <c r="P18" s="44">
        <f t="shared" si="2"/>
        <v>359.10382876894442</v>
      </c>
      <c r="Q18" s="9"/>
    </row>
    <row r="19" spans="1:120" ht="15.75">
      <c r="A19" s="26" t="s">
        <v>35</v>
      </c>
      <c r="B19" s="27"/>
      <c r="C19" s="28"/>
      <c r="D19" s="29">
        <f t="shared" ref="D19:N19" si="5">SUM(D20:D20)</f>
        <v>507512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507512</v>
      </c>
      <c r="P19" s="41">
        <f t="shared" si="2"/>
        <v>67.470353629353895</v>
      </c>
      <c r="Q19" s="10"/>
    </row>
    <row r="20" spans="1:120">
      <c r="A20" s="12"/>
      <c r="B20" s="42">
        <v>541</v>
      </c>
      <c r="C20" s="19" t="s">
        <v>36</v>
      </c>
      <c r="D20" s="43">
        <v>507512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507512</v>
      </c>
      <c r="P20" s="44">
        <f t="shared" si="2"/>
        <v>67.470353629353895</v>
      </c>
      <c r="Q20" s="9"/>
    </row>
    <row r="21" spans="1:120" ht="15.75">
      <c r="A21" s="26" t="s">
        <v>37</v>
      </c>
      <c r="B21" s="27"/>
      <c r="C21" s="28"/>
      <c r="D21" s="29">
        <f t="shared" ref="D21:N21" si="6">SUM(D22:D22)</f>
        <v>265131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265131</v>
      </c>
      <c r="P21" s="41">
        <f t="shared" si="2"/>
        <v>35.247407604360539</v>
      </c>
      <c r="Q21" s="9"/>
    </row>
    <row r="22" spans="1:120">
      <c r="A22" s="12"/>
      <c r="B22" s="42">
        <v>572</v>
      </c>
      <c r="C22" s="19" t="s">
        <v>38</v>
      </c>
      <c r="D22" s="43">
        <v>265131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265131</v>
      </c>
      <c r="P22" s="44">
        <f t="shared" si="2"/>
        <v>35.247407604360539</v>
      </c>
      <c r="Q22" s="9"/>
    </row>
    <row r="23" spans="1:120" ht="15.75">
      <c r="A23" s="26" t="s">
        <v>41</v>
      </c>
      <c r="B23" s="27"/>
      <c r="C23" s="28"/>
      <c r="D23" s="29">
        <f t="shared" ref="D23:N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92362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92362</v>
      </c>
      <c r="P23" s="41">
        <f t="shared" si="2"/>
        <v>12.278915182132412</v>
      </c>
      <c r="Q23" s="9"/>
    </row>
    <row r="24" spans="1:120" ht="15.75" thickBot="1">
      <c r="A24" s="12"/>
      <c r="B24" s="42">
        <v>591</v>
      </c>
      <c r="C24" s="19" t="s">
        <v>40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92362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92362</v>
      </c>
      <c r="P24" s="44">
        <f t="shared" si="2"/>
        <v>12.278915182132412</v>
      </c>
      <c r="Q24" s="9"/>
    </row>
    <row r="25" spans="1:120" ht="16.5" thickBot="1">
      <c r="A25" s="13" t="s">
        <v>10</v>
      </c>
      <c r="B25" s="21"/>
      <c r="C25" s="20"/>
      <c r="D25" s="14">
        <f>SUM(D5,D11,D16,D19,D21,D23)</f>
        <v>4498942</v>
      </c>
      <c r="E25" s="14">
        <f t="shared" ref="E25:N25" si="8">SUM(E5,E11,E16,E19,E21,E23)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2793541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7292483</v>
      </c>
      <c r="P25" s="35">
        <f t="shared" si="2"/>
        <v>969.48723743685196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89</v>
      </c>
      <c r="N27" s="157"/>
      <c r="O27" s="157"/>
      <c r="P27" s="39">
        <v>7522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963094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963094</v>
      </c>
      <c r="O5" s="30">
        <f t="shared" ref="O5:O25" si="2">(N5/O$27)</f>
        <v>134.02365711104926</v>
      </c>
      <c r="P5" s="6"/>
    </row>
    <row r="6" spans="1:133">
      <c r="A6" s="12"/>
      <c r="B6" s="42">
        <v>511</v>
      </c>
      <c r="C6" s="19" t="s">
        <v>18</v>
      </c>
      <c r="D6" s="43">
        <v>45024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45024</v>
      </c>
      <c r="O6" s="44">
        <f t="shared" si="2"/>
        <v>6.2655162816587806</v>
      </c>
      <c r="P6" s="9"/>
    </row>
    <row r="7" spans="1:133">
      <c r="A7" s="12"/>
      <c r="B7" s="42">
        <v>512</v>
      </c>
      <c r="C7" s="19" t="s">
        <v>19</v>
      </c>
      <c r="D7" s="43">
        <v>112863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112863</v>
      </c>
      <c r="O7" s="44">
        <f t="shared" si="2"/>
        <v>15.705956025605344</v>
      </c>
      <c r="P7" s="9"/>
    </row>
    <row r="8" spans="1:133">
      <c r="A8" s="12"/>
      <c r="B8" s="42">
        <v>513</v>
      </c>
      <c r="C8" s="19" t="s">
        <v>20</v>
      </c>
      <c r="D8" s="43">
        <v>573798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573798</v>
      </c>
      <c r="O8" s="44">
        <f t="shared" si="2"/>
        <v>79.84942944614528</v>
      </c>
      <c r="P8" s="9"/>
    </row>
    <row r="9" spans="1:133">
      <c r="A9" s="12"/>
      <c r="B9" s="42">
        <v>514</v>
      </c>
      <c r="C9" s="19" t="s">
        <v>21</v>
      </c>
      <c r="D9" s="43">
        <v>48211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48211</v>
      </c>
      <c r="O9" s="44">
        <f t="shared" si="2"/>
        <v>6.7090175340940714</v>
      </c>
      <c r="P9" s="9"/>
    </row>
    <row r="10" spans="1:133">
      <c r="A10" s="12"/>
      <c r="B10" s="42">
        <v>516</v>
      </c>
      <c r="C10" s="19" t="s">
        <v>65</v>
      </c>
      <c r="D10" s="43">
        <v>183198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183198</v>
      </c>
      <c r="O10" s="44">
        <f t="shared" si="2"/>
        <v>25.493737823545782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1646017</v>
      </c>
      <c r="E11" s="29">
        <f t="shared" si="3"/>
        <v>85800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1731817</v>
      </c>
      <c r="O11" s="41">
        <f t="shared" si="2"/>
        <v>240.99874756470916</v>
      </c>
      <c r="P11" s="10"/>
    </row>
    <row r="12" spans="1:133">
      <c r="A12" s="12"/>
      <c r="B12" s="42">
        <v>521</v>
      </c>
      <c r="C12" s="19" t="s">
        <v>25</v>
      </c>
      <c r="D12" s="43">
        <v>180000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180000</v>
      </c>
      <c r="O12" s="44">
        <f t="shared" si="2"/>
        <v>25.048705816866129</v>
      </c>
      <c r="P12" s="9"/>
    </row>
    <row r="13" spans="1:133">
      <c r="A13" s="12"/>
      <c r="B13" s="42">
        <v>522</v>
      </c>
      <c r="C13" s="19" t="s">
        <v>26</v>
      </c>
      <c r="D13" s="43">
        <v>1149652</v>
      </c>
      <c r="E13" s="43">
        <v>85800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1235452</v>
      </c>
      <c r="O13" s="44">
        <f t="shared" si="2"/>
        <v>171.9248538825494</v>
      </c>
      <c r="P13" s="9"/>
    </row>
    <row r="14" spans="1:133">
      <c r="A14" s="12"/>
      <c r="B14" s="42">
        <v>524</v>
      </c>
      <c r="C14" s="19" t="s">
        <v>27</v>
      </c>
      <c r="D14" s="43">
        <v>293635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293635</v>
      </c>
      <c r="O14" s="44">
        <f t="shared" si="2"/>
        <v>40.862092958530475</v>
      </c>
      <c r="P14" s="9"/>
    </row>
    <row r="15" spans="1:133">
      <c r="A15" s="12"/>
      <c r="B15" s="42">
        <v>529</v>
      </c>
      <c r="C15" s="19" t="s">
        <v>28</v>
      </c>
      <c r="D15" s="43">
        <v>22730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22730</v>
      </c>
      <c r="O15" s="44">
        <f t="shared" si="2"/>
        <v>3.1630949067631504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757785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2857015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3614800</v>
      </c>
      <c r="O16" s="41">
        <f t="shared" si="2"/>
        <v>503.03367659337601</v>
      </c>
      <c r="P16" s="10"/>
    </row>
    <row r="17" spans="1:119">
      <c r="A17" s="12"/>
      <c r="B17" s="42">
        <v>534</v>
      </c>
      <c r="C17" s="19" t="s">
        <v>58</v>
      </c>
      <c r="D17" s="43">
        <v>757785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757785</v>
      </c>
      <c r="O17" s="44">
        <f t="shared" si="2"/>
        <v>105.452964096855</v>
      </c>
      <c r="P17" s="9"/>
    </row>
    <row r="18" spans="1:119">
      <c r="A18" s="12"/>
      <c r="B18" s="42">
        <v>536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2857015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2857015</v>
      </c>
      <c r="O18" s="44">
        <f t="shared" si="2"/>
        <v>397.58071249652102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358148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358148</v>
      </c>
      <c r="O19" s="41">
        <f t="shared" si="2"/>
        <v>49.839688282772059</v>
      </c>
      <c r="P19" s="10"/>
    </row>
    <row r="20" spans="1:119">
      <c r="A20" s="12"/>
      <c r="B20" s="42">
        <v>541</v>
      </c>
      <c r="C20" s="19" t="s">
        <v>59</v>
      </c>
      <c r="D20" s="43">
        <v>358148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358148</v>
      </c>
      <c r="O20" s="44">
        <f t="shared" si="2"/>
        <v>49.839688282772059</v>
      </c>
      <c r="P20" s="9"/>
    </row>
    <row r="21" spans="1:119" ht="15.75">
      <c r="A21" s="26" t="s">
        <v>37</v>
      </c>
      <c r="B21" s="27"/>
      <c r="C21" s="28"/>
      <c r="D21" s="29">
        <f t="shared" ref="D21:M21" si="6">SUM(D22:D22)</f>
        <v>139859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139859</v>
      </c>
      <c r="O21" s="41">
        <f t="shared" si="2"/>
        <v>19.462705260228223</v>
      </c>
      <c r="P21" s="9"/>
    </row>
    <row r="22" spans="1:119">
      <c r="A22" s="12"/>
      <c r="B22" s="42">
        <v>572</v>
      </c>
      <c r="C22" s="19" t="s">
        <v>60</v>
      </c>
      <c r="D22" s="43">
        <v>139859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139859</v>
      </c>
      <c r="O22" s="44">
        <f t="shared" si="2"/>
        <v>19.462705260228223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100500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100500</v>
      </c>
      <c r="O23" s="41">
        <f t="shared" si="2"/>
        <v>13.985527414416921</v>
      </c>
      <c r="P23" s="9"/>
    </row>
    <row r="24" spans="1:119" ht="15.75" thickBot="1">
      <c r="A24" s="12"/>
      <c r="B24" s="42">
        <v>591</v>
      </c>
      <c r="C24" s="19" t="s">
        <v>62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100500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100500</v>
      </c>
      <c r="O24" s="44">
        <f t="shared" si="2"/>
        <v>13.985527414416921</v>
      </c>
      <c r="P24" s="9"/>
    </row>
    <row r="25" spans="1:119" ht="16.5" thickBot="1">
      <c r="A25" s="13" t="s">
        <v>10</v>
      </c>
      <c r="B25" s="21"/>
      <c r="C25" s="20"/>
      <c r="D25" s="14">
        <f>SUM(D5,D11,D16,D19,D21,D23)</f>
        <v>3864903</v>
      </c>
      <c r="E25" s="14">
        <f t="shared" ref="E25:M25" si="8">SUM(E5,E11,E16,E19,E21,E23)</f>
        <v>85800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2957515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6908218</v>
      </c>
      <c r="O25" s="35">
        <f t="shared" si="2"/>
        <v>961.34400222655165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84</v>
      </c>
      <c r="M27" s="157"/>
      <c r="N27" s="157"/>
      <c r="O27" s="39">
        <v>7186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998725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998725</v>
      </c>
      <c r="O5" s="30">
        <f t="shared" ref="O5:O25" si="2">(N5/O$27)</f>
        <v>143.55684921661637</v>
      </c>
      <c r="P5" s="6"/>
    </row>
    <row r="6" spans="1:133">
      <c r="A6" s="12"/>
      <c r="B6" s="42">
        <v>511</v>
      </c>
      <c r="C6" s="19" t="s">
        <v>18</v>
      </c>
      <c r="D6" s="43">
        <v>45471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45471</v>
      </c>
      <c r="O6" s="44">
        <f t="shared" si="2"/>
        <v>6.5360068995256579</v>
      </c>
      <c r="P6" s="9"/>
    </row>
    <row r="7" spans="1:133">
      <c r="A7" s="12"/>
      <c r="B7" s="42">
        <v>512</v>
      </c>
      <c r="C7" s="19" t="s">
        <v>19</v>
      </c>
      <c r="D7" s="43">
        <v>128615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128615</v>
      </c>
      <c r="O7" s="44">
        <f t="shared" si="2"/>
        <v>18.487135259450913</v>
      </c>
      <c r="P7" s="9"/>
    </row>
    <row r="8" spans="1:133">
      <c r="A8" s="12"/>
      <c r="B8" s="42">
        <v>513</v>
      </c>
      <c r="C8" s="19" t="s">
        <v>20</v>
      </c>
      <c r="D8" s="43">
        <v>593936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593936</v>
      </c>
      <c r="O8" s="44">
        <f t="shared" si="2"/>
        <v>85.372430645393123</v>
      </c>
      <c r="P8" s="9"/>
    </row>
    <row r="9" spans="1:133">
      <c r="A9" s="12"/>
      <c r="B9" s="42">
        <v>514</v>
      </c>
      <c r="C9" s="19" t="s">
        <v>21</v>
      </c>
      <c r="D9" s="43">
        <v>60399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60399</v>
      </c>
      <c r="O9" s="44">
        <f t="shared" si="2"/>
        <v>8.6817593790426901</v>
      </c>
      <c r="P9" s="9"/>
    </row>
    <row r="10" spans="1:133">
      <c r="A10" s="12"/>
      <c r="B10" s="42">
        <v>516</v>
      </c>
      <c r="C10" s="19" t="s">
        <v>65</v>
      </c>
      <c r="D10" s="43">
        <v>170304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170304</v>
      </c>
      <c r="O10" s="44">
        <f t="shared" si="2"/>
        <v>24.479517033203969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1755240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1755240</v>
      </c>
      <c r="O11" s="41">
        <f t="shared" si="2"/>
        <v>252.29840448469167</v>
      </c>
      <c r="P11" s="10"/>
    </row>
    <row r="12" spans="1:133">
      <c r="A12" s="12"/>
      <c r="B12" s="42">
        <v>521</v>
      </c>
      <c r="C12" s="19" t="s">
        <v>25</v>
      </c>
      <c r="D12" s="43">
        <v>180000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180000</v>
      </c>
      <c r="O12" s="44">
        <f t="shared" si="2"/>
        <v>25.873221216041397</v>
      </c>
      <c r="P12" s="9"/>
    </row>
    <row r="13" spans="1:133">
      <c r="A13" s="12"/>
      <c r="B13" s="42">
        <v>522</v>
      </c>
      <c r="C13" s="19" t="s">
        <v>26</v>
      </c>
      <c r="D13" s="43">
        <v>1316980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1316980</v>
      </c>
      <c r="O13" s="44">
        <f t="shared" si="2"/>
        <v>189.30286042834555</v>
      </c>
      <c r="P13" s="9"/>
    </row>
    <row r="14" spans="1:133">
      <c r="A14" s="12"/>
      <c r="B14" s="42">
        <v>524</v>
      </c>
      <c r="C14" s="19" t="s">
        <v>27</v>
      </c>
      <c r="D14" s="43">
        <v>236485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236485</v>
      </c>
      <c r="O14" s="44">
        <f t="shared" si="2"/>
        <v>33.992381773753053</v>
      </c>
      <c r="P14" s="9"/>
    </row>
    <row r="15" spans="1:133">
      <c r="A15" s="12"/>
      <c r="B15" s="42">
        <v>529</v>
      </c>
      <c r="C15" s="19" t="s">
        <v>28</v>
      </c>
      <c r="D15" s="43">
        <v>21775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21775</v>
      </c>
      <c r="O15" s="44">
        <f t="shared" si="2"/>
        <v>3.1299410665516745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865797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2505823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3371620</v>
      </c>
      <c r="O16" s="41">
        <f t="shared" si="2"/>
        <v>484.63705620238608</v>
      </c>
      <c r="P16" s="10"/>
    </row>
    <row r="17" spans="1:119">
      <c r="A17" s="12"/>
      <c r="B17" s="42">
        <v>534</v>
      </c>
      <c r="C17" s="19" t="s">
        <v>58</v>
      </c>
      <c r="D17" s="43">
        <v>865797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865797</v>
      </c>
      <c r="O17" s="44">
        <f t="shared" si="2"/>
        <v>124.44976282880552</v>
      </c>
      <c r="P17" s="9"/>
    </row>
    <row r="18" spans="1:119">
      <c r="A18" s="12"/>
      <c r="B18" s="42">
        <v>536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2505823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2505823</v>
      </c>
      <c r="O18" s="44">
        <f t="shared" si="2"/>
        <v>360.18729337358059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447480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447480</v>
      </c>
      <c r="O19" s="41">
        <f t="shared" si="2"/>
        <v>64.32082794307891</v>
      </c>
      <c r="P19" s="10"/>
    </row>
    <row r="20" spans="1:119">
      <c r="A20" s="12"/>
      <c r="B20" s="42">
        <v>541</v>
      </c>
      <c r="C20" s="19" t="s">
        <v>59</v>
      </c>
      <c r="D20" s="43">
        <v>447480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447480</v>
      </c>
      <c r="O20" s="44">
        <f t="shared" si="2"/>
        <v>64.32082794307891</v>
      </c>
      <c r="P20" s="9"/>
    </row>
    <row r="21" spans="1:119" ht="15.75">
      <c r="A21" s="26" t="s">
        <v>37</v>
      </c>
      <c r="B21" s="27"/>
      <c r="C21" s="28"/>
      <c r="D21" s="29">
        <f t="shared" ref="D21:M21" si="6">SUM(D22:D22)</f>
        <v>162738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162738</v>
      </c>
      <c r="O21" s="41">
        <f t="shared" si="2"/>
        <v>23.391979301423028</v>
      </c>
      <c r="P21" s="9"/>
    </row>
    <row r="22" spans="1:119">
      <c r="A22" s="12"/>
      <c r="B22" s="42">
        <v>572</v>
      </c>
      <c r="C22" s="19" t="s">
        <v>60</v>
      </c>
      <c r="D22" s="43">
        <v>162738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162738</v>
      </c>
      <c r="O22" s="44">
        <f t="shared" si="2"/>
        <v>23.391979301423028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108810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108810</v>
      </c>
      <c r="O23" s="41">
        <f t="shared" si="2"/>
        <v>15.640362225097025</v>
      </c>
      <c r="P23" s="9"/>
    </row>
    <row r="24" spans="1:119" ht="15.75" thickBot="1">
      <c r="A24" s="12"/>
      <c r="B24" s="42">
        <v>591</v>
      </c>
      <c r="C24" s="19" t="s">
        <v>62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108810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108810</v>
      </c>
      <c r="O24" s="44">
        <f t="shared" si="2"/>
        <v>15.640362225097025</v>
      </c>
      <c r="P24" s="9"/>
    </row>
    <row r="25" spans="1:119" ht="16.5" thickBot="1">
      <c r="A25" s="13" t="s">
        <v>10</v>
      </c>
      <c r="B25" s="21"/>
      <c r="C25" s="20"/>
      <c r="D25" s="14">
        <f>SUM(D5,D11,D16,D19,D21,D23)</f>
        <v>4229980</v>
      </c>
      <c r="E25" s="14">
        <f t="shared" ref="E25:M25" si="8">SUM(E5,E11,E16,E19,E21,E23)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2614633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6844613</v>
      </c>
      <c r="O25" s="35">
        <f t="shared" si="2"/>
        <v>983.84547937329307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82</v>
      </c>
      <c r="M27" s="157"/>
      <c r="N27" s="157"/>
      <c r="O27" s="39">
        <v>6957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935336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935336</v>
      </c>
      <c r="O5" s="30">
        <f t="shared" ref="O5:O26" si="2">(N5/O$28)</f>
        <v>138.71214592911167</v>
      </c>
      <c r="P5" s="6"/>
    </row>
    <row r="6" spans="1:133">
      <c r="A6" s="12"/>
      <c r="B6" s="42">
        <v>511</v>
      </c>
      <c r="C6" s="19" t="s">
        <v>18</v>
      </c>
      <c r="D6" s="43">
        <v>44381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44381</v>
      </c>
      <c r="O6" s="44">
        <f t="shared" si="2"/>
        <v>6.5817885214296306</v>
      </c>
      <c r="P6" s="9"/>
    </row>
    <row r="7" spans="1:133">
      <c r="A7" s="12"/>
      <c r="B7" s="42">
        <v>512</v>
      </c>
      <c r="C7" s="19" t="s">
        <v>19</v>
      </c>
      <c r="D7" s="43">
        <v>132546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132546</v>
      </c>
      <c r="O7" s="44">
        <f t="shared" si="2"/>
        <v>19.656829304463887</v>
      </c>
      <c r="P7" s="9"/>
    </row>
    <row r="8" spans="1:133">
      <c r="A8" s="12"/>
      <c r="B8" s="42">
        <v>513</v>
      </c>
      <c r="C8" s="19" t="s">
        <v>20</v>
      </c>
      <c r="D8" s="43">
        <v>567342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567342</v>
      </c>
      <c r="O8" s="44">
        <f t="shared" si="2"/>
        <v>84.137920806762565</v>
      </c>
      <c r="P8" s="9"/>
    </row>
    <row r="9" spans="1:133">
      <c r="A9" s="12"/>
      <c r="B9" s="42">
        <v>514</v>
      </c>
      <c r="C9" s="19" t="s">
        <v>21</v>
      </c>
      <c r="D9" s="43">
        <v>29270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29270</v>
      </c>
      <c r="O9" s="44">
        <f t="shared" si="2"/>
        <v>4.340797864452024</v>
      </c>
      <c r="P9" s="9"/>
    </row>
    <row r="10" spans="1:133">
      <c r="A10" s="12"/>
      <c r="B10" s="42">
        <v>516</v>
      </c>
      <c r="C10" s="19" t="s">
        <v>65</v>
      </c>
      <c r="D10" s="43">
        <v>161797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161797</v>
      </c>
      <c r="O10" s="44">
        <f t="shared" si="2"/>
        <v>23.99480943200356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1807047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1807047</v>
      </c>
      <c r="O11" s="41">
        <f t="shared" si="2"/>
        <v>267.98858075040783</v>
      </c>
      <c r="P11" s="10"/>
    </row>
    <row r="12" spans="1:133">
      <c r="A12" s="12"/>
      <c r="B12" s="42">
        <v>521</v>
      </c>
      <c r="C12" s="19" t="s">
        <v>25</v>
      </c>
      <c r="D12" s="43">
        <v>295598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295598</v>
      </c>
      <c r="O12" s="44">
        <f t="shared" si="2"/>
        <v>43.837757674625536</v>
      </c>
      <c r="P12" s="9"/>
    </row>
    <row r="13" spans="1:133">
      <c r="A13" s="12"/>
      <c r="B13" s="42">
        <v>522</v>
      </c>
      <c r="C13" s="19" t="s">
        <v>26</v>
      </c>
      <c r="D13" s="43">
        <v>1278438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1278438</v>
      </c>
      <c r="O13" s="44">
        <f t="shared" si="2"/>
        <v>189.59483909239211</v>
      </c>
      <c r="P13" s="9"/>
    </row>
    <row r="14" spans="1:133">
      <c r="A14" s="12"/>
      <c r="B14" s="42">
        <v>524</v>
      </c>
      <c r="C14" s="19" t="s">
        <v>27</v>
      </c>
      <c r="D14" s="43">
        <v>215574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215574</v>
      </c>
      <c r="O14" s="44">
        <f t="shared" si="2"/>
        <v>31.970043007563397</v>
      </c>
      <c r="P14" s="9"/>
    </row>
    <row r="15" spans="1:133">
      <c r="A15" s="12"/>
      <c r="B15" s="42">
        <v>529</v>
      </c>
      <c r="C15" s="19" t="s">
        <v>28</v>
      </c>
      <c r="D15" s="43">
        <v>17437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17437</v>
      </c>
      <c r="O15" s="44">
        <f t="shared" si="2"/>
        <v>2.5859409758267833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751138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2255719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3006857</v>
      </c>
      <c r="O16" s="41">
        <f t="shared" si="2"/>
        <v>445.9227346878244</v>
      </c>
      <c r="P16" s="10"/>
    </row>
    <row r="17" spans="1:119">
      <c r="A17" s="12"/>
      <c r="B17" s="42">
        <v>534</v>
      </c>
      <c r="C17" s="19" t="s">
        <v>58</v>
      </c>
      <c r="D17" s="43">
        <v>751138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751138</v>
      </c>
      <c r="O17" s="44">
        <f t="shared" si="2"/>
        <v>111.39522467744328</v>
      </c>
      <c r="P17" s="9"/>
    </row>
    <row r="18" spans="1:119">
      <c r="A18" s="12"/>
      <c r="B18" s="42">
        <v>536</v>
      </c>
      <c r="C18" s="19" t="s">
        <v>66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2255719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2255719</v>
      </c>
      <c r="O18" s="44">
        <f t="shared" si="2"/>
        <v>334.52751001038115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352371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352371</v>
      </c>
      <c r="O19" s="41">
        <f t="shared" si="2"/>
        <v>52.257303870680708</v>
      </c>
      <c r="P19" s="10"/>
    </row>
    <row r="20" spans="1:119">
      <c r="A20" s="12"/>
      <c r="B20" s="42">
        <v>541</v>
      </c>
      <c r="C20" s="19" t="s">
        <v>59</v>
      </c>
      <c r="D20" s="43">
        <v>352371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352371</v>
      </c>
      <c r="O20" s="44">
        <f t="shared" si="2"/>
        <v>52.257303870680708</v>
      </c>
      <c r="P20" s="9"/>
    </row>
    <row r="21" spans="1:119" ht="15.75">
      <c r="A21" s="26" t="s">
        <v>37</v>
      </c>
      <c r="B21" s="27"/>
      <c r="C21" s="28"/>
      <c r="D21" s="29">
        <f t="shared" ref="D21:M21" si="6">SUM(D22:D22)</f>
        <v>139357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139357</v>
      </c>
      <c r="O21" s="41">
        <f t="shared" si="2"/>
        <v>20.666913836571258</v>
      </c>
      <c r="P21" s="9"/>
    </row>
    <row r="22" spans="1:119">
      <c r="A22" s="12"/>
      <c r="B22" s="42">
        <v>572</v>
      </c>
      <c r="C22" s="19" t="s">
        <v>60</v>
      </c>
      <c r="D22" s="43">
        <v>139357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139357</v>
      </c>
      <c r="O22" s="44">
        <f t="shared" si="2"/>
        <v>20.666913836571258</v>
      </c>
      <c r="P22" s="9"/>
    </row>
    <row r="23" spans="1:119" ht="15.75">
      <c r="A23" s="26" t="s">
        <v>61</v>
      </c>
      <c r="B23" s="27"/>
      <c r="C23" s="28"/>
      <c r="D23" s="29">
        <f t="shared" ref="D23:M23" si="7">SUM(D24:D25)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307398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307398</v>
      </c>
      <c r="O23" s="41">
        <f t="shared" si="2"/>
        <v>45.58772059913985</v>
      </c>
      <c r="P23" s="9"/>
    </row>
    <row r="24" spans="1:119">
      <c r="A24" s="12"/>
      <c r="B24" s="42">
        <v>591</v>
      </c>
      <c r="C24" s="19" t="s">
        <v>62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117119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117119</v>
      </c>
      <c r="O24" s="44">
        <f t="shared" si="2"/>
        <v>17.368975233575561</v>
      </c>
      <c r="P24" s="9"/>
    </row>
    <row r="25" spans="1:119" ht="15.75" thickBot="1">
      <c r="A25" s="12"/>
      <c r="B25" s="42">
        <v>592</v>
      </c>
      <c r="C25" s="19" t="s">
        <v>79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190279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190279</v>
      </c>
      <c r="O25" s="44">
        <f t="shared" si="2"/>
        <v>28.218745365564288</v>
      </c>
      <c r="P25" s="9"/>
    </row>
    <row r="26" spans="1:119" ht="16.5" thickBot="1">
      <c r="A26" s="13" t="s">
        <v>10</v>
      </c>
      <c r="B26" s="21"/>
      <c r="C26" s="20"/>
      <c r="D26" s="14">
        <f>SUM(D5,D11,D16,D19,D21,D23)</f>
        <v>3985249</v>
      </c>
      <c r="E26" s="14">
        <f t="shared" ref="E26:M26" si="8">SUM(E5,E11,E16,E19,E21,E23)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2563117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6548366</v>
      </c>
      <c r="O26" s="35">
        <f t="shared" si="2"/>
        <v>971.13539967373572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80</v>
      </c>
      <c r="M28" s="157"/>
      <c r="N28" s="157"/>
      <c r="O28" s="39">
        <v>6743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837882</v>
      </c>
      <c r="E5" s="24">
        <f t="shared" si="0"/>
        <v>3438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841320</v>
      </c>
      <c r="O5" s="30">
        <f t="shared" ref="O5:O29" si="2">(N5/O$31)</f>
        <v>129.0566037735849</v>
      </c>
      <c r="P5" s="6"/>
    </row>
    <row r="6" spans="1:133">
      <c r="A6" s="12"/>
      <c r="B6" s="42">
        <v>511</v>
      </c>
      <c r="C6" s="19" t="s">
        <v>18</v>
      </c>
      <c r="D6" s="43">
        <v>26985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26985</v>
      </c>
      <c r="O6" s="44">
        <f t="shared" si="2"/>
        <v>4.1394385641969631</v>
      </c>
      <c r="P6" s="9"/>
    </row>
    <row r="7" spans="1:133">
      <c r="A7" s="12"/>
      <c r="B7" s="42">
        <v>512</v>
      </c>
      <c r="C7" s="19" t="s">
        <v>19</v>
      </c>
      <c r="D7" s="43">
        <v>113744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113744</v>
      </c>
      <c r="O7" s="44">
        <f t="shared" si="2"/>
        <v>17.44807485810707</v>
      </c>
      <c r="P7" s="9"/>
    </row>
    <row r="8" spans="1:133">
      <c r="A8" s="12"/>
      <c r="B8" s="42">
        <v>513</v>
      </c>
      <c r="C8" s="19" t="s">
        <v>20</v>
      </c>
      <c r="D8" s="43">
        <v>492071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492071</v>
      </c>
      <c r="O8" s="44">
        <f t="shared" si="2"/>
        <v>75.482589354195426</v>
      </c>
      <c r="P8" s="9"/>
    </row>
    <row r="9" spans="1:133">
      <c r="A9" s="12"/>
      <c r="B9" s="42">
        <v>514</v>
      </c>
      <c r="C9" s="19" t="s">
        <v>21</v>
      </c>
      <c r="D9" s="43">
        <v>47101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47101</v>
      </c>
      <c r="O9" s="44">
        <f t="shared" si="2"/>
        <v>7.225187912256481</v>
      </c>
      <c r="P9" s="9"/>
    </row>
    <row r="10" spans="1:133">
      <c r="A10" s="12"/>
      <c r="B10" s="42">
        <v>516</v>
      </c>
      <c r="C10" s="19" t="s">
        <v>65</v>
      </c>
      <c r="D10" s="43">
        <v>157981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157981</v>
      </c>
      <c r="O10" s="44">
        <f t="shared" si="2"/>
        <v>24.233931584598864</v>
      </c>
      <c r="P10" s="9"/>
    </row>
    <row r="11" spans="1:133">
      <c r="A11" s="12"/>
      <c r="B11" s="42">
        <v>519</v>
      </c>
      <c r="C11" s="19" t="s">
        <v>57</v>
      </c>
      <c r="D11" s="43">
        <v>0</v>
      </c>
      <c r="E11" s="43">
        <v>3438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3438</v>
      </c>
      <c r="O11" s="44">
        <f t="shared" si="2"/>
        <v>0.52738150023009667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1606393</v>
      </c>
      <c r="E12" s="29">
        <f t="shared" si="3"/>
        <v>47590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1653983</v>
      </c>
      <c r="O12" s="41">
        <f t="shared" si="2"/>
        <v>253.71728792759626</v>
      </c>
      <c r="P12" s="10"/>
    </row>
    <row r="13" spans="1:133">
      <c r="A13" s="12"/>
      <c r="B13" s="42">
        <v>521</v>
      </c>
      <c r="C13" s="19" t="s">
        <v>25</v>
      </c>
      <c r="D13" s="43">
        <v>295598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295598</v>
      </c>
      <c r="O13" s="44">
        <f t="shared" si="2"/>
        <v>45.344071176560824</v>
      </c>
      <c r="P13" s="9"/>
    </row>
    <row r="14" spans="1:133">
      <c r="A14" s="12"/>
      <c r="B14" s="42">
        <v>522</v>
      </c>
      <c r="C14" s="19" t="s">
        <v>26</v>
      </c>
      <c r="D14" s="43">
        <v>1106005</v>
      </c>
      <c r="E14" s="43">
        <v>672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1106677</v>
      </c>
      <c r="O14" s="44">
        <f t="shared" si="2"/>
        <v>169.76177327811013</v>
      </c>
      <c r="P14" s="9"/>
    </row>
    <row r="15" spans="1:133">
      <c r="A15" s="12"/>
      <c r="B15" s="42">
        <v>524</v>
      </c>
      <c r="C15" s="19" t="s">
        <v>27</v>
      </c>
      <c r="D15" s="43">
        <v>186838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186838</v>
      </c>
      <c r="O15" s="44">
        <f t="shared" si="2"/>
        <v>28.66053075625096</v>
      </c>
      <c r="P15" s="9"/>
    </row>
    <row r="16" spans="1:133">
      <c r="A16" s="12"/>
      <c r="B16" s="42">
        <v>529</v>
      </c>
      <c r="C16" s="19" t="s">
        <v>28</v>
      </c>
      <c r="D16" s="43">
        <v>17952</v>
      </c>
      <c r="E16" s="43">
        <v>46918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64870</v>
      </c>
      <c r="O16" s="44">
        <f t="shared" si="2"/>
        <v>9.9509127166743365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SUM(D18:D19)</f>
        <v>728295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2063938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2792233</v>
      </c>
      <c r="O17" s="41">
        <f t="shared" si="2"/>
        <v>428.32228869458504</v>
      </c>
      <c r="P17" s="10"/>
    </row>
    <row r="18" spans="1:119">
      <c r="A18" s="12"/>
      <c r="B18" s="42">
        <v>534</v>
      </c>
      <c r="C18" s="19" t="s">
        <v>58</v>
      </c>
      <c r="D18" s="43">
        <v>728295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728295</v>
      </c>
      <c r="O18" s="44">
        <f t="shared" si="2"/>
        <v>111.71882190520019</v>
      </c>
      <c r="P18" s="9"/>
    </row>
    <row r="19" spans="1:119">
      <c r="A19" s="12"/>
      <c r="B19" s="42">
        <v>536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2063938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2063938</v>
      </c>
      <c r="O19" s="44">
        <f t="shared" si="2"/>
        <v>316.60346678938487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319868</v>
      </c>
      <c r="E20" s="29">
        <f t="shared" si="5"/>
        <v>285700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605568</v>
      </c>
      <c r="O20" s="41">
        <f t="shared" si="2"/>
        <v>92.892774965485501</v>
      </c>
      <c r="P20" s="10"/>
    </row>
    <row r="21" spans="1:119">
      <c r="A21" s="12"/>
      <c r="B21" s="42">
        <v>541</v>
      </c>
      <c r="C21" s="19" t="s">
        <v>59</v>
      </c>
      <c r="D21" s="43">
        <v>319868</v>
      </c>
      <c r="E21" s="43">
        <v>285700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605568</v>
      </c>
      <c r="O21" s="44">
        <f t="shared" si="2"/>
        <v>92.892774965485501</v>
      </c>
      <c r="P21" s="9"/>
    </row>
    <row r="22" spans="1:119" ht="15.75">
      <c r="A22" s="26" t="s">
        <v>67</v>
      </c>
      <c r="B22" s="27"/>
      <c r="C22" s="28"/>
      <c r="D22" s="29">
        <f t="shared" ref="D22:M22" si="6">SUM(D23:D23)</f>
        <v>52000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52000</v>
      </c>
      <c r="O22" s="41">
        <f t="shared" si="2"/>
        <v>7.9766835404203098</v>
      </c>
      <c r="P22" s="10"/>
    </row>
    <row r="23" spans="1:119">
      <c r="A23" s="12"/>
      <c r="B23" s="42">
        <v>564</v>
      </c>
      <c r="C23" s="19" t="s">
        <v>68</v>
      </c>
      <c r="D23" s="43">
        <v>52000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52000</v>
      </c>
      <c r="O23" s="44">
        <f t="shared" si="2"/>
        <v>7.9766835404203098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152905</v>
      </c>
      <c r="E24" s="29">
        <f t="shared" si="7"/>
        <v>7278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160183</v>
      </c>
      <c r="O24" s="41">
        <f t="shared" si="2"/>
        <v>24.571713452983587</v>
      </c>
      <c r="P24" s="9"/>
    </row>
    <row r="25" spans="1:119">
      <c r="A25" s="12"/>
      <c r="B25" s="42">
        <v>572</v>
      </c>
      <c r="C25" s="19" t="s">
        <v>60</v>
      </c>
      <c r="D25" s="43">
        <v>152905</v>
      </c>
      <c r="E25" s="43">
        <v>7278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160183</v>
      </c>
      <c r="O25" s="44">
        <f t="shared" si="2"/>
        <v>24.571713452983587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SUM(D27:D28)</f>
        <v>5500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123526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129026</v>
      </c>
      <c r="O26" s="41">
        <f t="shared" si="2"/>
        <v>19.792299432428287</v>
      </c>
      <c r="P26" s="9"/>
    </row>
    <row r="27" spans="1:119">
      <c r="A27" s="12"/>
      <c r="B27" s="42">
        <v>581</v>
      </c>
      <c r="C27" s="19" t="s">
        <v>74</v>
      </c>
      <c r="D27" s="43">
        <v>5500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5500</v>
      </c>
      <c r="O27" s="44">
        <f t="shared" si="2"/>
        <v>0.84368768215984047</v>
      </c>
      <c r="P27" s="9"/>
    </row>
    <row r="28" spans="1:119" ht="15.75" thickBot="1">
      <c r="A28" s="12"/>
      <c r="B28" s="42">
        <v>591</v>
      </c>
      <c r="C28" s="19" t="s">
        <v>62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123526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123526</v>
      </c>
      <c r="O28" s="44">
        <f t="shared" si="2"/>
        <v>18.948611750268444</v>
      </c>
      <c r="P28" s="9"/>
    </row>
    <row r="29" spans="1:119" ht="16.5" thickBot="1">
      <c r="A29" s="13" t="s">
        <v>10</v>
      </c>
      <c r="B29" s="21"/>
      <c r="C29" s="20"/>
      <c r="D29" s="14">
        <f>SUM(D5,D12,D17,D20,D22,D24,D26)</f>
        <v>3702843</v>
      </c>
      <c r="E29" s="14">
        <f t="shared" ref="E29:M29" si="9">SUM(E5,E12,E17,E20,E22,E24,E26)</f>
        <v>344006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2187464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6234313</v>
      </c>
      <c r="O29" s="35">
        <f t="shared" si="2"/>
        <v>956.32965178708389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77</v>
      </c>
      <c r="M31" s="157"/>
      <c r="N31" s="157"/>
      <c r="O31" s="39">
        <v>6519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830131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7431</v>
      </c>
      <c r="M5" s="24">
        <f t="shared" si="0"/>
        <v>0</v>
      </c>
      <c r="N5" s="25">
        <f t="shared" ref="N5:N29" si="1">SUM(D5:M5)</f>
        <v>837562</v>
      </c>
      <c r="O5" s="30">
        <f t="shared" ref="O5:O29" si="2">(N5/O$31)</f>
        <v>129.85457364341084</v>
      </c>
      <c r="P5" s="6"/>
    </row>
    <row r="6" spans="1:133">
      <c r="A6" s="12"/>
      <c r="B6" s="42">
        <v>511</v>
      </c>
      <c r="C6" s="19" t="s">
        <v>18</v>
      </c>
      <c r="D6" s="43">
        <v>25746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25746</v>
      </c>
      <c r="O6" s="44">
        <f t="shared" si="2"/>
        <v>3.9916279069767442</v>
      </c>
      <c r="P6" s="9"/>
    </row>
    <row r="7" spans="1:133">
      <c r="A7" s="12"/>
      <c r="B7" s="42">
        <v>512</v>
      </c>
      <c r="C7" s="19" t="s">
        <v>19</v>
      </c>
      <c r="D7" s="43">
        <v>113682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113682</v>
      </c>
      <c r="O7" s="44">
        <f t="shared" si="2"/>
        <v>17.625116279069768</v>
      </c>
      <c r="P7" s="9"/>
    </row>
    <row r="8" spans="1:133">
      <c r="A8" s="12"/>
      <c r="B8" s="42">
        <v>513</v>
      </c>
      <c r="C8" s="19" t="s">
        <v>20</v>
      </c>
      <c r="D8" s="43">
        <v>492086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492086</v>
      </c>
      <c r="O8" s="44">
        <f t="shared" si="2"/>
        <v>76.292403100775189</v>
      </c>
      <c r="P8" s="9"/>
    </row>
    <row r="9" spans="1:133">
      <c r="A9" s="12"/>
      <c r="B9" s="42">
        <v>514</v>
      </c>
      <c r="C9" s="19" t="s">
        <v>21</v>
      </c>
      <c r="D9" s="43">
        <v>34368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34368</v>
      </c>
      <c r="O9" s="44">
        <f t="shared" si="2"/>
        <v>5.3283720930232557</v>
      </c>
      <c r="P9" s="9"/>
    </row>
    <row r="10" spans="1:133">
      <c r="A10" s="12"/>
      <c r="B10" s="42">
        <v>516</v>
      </c>
      <c r="C10" s="19" t="s">
        <v>65</v>
      </c>
      <c r="D10" s="43">
        <v>164249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164249</v>
      </c>
      <c r="O10" s="44">
        <f t="shared" si="2"/>
        <v>25.464961240310078</v>
      </c>
      <c r="P10" s="9"/>
    </row>
    <row r="11" spans="1:133">
      <c r="A11" s="12"/>
      <c r="B11" s="42">
        <v>519</v>
      </c>
      <c r="C11" s="19" t="s">
        <v>57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7431</v>
      </c>
      <c r="M11" s="43">
        <v>0</v>
      </c>
      <c r="N11" s="43">
        <f t="shared" si="1"/>
        <v>7431</v>
      </c>
      <c r="O11" s="44">
        <f t="shared" si="2"/>
        <v>1.152093023255814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1886613</v>
      </c>
      <c r="E12" s="29">
        <f t="shared" si="3"/>
        <v>122111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2008724</v>
      </c>
      <c r="O12" s="41">
        <f t="shared" si="2"/>
        <v>311.43007751937984</v>
      </c>
      <c r="P12" s="10"/>
    </row>
    <row r="13" spans="1:133">
      <c r="A13" s="12"/>
      <c r="B13" s="42">
        <v>521</v>
      </c>
      <c r="C13" s="19" t="s">
        <v>25</v>
      </c>
      <c r="D13" s="43">
        <v>491098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491098</v>
      </c>
      <c r="O13" s="44">
        <f t="shared" si="2"/>
        <v>76.139224806201554</v>
      </c>
      <c r="P13" s="9"/>
    </row>
    <row r="14" spans="1:133">
      <c r="A14" s="12"/>
      <c r="B14" s="42">
        <v>522</v>
      </c>
      <c r="C14" s="19" t="s">
        <v>26</v>
      </c>
      <c r="D14" s="43">
        <v>1192439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1192439</v>
      </c>
      <c r="O14" s="44">
        <f t="shared" si="2"/>
        <v>184.87426356589148</v>
      </c>
      <c r="P14" s="9"/>
    </row>
    <row r="15" spans="1:133">
      <c r="A15" s="12"/>
      <c r="B15" s="42">
        <v>524</v>
      </c>
      <c r="C15" s="19" t="s">
        <v>27</v>
      </c>
      <c r="D15" s="43">
        <v>190170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190170</v>
      </c>
      <c r="O15" s="44">
        <f t="shared" si="2"/>
        <v>29.483720930232558</v>
      </c>
      <c r="P15" s="9"/>
    </row>
    <row r="16" spans="1:133">
      <c r="A16" s="12"/>
      <c r="B16" s="42">
        <v>529</v>
      </c>
      <c r="C16" s="19" t="s">
        <v>28</v>
      </c>
      <c r="D16" s="43">
        <v>12906</v>
      </c>
      <c r="E16" s="43">
        <v>122111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135017</v>
      </c>
      <c r="O16" s="44">
        <f t="shared" si="2"/>
        <v>20.932868217054263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SUM(D18:D19)</f>
        <v>689831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2224333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2914164</v>
      </c>
      <c r="O17" s="41">
        <f t="shared" si="2"/>
        <v>451.80837209302325</v>
      </c>
      <c r="P17" s="10"/>
    </row>
    <row r="18" spans="1:119">
      <c r="A18" s="12"/>
      <c r="B18" s="42">
        <v>534</v>
      </c>
      <c r="C18" s="19" t="s">
        <v>58</v>
      </c>
      <c r="D18" s="43">
        <v>689831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689831</v>
      </c>
      <c r="O18" s="44">
        <f t="shared" si="2"/>
        <v>106.95054263565892</v>
      </c>
      <c r="P18" s="9"/>
    </row>
    <row r="19" spans="1:119">
      <c r="A19" s="12"/>
      <c r="B19" s="42">
        <v>536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2224333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2224333</v>
      </c>
      <c r="O19" s="44">
        <f t="shared" si="2"/>
        <v>344.85782945736435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300704</v>
      </c>
      <c r="E20" s="29">
        <f t="shared" si="5"/>
        <v>71500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372204</v>
      </c>
      <c r="O20" s="41">
        <f t="shared" si="2"/>
        <v>57.70604651162791</v>
      </c>
      <c r="P20" s="10"/>
    </row>
    <row r="21" spans="1:119">
      <c r="A21" s="12"/>
      <c r="B21" s="42">
        <v>541</v>
      </c>
      <c r="C21" s="19" t="s">
        <v>59</v>
      </c>
      <c r="D21" s="43">
        <v>300704</v>
      </c>
      <c r="E21" s="43">
        <v>71500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372204</v>
      </c>
      <c r="O21" s="44">
        <f t="shared" si="2"/>
        <v>57.70604651162791</v>
      </c>
      <c r="P21" s="9"/>
    </row>
    <row r="22" spans="1:119" ht="15.75">
      <c r="A22" s="26" t="s">
        <v>67</v>
      </c>
      <c r="B22" s="27"/>
      <c r="C22" s="28"/>
      <c r="D22" s="29">
        <f t="shared" ref="D22:M22" si="6">SUM(D23:D23)</f>
        <v>52000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52000</v>
      </c>
      <c r="O22" s="41">
        <f t="shared" si="2"/>
        <v>8.0620155038759691</v>
      </c>
      <c r="P22" s="10"/>
    </row>
    <row r="23" spans="1:119">
      <c r="A23" s="12"/>
      <c r="B23" s="42">
        <v>564</v>
      </c>
      <c r="C23" s="19" t="s">
        <v>68</v>
      </c>
      <c r="D23" s="43">
        <v>52000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52000</v>
      </c>
      <c r="O23" s="44">
        <f t="shared" si="2"/>
        <v>8.0620155038759691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125694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125694</v>
      </c>
      <c r="O24" s="41">
        <f t="shared" si="2"/>
        <v>19.487441860465115</v>
      </c>
      <c r="P24" s="9"/>
    </row>
    <row r="25" spans="1:119">
      <c r="A25" s="12"/>
      <c r="B25" s="42">
        <v>572</v>
      </c>
      <c r="C25" s="19" t="s">
        <v>60</v>
      </c>
      <c r="D25" s="43">
        <v>125694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125694</v>
      </c>
      <c r="O25" s="44">
        <f t="shared" si="2"/>
        <v>19.487441860465115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SUM(D27:D28)</f>
        <v>49929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135534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185463</v>
      </c>
      <c r="O26" s="41">
        <f t="shared" si="2"/>
        <v>28.753953488372094</v>
      </c>
      <c r="P26" s="9"/>
    </row>
    <row r="27" spans="1:119">
      <c r="A27" s="12"/>
      <c r="B27" s="42">
        <v>581</v>
      </c>
      <c r="C27" s="19" t="s">
        <v>74</v>
      </c>
      <c r="D27" s="43">
        <v>49929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49929</v>
      </c>
      <c r="O27" s="44">
        <f t="shared" si="2"/>
        <v>7.7409302325581395</v>
      </c>
      <c r="P27" s="9"/>
    </row>
    <row r="28" spans="1:119" ht="15.75" thickBot="1">
      <c r="A28" s="12"/>
      <c r="B28" s="42">
        <v>591</v>
      </c>
      <c r="C28" s="19" t="s">
        <v>62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135534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135534</v>
      </c>
      <c r="O28" s="44">
        <f t="shared" si="2"/>
        <v>21.013023255813952</v>
      </c>
      <c r="P28" s="9"/>
    </row>
    <row r="29" spans="1:119" ht="16.5" thickBot="1">
      <c r="A29" s="13" t="s">
        <v>10</v>
      </c>
      <c r="B29" s="21"/>
      <c r="C29" s="20"/>
      <c r="D29" s="14">
        <f>SUM(D5,D12,D17,D20,D22,D24,D26)</f>
        <v>3934902</v>
      </c>
      <c r="E29" s="14">
        <f t="shared" ref="E29:M29" si="9">SUM(E5,E12,E17,E20,E22,E24,E26)</f>
        <v>193611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2359867</v>
      </c>
      <c r="J29" s="14">
        <f t="shared" si="9"/>
        <v>0</v>
      </c>
      <c r="K29" s="14">
        <f t="shared" si="9"/>
        <v>0</v>
      </c>
      <c r="L29" s="14">
        <f t="shared" si="9"/>
        <v>7431</v>
      </c>
      <c r="M29" s="14">
        <f t="shared" si="9"/>
        <v>0</v>
      </c>
      <c r="N29" s="14">
        <f t="shared" si="1"/>
        <v>6495811</v>
      </c>
      <c r="O29" s="35">
        <f t="shared" si="2"/>
        <v>1007.102480620155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75</v>
      </c>
      <c r="M31" s="157"/>
      <c r="N31" s="157"/>
      <c r="O31" s="39">
        <v>6450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11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16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SUM(D6:D12)</f>
        <v>806837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594058</v>
      </c>
      <c r="L5" s="24">
        <f t="shared" si="0"/>
        <v>8834</v>
      </c>
      <c r="M5" s="24">
        <f t="shared" si="0"/>
        <v>0</v>
      </c>
      <c r="N5" s="25">
        <f>SUM(D5:M5)</f>
        <v>1409729</v>
      </c>
      <c r="O5" s="30">
        <f t="shared" ref="O5:O30" si="1">(N5/O$32)</f>
        <v>219.24245723172629</v>
      </c>
      <c r="P5" s="6"/>
    </row>
    <row r="6" spans="1:133">
      <c r="A6" s="12"/>
      <c r="B6" s="42">
        <v>511</v>
      </c>
      <c r="C6" s="19" t="s">
        <v>18</v>
      </c>
      <c r="D6" s="43">
        <v>25862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25862</v>
      </c>
      <c r="O6" s="44">
        <f t="shared" si="1"/>
        <v>4.0220839813374809</v>
      </c>
      <c r="P6" s="9"/>
    </row>
    <row r="7" spans="1:133">
      <c r="A7" s="12"/>
      <c r="B7" s="42">
        <v>512</v>
      </c>
      <c r="C7" s="19" t="s">
        <v>19</v>
      </c>
      <c r="D7" s="43">
        <v>104322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104322</v>
      </c>
      <c r="O7" s="44">
        <f t="shared" si="1"/>
        <v>16.224261275272163</v>
      </c>
      <c r="P7" s="9"/>
    </row>
    <row r="8" spans="1:133">
      <c r="A8" s="12"/>
      <c r="B8" s="42">
        <v>513</v>
      </c>
      <c r="C8" s="19" t="s">
        <v>20</v>
      </c>
      <c r="D8" s="43">
        <v>476587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476587</v>
      </c>
      <c r="O8" s="44">
        <f t="shared" si="1"/>
        <v>74.119284603421463</v>
      </c>
      <c r="P8" s="9"/>
    </row>
    <row r="9" spans="1:133">
      <c r="A9" s="12"/>
      <c r="B9" s="42">
        <v>514</v>
      </c>
      <c r="C9" s="19" t="s">
        <v>21</v>
      </c>
      <c r="D9" s="43">
        <v>30100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30100</v>
      </c>
      <c r="O9" s="44">
        <f t="shared" si="1"/>
        <v>4.6811819595645412</v>
      </c>
      <c r="P9" s="9"/>
    </row>
    <row r="10" spans="1:133">
      <c r="A10" s="12"/>
      <c r="B10" s="42">
        <v>516</v>
      </c>
      <c r="C10" s="19" t="s">
        <v>65</v>
      </c>
      <c r="D10" s="43">
        <v>169966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169966</v>
      </c>
      <c r="O10" s="44">
        <f t="shared" si="1"/>
        <v>26.433281493001555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594058</v>
      </c>
      <c r="L11" s="43">
        <v>0</v>
      </c>
      <c r="M11" s="43">
        <v>0</v>
      </c>
      <c r="N11" s="43">
        <f t="shared" si="2"/>
        <v>594058</v>
      </c>
      <c r="O11" s="44">
        <f t="shared" si="1"/>
        <v>92.388491446345256</v>
      </c>
      <c r="P11" s="9"/>
    </row>
    <row r="12" spans="1:133">
      <c r="A12" s="12"/>
      <c r="B12" s="42">
        <v>519</v>
      </c>
      <c r="C12" s="19" t="s">
        <v>57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8834</v>
      </c>
      <c r="M12" s="43">
        <v>0</v>
      </c>
      <c r="N12" s="43">
        <f t="shared" si="2"/>
        <v>8834</v>
      </c>
      <c r="O12" s="44">
        <f t="shared" si="1"/>
        <v>1.3738724727838258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2921879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2921879</v>
      </c>
      <c r="O13" s="41">
        <f t="shared" si="1"/>
        <v>454.41353032659407</v>
      </c>
      <c r="P13" s="10"/>
    </row>
    <row r="14" spans="1:133">
      <c r="A14" s="12"/>
      <c r="B14" s="42">
        <v>521</v>
      </c>
      <c r="C14" s="19" t="s">
        <v>25</v>
      </c>
      <c r="D14" s="43">
        <v>686725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686725</v>
      </c>
      <c r="O14" s="44">
        <f t="shared" si="1"/>
        <v>106.80015552099533</v>
      </c>
      <c r="P14" s="9"/>
    </row>
    <row r="15" spans="1:133">
      <c r="A15" s="12"/>
      <c r="B15" s="42">
        <v>522</v>
      </c>
      <c r="C15" s="19" t="s">
        <v>26</v>
      </c>
      <c r="D15" s="43">
        <v>2033518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2033518</v>
      </c>
      <c r="O15" s="44">
        <f t="shared" si="1"/>
        <v>316.2547433903577</v>
      </c>
      <c r="P15" s="9"/>
    </row>
    <row r="16" spans="1:133">
      <c r="A16" s="12"/>
      <c r="B16" s="42">
        <v>524</v>
      </c>
      <c r="C16" s="19" t="s">
        <v>27</v>
      </c>
      <c r="D16" s="43">
        <v>196266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196266</v>
      </c>
      <c r="O16" s="44">
        <f t="shared" si="1"/>
        <v>30.523483670295491</v>
      </c>
      <c r="P16" s="9"/>
    </row>
    <row r="17" spans="1:119">
      <c r="A17" s="12"/>
      <c r="B17" s="42">
        <v>529</v>
      </c>
      <c r="C17" s="19" t="s">
        <v>28</v>
      </c>
      <c r="D17" s="43">
        <v>5370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5370</v>
      </c>
      <c r="O17" s="44">
        <f t="shared" si="1"/>
        <v>0.83514774494556765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650694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1868296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2518990</v>
      </c>
      <c r="O18" s="41">
        <f t="shared" si="1"/>
        <v>391.75583203732504</v>
      </c>
      <c r="P18" s="10"/>
    </row>
    <row r="19" spans="1:119">
      <c r="A19" s="12"/>
      <c r="B19" s="42">
        <v>534</v>
      </c>
      <c r="C19" s="19" t="s">
        <v>58</v>
      </c>
      <c r="D19" s="43">
        <v>650694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650694</v>
      </c>
      <c r="O19" s="44">
        <f t="shared" si="1"/>
        <v>101.19657853810264</v>
      </c>
      <c r="P19" s="9"/>
    </row>
    <row r="20" spans="1:119">
      <c r="A20" s="12"/>
      <c r="B20" s="42">
        <v>536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1858166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1858166</v>
      </c>
      <c r="O20" s="44">
        <f t="shared" si="1"/>
        <v>288.98382581648525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10130</v>
      </c>
      <c r="O21" s="44">
        <f t="shared" si="1"/>
        <v>1.5754276827371696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568406</v>
      </c>
      <c r="E22" s="29">
        <f t="shared" si="6"/>
        <v>64327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632733</v>
      </c>
      <c r="O22" s="41">
        <f t="shared" si="1"/>
        <v>98.403265940902017</v>
      </c>
      <c r="P22" s="10"/>
    </row>
    <row r="23" spans="1:119">
      <c r="A23" s="12"/>
      <c r="B23" s="42">
        <v>541</v>
      </c>
      <c r="C23" s="19" t="s">
        <v>59</v>
      </c>
      <c r="D23" s="43">
        <v>568406</v>
      </c>
      <c r="E23" s="43">
        <v>64327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632733</v>
      </c>
      <c r="O23" s="44">
        <f t="shared" si="1"/>
        <v>98.403265940902017</v>
      </c>
      <c r="P23" s="9"/>
    </row>
    <row r="24" spans="1:119" ht="15.75">
      <c r="A24" s="26" t="s">
        <v>67</v>
      </c>
      <c r="B24" s="27"/>
      <c r="C24" s="28"/>
      <c r="D24" s="29">
        <f t="shared" ref="D24:M24" si="7">SUM(D25:D25)</f>
        <v>52000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52000</v>
      </c>
      <c r="O24" s="41">
        <f t="shared" si="1"/>
        <v>8.0870917573872472</v>
      </c>
      <c r="P24" s="10"/>
    </row>
    <row r="25" spans="1:119">
      <c r="A25" s="12"/>
      <c r="B25" s="42">
        <v>564</v>
      </c>
      <c r="C25" s="19" t="s">
        <v>68</v>
      </c>
      <c r="D25" s="43">
        <v>52000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52000</v>
      </c>
      <c r="O25" s="44">
        <f t="shared" si="1"/>
        <v>8.0870917573872472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142755</v>
      </c>
      <c r="E26" s="29">
        <f t="shared" si="8"/>
        <v>5000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147755</v>
      </c>
      <c r="O26" s="41">
        <f t="shared" si="1"/>
        <v>22.979004665629859</v>
      </c>
      <c r="P26" s="9"/>
    </row>
    <row r="27" spans="1:119">
      <c r="A27" s="12"/>
      <c r="B27" s="42">
        <v>572</v>
      </c>
      <c r="C27" s="19" t="s">
        <v>60</v>
      </c>
      <c r="D27" s="43">
        <v>142755</v>
      </c>
      <c r="E27" s="43">
        <v>5000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147755</v>
      </c>
      <c r="O27" s="44">
        <f t="shared" si="1"/>
        <v>22.979004665629859</v>
      </c>
      <c r="P27" s="9"/>
    </row>
    <row r="28" spans="1:119" ht="15.75">
      <c r="A28" s="26" t="s">
        <v>61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147506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147506</v>
      </c>
      <c r="O28" s="41">
        <f t="shared" si="1"/>
        <v>22.940279937791601</v>
      </c>
      <c r="P28" s="9"/>
    </row>
    <row r="29" spans="1:119" ht="15.75" thickBot="1">
      <c r="A29" s="12"/>
      <c r="B29" s="42">
        <v>591</v>
      </c>
      <c r="C29" s="19" t="s">
        <v>62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147506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147506</v>
      </c>
      <c r="O29" s="44">
        <f t="shared" si="1"/>
        <v>22.940279937791601</v>
      </c>
      <c r="P29" s="9"/>
    </row>
    <row r="30" spans="1:119" ht="16.5" thickBot="1">
      <c r="A30" s="13" t="s">
        <v>10</v>
      </c>
      <c r="B30" s="21"/>
      <c r="C30" s="20"/>
      <c r="D30" s="14">
        <f>SUM(D5,D13,D18,D22,D24,D26,D28)</f>
        <v>5142571</v>
      </c>
      <c r="E30" s="14">
        <f t="shared" ref="E30:M30" si="10">SUM(E5,E13,E18,E22,E24,E26,E28)</f>
        <v>69327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2015802</v>
      </c>
      <c r="J30" s="14">
        <f t="shared" si="10"/>
        <v>0</v>
      </c>
      <c r="K30" s="14">
        <f t="shared" si="10"/>
        <v>594058</v>
      </c>
      <c r="L30" s="14">
        <f t="shared" si="10"/>
        <v>8834</v>
      </c>
      <c r="M30" s="14">
        <f t="shared" si="10"/>
        <v>0</v>
      </c>
      <c r="N30" s="14">
        <f t="shared" si="4"/>
        <v>7830592</v>
      </c>
      <c r="O30" s="35">
        <f t="shared" si="1"/>
        <v>1217.8214618973561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69</v>
      </c>
      <c r="M32" s="157"/>
      <c r="N32" s="157"/>
      <c r="O32" s="39">
        <v>6430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45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2024-10-25T22:01:36Z</cp:lastPrinted>
  <dcterms:created xsi:type="dcterms:W3CDTF">2000-08-31T21:26:31Z</dcterms:created>
  <dcterms:modified xsi:type="dcterms:W3CDTF">2024-10-25T22:01:39Z</dcterms:modified>
</cp:coreProperties>
</file>