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'2008'!$A$1:$O$64</definedName>
    <definedName name="_xlnm.Print_Area" localSheetId="14">'2009'!$A$1:$O$63</definedName>
    <definedName name="_xlnm.Print_Area" localSheetId="13">'2010'!$A$1:$O$61</definedName>
    <definedName name="_xlnm.Print_Area" localSheetId="12">'2011'!$A$1:$O$62</definedName>
    <definedName name="_xlnm.Print_Area" localSheetId="11">'2012'!$A$1:$O$63</definedName>
    <definedName name="_xlnm.Print_Area" localSheetId="10">'2013'!$A$1:$O$63</definedName>
    <definedName name="_xlnm.Print_Area" localSheetId="9">'2014'!$A$1:$O$60</definedName>
    <definedName name="_xlnm.Print_Area" localSheetId="8">'2015'!$A$1:$O$61</definedName>
    <definedName name="_xlnm.Print_Area" localSheetId="7">'2016'!$A$1:$O$60</definedName>
    <definedName name="_xlnm.Print_Area" localSheetId="6">'2017'!$A$1:$O$60</definedName>
    <definedName name="_xlnm.Print_Area" localSheetId="5">'2018'!$A$1:$O$62</definedName>
    <definedName name="_xlnm.Print_Area" localSheetId="4">'2019'!$A$1:$O$59</definedName>
    <definedName name="_xlnm.Print_Area" localSheetId="3">'2020'!$A$1:$O$65</definedName>
    <definedName name="_xlnm.Print_Area" localSheetId="2">'2021'!$A$1:$P$64</definedName>
    <definedName name="_xlnm.Print_Area" localSheetId="1">'2022'!$A$1:$P$66</definedName>
    <definedName name="_xlnm.Print_Area" localSheetId="0">'2023'!$A$1:$P$65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0" i="49" l="1"/>
  <c r="P60" i="49" s="1"/>
  <c r="O59" i="49"/>
  <c r="P59" i="49" s="1"/>
  <c r="N58" i="49"/>
  <c r="M58" i="49"/>
  <c r="L58" i="49"/>
  <c r="K58" i="49"/>
  <c r="J58" i="49"/>
  <c r="I58" i="49"/>
  <c r="H58" i="49"/>
  <c r="G58" i="49"/>
  <c r="F58" i="49"/>
  <c r="E58" i="49"/>
  <c r="D58" i="49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N51" i="49"/>
  <c r="M51" i="49"/>
  <c r="L51" i="49"/>
  <c r="K51" i="49"/>
  <c r="J51" i="49"/>
  <c r="I51" i="49"/>
  <c r="H51" i="49"/>
  <c r="G51" i="49"/>
  <c r="F51" i="49"/>
  <c r="E51" i="49"/>
  <c r="D51" i="49"/>
  <c r="O50" i="49"/>
  <c r="P50" i="49" s="1"/>
  <c r="O49" i="49"/>
  <c r="P49" i="49" s="1"/>
  <c r="O48" i="49"/>
  <c r="P48" i="49" s="1"/>
  <c r="N47" i="49"/>
  <c r="M47" i="49"/>
  <c r="L47" i="49"/>
  <c r="K47" i="49"/>
  <c r="J47" i="49"/>
  <c r="I47" i="49"/>
  <c r="H47" i="49"/>
  <c r="G47" i="49"/>
  <c r="F47" i="49"/>
  <c r="E47" i="49"/>
  <c r="D47" i="49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O40" i="49"/>
  <c r="P40" i="49" s="1"/>
  <c r="N39" i="49"/>
  <c r="M39" i="49"/>
  <c r="L39" i="49"/>
  <c r="K39" i="49"/>
  <c r="J39" i="49"/>
  <c r="I39" i="49"/>
  <c r="H39" i="49"/>
  <c r="G39" i="49"/>
  <c r="F39" i="49"/>
  <c r="E39" i="49"/>
  <c r="D39" i="49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8" i="49" l="1"/>
  <c r="P58" i="49" s="1"/>
  <c r="O51" i="49"/>
  <c r="P51" i="49" s="1"/>
  <c r="O47" i="49"/>
  <c r="P47" i="49" s="1"/>
  <c r="O39" i="49"/>
  <c r="P39" i="49" s="1"/>
  <c r="M61" i="49"/>
  <c r="O25" i="49"/>
  <c r="P25" i="49" s="1"/>
  <c r="L61" i="49"/>
  <c r="H61" i="49"/>
  <c r="D61" i="49"/>
  <c r="F61" i="49"/>
  <c r="O13" i="49"/>
  <c r="P13" i="49" s="1"/>
  <c r="G61" i="49"/>
  <c r="N61" i="49"/>
  <c r="K61" i="49"/>
  <c r="J61" i="49"/>
  <c r="I61" i="49"/>
  <c r="E61" i="49"/>
  <c r="O5" i="49"/>
  <c r="P5" i="49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9" l="1"/>
  <c r="P61" i="49" s="1"/>
  <c r="O60" i="48"/>
  <c r="P60" i="48" s="1"/>
  <c r="O52" i="48"/>
  <c r="P52" i="48" s="1"/>
  <c r="O48" i="48"/>
  <c r="P48" i="48" s="1"/>
  <c r="O40" i="48"/>
  <c r="P40" i="48" s="1"/>
  <c r="N62" i="48"/>
  <c r="H62" i="48"/>
  <c r="O27" i="48"/>
  <c r="P27" i="48" s="1"/>
  <c r="J62" i="48"/>
  <c r="L62" i="48"/>
  <c r="G62" i="48"/>
  <c r="I62" i="48"/>
  <c r="O5" i="48"/>
  <c r="P5" i="48" s="1"/>
  <c r="K62" i="48"/>
  <c r="D62" i="48"/>
  <c r="M62" i="48"/>
  <c r="F62" i="48"/>
  <c r="O13" i="48"/>
  <c r="P13" i="48" s="1"/>
  <c r="E62" i="48"/>
  <c r="O59" i="47"/>
  <c r="P59" i="47"/>
  <c r="N58" i="47"/>
  <c r="M58" i="47"/>
  <c r="L58" i="47"/>
  <c r="K58" i="47"/>
  <c r="J58" i="47"/>
  <c r="I58" i="47"/>
  <c r="H58" i="47"/>
  <c r="G58" i="47"/>
  <c r="F58" i="47"/>
  <c r="O58" i="47" s="1"/>
  <c r="P58" i="47" s="1"/>
  <c r="E58" i="47"/>
  <c r="D58" i="47"/>
  <c r="O57" i="47"/>
  <c r="P57" i="47" s="1"/>
  <c r="O56" i="47"/>
  <c r="P56" i="47" s="1"/>
  <c r="O55" i="47"/>
  <c r="P55" i="47"/>
  <c r="O54" i="47"/>
  <c r="P54" i="47"/>
  <c r="O53" i="47"/>
  <c r="P53" i="47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/>
  <c r="O48" i="47"/>
  <c r="P48" i="47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/>
  <c r="O44" i="47"/>
  <c r="P44" i="47"/>
  <c r="O43" i="47"/>
  <c r="P43" i="47" s="1"/>
  <c r="O42" i="47"/>
  <c r="P42" i="47" s="1"/>
  <c r="O41" i="47"/>
  <c r="P41" i="47" s="1"/>
  <c r="O40" i="47"/>
  <c r="P40" i="47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/>
  <c r="O34" i="47"/>
  <c r="P34" i="47" s="1"/>
  <c r="O33" i="47"/>
  <c r="P33" i="47"/>
  <c r="O32" i="47"/>
  <c r="P32" i="47" s="1"/>
  <c r="O31" i="47"/>
  <c r="P31" i="47" s="1"/>
  <c r="O30" i="47"/>
  <c r="P30" i="47" s="1"/>
  <c r="O29" i="47"/>
  <c r="P29" i="47"/>
  <c r="O28" i="47"/>
  <c r="P28" i="47" s="1"/>
  <c r="O27" i="47"/>
  <c r="P27" i="47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O22" i="47"/>
  <c r="P22" i="47" s="1"/>
  <c r="O21" i="47"/>
  <c r="P21" i="47" s="1"/>
  <c r="O20" i="47"/>
  <c r="P20" i="47" s="1"/>
  <c r="O19" i="47"/>
  <c r="P19" i="47"/>
  <c r="O18" i="47"/>
  <c r="P18" i="47"/>
  <c r="O17" i="47"/>
  <c r="P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O13" i="47" s="1"/>
  <c r="P13" i="47" s="1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60" i="45"/>
  <c r="O60" i="45"/>
  <c r="N59" i="45"/>
  <c r="O59" i="45"/>
  <c r="M58" i="45"/>
  <c r="L58" i="45"/>
  <c r="K58" i="45"/>
  <c r="J58" i="45"/>
  <c r="I58" i="45"/>
  <c r="H58" i="45"/>
  <c r="G58" i="45"/>
  <c r="F58" i="45"/>
  <c r="E58" i="45"/>
  <c r="D58" i="45"/>
  <c r="N57" i="45"/>
  <c r="O57" i="45"/>
  <c r="N56" i="45"/>
  <c r="O56" i="45"/>
  <c r="N55" i="45"/>
  <c r="O55" i="45" s="1"/>
  <c r="N54" i="45"/>
  <c r="O54" i="45" s="1"/>
  <c r="N53" i="45"/>
  <c r="O53" i="45" s="1"/>
  <c r="N52" i="45"/>
  <c r="O52" i="45"/>
  <c r="N51" i="45"/>
  <c r="O51" i="45"/>
  <c r="M50" i="45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 s="1"/>
  <c r="N42" i="45"/>
  <c r="O42" i="45" s="1"/>
  <c r="N41" i="45"/>
  <c r="O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D61" i="45" s="1"/>
  <c r="N61" i="45" s="1"/>
  <c r="O61" i="45" s="1"/>
  <c r="N37" i="45"/>
  <c r="O37" i="45" s="1"/>
  <c r="N36" i="45"/>
  <c r="O36" i="45" s="1"/>
  <c r="N35" i="45"/>
  <c r="O35" i="45" s="1"/>
  <c r="N34" i="45"/>
  <c r="O34" i="45" s="1"/>
  <c r="N33" i="45"/>
  <c r="O33" i="45"/>
  <c r="N32" i="45"/>
  <c r="O32" i="45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J61" i="45" s="1"/>
  <c r="I5" i="45"/>
  <c r="H5" i="45"/>
  <c r="G5" i="45"/>
  <c r="F5" i="45"/>
  <c r="E5" i="45"/>
  <c r="D5" i="45"/>
  <c r="N54" i="44"/>
  <c r="O54" i="44" s="1"/>
  <c r="M53" i="44"/>
  <c r="L53" i="44"/>
  <c r="K53" i="44"/>
  <c r="J53" i="44"/>
  <c r="J55" i="44" s="1"/>
  <c r="I53" i="44"/>
  <c r="H53" i="44"/>
  <c r="G53" i="44"/>
  <c r="F53" i="44"/>
  <c r="E53" i="44"/>
  <c r="D53" i="44"/>
  <c r="N52" i="44"/>
  <c r="O52" i="44" s="1"/>
  <c r="N51" i="44"/>
  <c r="O51" i="44"/>
  <c r="N50" i="44"/>
  <c r="O50" i="44"/>
  <c r="N49" i="44"/>
  <c r="O49" i="44" s="1"/>
  <c r="N48" i="44"/>
  <c r="O48" i="44" s="1"/>
  <c r="N47" i="44"/>
  <c r="O47" i="44" s="1"/>
  <c r="M46" i="44"/>
  <c r="L46" i="44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7" i="43"/>
  <c r="O57" i="43" s="1"/>
  <c r="N56" i="43"/>
  <c r="O56" i="43"/>
  <c r="M55" i="43"/>
  <c r="L55" i="43"/>
  <c r="K55" i="43"/>
  <c r="J55" i="43"/>
  <c r="I55" i="43"/>
  <c r="H55" i="43"/>
  <c r="G55" i="43"/>
  <c r="F55" i="43"/>
  <c r="E55" i="43"/>
  <c r="D55" i="43"/>
  <c r="N54" i="43"/>
  <c r="O54" i="43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/>
  <c r="M47" i="43"/>
  <c r="L47" i="43"/>
  <c r="K47" i="43"/>
  <c r="J47" i="43"/>
  <c r="I47" i="43"/>
  <c r="H47" i="43"/>
  <c r="G47" i="43"/>
  <c r="F47" i="43"/>
  <c r="E47" i="43"/>
  <c r="D47" i="43"/>
  <c r="N46" i="43"/>
  <c r="O46" i="43"/>
  <c r="N45" i="43"/>
  <c r="O45" i="43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N40" i="43"/>
  <c r="O40" i="43" s="1"/>
  <c r="N39" i="43"/>
  <c r="O39" i="43" s="1"/>
  <c r="N38" i="43"/>
  <c r="O38" i="43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 s="1"/>
  <c r="N30" i="43"/>
  <c r="O30" i="43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5" i="42"/>
  <c r="O55" i="42" s="1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 s="1"/>
  <c r="N50" i="42"/>
  <c r="O50" i="42" s="1"/>
  <c r="N49" i="42"/>
  <c r="O49" i="42"/>
  <c r="N48" i="42"/>
  <c r="O48" i="42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/>
  <c r="N38" i="42"/>
  <c r="O38" i="42"/>
  <c r="N37" i="42"/>
  <c r="O37" i="42" s="1"/>
  <c r="N36" i="42"/>
  <c r="O36" i="42" s="1"/>
  <c r="N35" i="42"/>
  <c r="O35" i="42" s="1"/>
  <c r="N34" i="42"/>
  <c r="O34" i="42" s="1"/>
  <c r="M33" i="42"/>
  <c r="L33" i="42"/>
  <c r="K33" i="42"/>
  <c r="J33" i="42"/>
  <c r="N33" i="42" s="1"/>
  <c r="O33" i="42" s="1"/>
  <c r="I33" i="42"/>
  <c r="H33" i="42"/>
  <c r="G33" i="42"/>
  <c r="F33" i="42"/>
  <c r="E33" i="42"/>
  <c r="D33" i="42"/>
  <c r="N32" i="42"/>
  <c r="O32" i="42" s="1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5" i="41"/>
  <c r="O55" i="41" s="1"/>
  <c r="N54" i="41"/>
  <c r="O54" i="41" s="1"/>
  <c r="M53" i="41"/>
  <c r="L53" i="41"/>
  <c r="K53" i="41"/>
  <c r="J53" i="41"/>
  <c r="I53" i="41"/>
  <c r="H53" i="41"/>
  <c r="G53" i="41"/>
  <c r="F53" i="41"/>
  <c r="E53" i="41"/>
  <c r="D53" i="41"/>
  <c r="N52" i="41"/>
  <c r="O52" i="41" s="1"/>
  <c r="N51" i="41"/>
  <c r="O51" i="41" s="1"/>
  <c r="N50" i="41"/>
  <c r="O50" i="41"/>
  <c r="N49" i="41"/>
  <c r="O49" i="4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M42" i="41"/>
  <c r="L42" i="41"/>
  <c r="K42" i="41"/>
  <c r="J42" i="41"/>
  <c r="J56" i="41" s="1"/>
  <c r="I42" i="41"/>
  <c r="H42" i="41"/>
  <c r="G42" i="41"/>
  <c r="F42" i="41"/>
  <c r="E42" i="41"/>
  <c r="D42" i="41"/>
  <c r="N41" i="4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/>
  <c r="N31" i="41"/>
  <c r="O31" i="4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/>
  <c r="M24" i="41"/>
  <c r="L24" i="41"/>
  <c r="K24" i="4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 s="1"/>
  <c r="N20" i="41"/>
  <c r="O20" i="41" s="1"/>
  <c r="N19" i="41"/>
  <c r="O19" i="41" s="1"/>
  <c r="N18" i="41"/>
  <c r="O18" i="4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/>
  <c r="N14" i="41"/>
  <c r="O14" i="41" s="1"/>
  <c r="N13" i="41"/>
  <c r="O13" i="41" s="1"/>
  <c r="N12" i="41"/>
  <c r="O12" i="41" s="1"/>
  <c r="N11" i="41"/>
  <c r="O11" i="41" s="1"/>
  <c r="N10" i="41"/>
  <c r="O10" i="4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6" i="40"/>
  <c r="O56" i="40" s="1"/>
  <c r="N55" i="40"/>
  <c r="O55" i="40" s="1"/>
  <c r="M54" i="40"/>
  <c r="L54" i="40"/>
  <c r="K54" i="40"/>
  <c r="J54" i="40"/>
  <c r="J57" i="40" s="1"/>
  <c r="I54" i="40"/>
  <c r="H54" i="40"/>
  <c r="G54" i="40"/>
  <c r="F54" i="40"/>
  <c r="E54" i="40"/>
  <c r="D54" i="40"/>
  <c r="N53" i="40"/>
  <c r="O53" i="40" s="1"/>
  <c r="N52" i="40"/>
  <c r="O52" i="40"/>
  <c r="N51" i="40"/>
  <c r="O51" i="40"/>
  <c r="N50" i="40"/>
  <c r="O50" i="40" s="1"/>
  <c r="N49" i="40"/>
  <c r="O49" i="40" s="1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/>
  <c r="N35" i="40"/>
  <c r="O35" i="40"/>
  <c r="M34" i="40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/>
  <c r="N19" i="40"/>
  <c r="O19" i="40"/>
  <c r="N18" i="40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D5" i="40"/>
  <c r="N55" i="39"/>
  <c r="O55" i="39"/>
  <c r="N54" i="39"/>
  <c r="O54" i="39"/>
  <c r="M53" i="39"/>
  <c r="L53" i="39"/>
  <c r="K53" i="39"/>
  <c r="J53" i="39"/>
  <c r="I53" i="39"/>
  <c r="H53" i="39"/>
  <c r="G53" i="39"/>
  <c r="F53" i="39"/>
  <c r="E53" i="39"/>
  <c r="D53" i="39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/>
  <c r="M45" i="39"/>
  <c r="L45" i="39"/>
  <c r="K45" i="39"/>
  <c r="K56" i="39" s="1"/>
  <c r="J45" i="39"/>
  <c r="I45" i="39"/>
  <c r="H45" i="39"/>
  <c r="G45" i="39"/>
  <c r="F45" i="39"/>
  <c r="E45" i="39"/>
  <c r="D45" i="39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N33" i="39"/>
  <c r="O33" i="39" s="1"/>
  <c r="F33" i="39"/>
  <c r="E33" i="39"/>
  <c r="D33" i="39"/>
  <c r="N32" i="39"/>
  <c r="O32" i="39" s="1"/>
  <c r="N31" i="39"/>
  <c r="O31" i="39" s="1"/>
  <c r="N30" i="39"/>
  <c r="O30" i="39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/>
  <c r="N11" i="39"/>
  <c r="O11" i="39" s="1"/>
  <c r="N10" i="39"/>
  <c r="O10" i="39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G5" i="39"/>
  <c r="F5" i="39"/>
  <c r="E5" i="39"/>
  <c r="D5" i="39"/>
  <c r="N59" i="38"/>
  <c r="O59" i="38"/>
  <c r="M58" i="38"/>
  <c r="L58" i="38"/>
  <c r="K58" i="38"/>
  <c r="J58" i="38"/>
  <c r="I58" i="38"/>
  <c r="H58" i="38"/>
  <c r="G58" i="38"/>
  <c r="F58" i="38"/>
  <c r="E58" i="38"/>
  <c r="D58" i="38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 s="1"/>
  <c r="N33" i="38"/>
  <c r="O33" i="38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N20" i="38"/>
  <c r="O20" i="38" s="1"/>
  <c r="F20" i="38"/>
  <c r="E20" i="38"/>
  <c r="D20" i="38"/>
  <c r="N19" i="38"/>
  <c r="O19" i="38" s="1"/>
  <c r="N18" i="38"/>
  <c r="O18" i="38" s="1"/>
  <c r="N17" i="38"/>
  <c r="O17" i="38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K5" i="38"/>
  <c r="K60" i="38" s="1"/>
  <c r="J5" i="38"/>
  <c r="I5" i="38"/>
  <c r="H5" i="38"/>
  <c r="G5" i="38"/>
  <c r="F5" i="38"/>
  <c r="E5" i="38"/>
  <c r="D5" i="38"/>
  <c r="N58" i="37"/>
  <c r="O58" i="37" s="1"/>
  <c r="N57" i="37"/>
  <c r="O57" i="37" s="1"/>
  <c r="M56" i="37"/>
  <c r="L56" i="37"/>
  <c r="K56" i="37"/>
  <c r="J56" i="37"/>
  <c r="I56" i="37"/>
  <c r="H56" i="37"/>
  <c r="H59" i="37" s="1"/>
  <c r="G56" i="37"/>
  <c r="F56" i="37"/>
  <c r="E56" i="37"/>
  <c r="D56" i="37"/>
  <c r="N55" i="37"/>
  <c r="O55" i="37" s="1"/>
  <c r="N54" i="37"/>
  <c r="O54" i="37" s="1"/>
  <c r="N53" i="37"/>
  <c r="O53" i="37"/>
  <c r="N52" i="37"/>
  <c r="O52" i="37"/>
  <c r="N51" i="37"/>
  <c r="O51" i="37" s="1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/>
  <c r="M44" i="37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/>
  <c r="N41" i="37"/>
  <c r="O41" i="37" s="1"/>
  <c r="N40" i="37"/>
  <c r="O40" i="37" s="1"/>
  <c r="N39" i="37"/>
  <c r="O39" i="37" s="1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/>
  <c r="N33" i="37"/>
  <c r="O33" i="37" s="1"/>
  <c r="N32" i="37"/>
  <c r="O32" i="37"/>
  <c r="N31" i="37"/>
  <c r="O31" i="37"/>
  <c r="N30" i="37"/>
  <c r="O30" i="37" s="1"/>
  <c r="N29" i="37"/>
  <c r="O29" i="37" s="1"/>
  <c r="N28" i="37"/>
  <c r="O28" i="37"/>
  <c r="N27" i="37"/>
  <c r="O27" i="37" s="1"/>
  <c r="N26" i="37"/>
  <c r="O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/>
  <c r="M16" i="37"/>
  <c r="L16" i="37"/>
  <c r="K16" i="37"/>
  <c r="N16" i="37" s="1"/>
  <c r="O16" i="37" s="1"/>
  <c r="J16" i="37"/>
  <c r="I16" i="37"/>
  <c r="H16" i="37"/>
  <c r="G16" i="37"/>
  <c r="F16" i="37"/>
  <c r="E16" i="37"/>
  <c r="D16" i="37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D5" i="37"/>
  <c r="D5" i="36"/>
  <c r="N58" i="36"/>
  <c r="O58" i="36" s="1"/>
  <c r="N57" i="36"/>
  <c r="O57" i="36"/>
  <c r="M56" i="36"/>
  <c r="L56" i="36"/>
  <c r="K56" i="36"/>
  <c r="J56" i="36"/>
  <c r="I56" i="36"/>
  <c r="H56" i="36"/>
  <c r="G56" i="36"/>
  <c r="F56" i="36"/>
  <c r="E56" i="36"/>
  <c r="D56" i="36"/>
  <c r="N56" i="36" s="1"/>
  <c r="O56" i="36" s="1"/>
  <c r="N55" i="36"/>
  <c r="O55" i="36" s="1"/>
  <c r="N54" i="36"/>
  <c r="O54" i="36"/>
  <c r="N53" i="36"/>
  <c r="O53" i="36"/>
  <c r="N52" i="36"/>
  <c r="O52" i="36"/>
  <c r="N51" i="36"/>
  <c r="O51" i="36" s="1"/>
  <c r="N50" i="36"/>
  <c r="O50" i="36"/>
  <c r="N49" i="36"/>
  <c r="O49" i="36" s="1"/>
  <c r="M48" i="36"/>
  <c r="L48" i="36"/>
  <c r="K48" i="36"/>
  <c r="J48" i="36"/>
  <c r="N48" i="36" s="1"/>
  <c r="O48" i="36" s="1"/>
  <c r="I48" i="36"/>
  <c r="H48" i="36"/>
  <c r="G48" i="36"/>
  <c r="F48" i="36"/>
  <c r="E48" i="36"/>
  <c r="D48" i="36"/>
  <c r="N47" i="36"/>
  <c r="O47" i="36" s="1"/>
  <c r="N46" i="36"/>
  <c r="O46" i="36"/>
  <c r="N45" i="36"/>
  <c r="O45" i="36"/>
  <c r="M44" i="36"/>
  <c r="L44" i="36"/>
  <c r="K44" i="36"/>
  <c r="J44" i="36"/>
  <c r="I44" i="36"/>
  <c r="H44" i="36"/>
  <c r="G44" i="36"/>
  <c r="F44" i="36"/>
  <c r="E44" i="36"/>
  <c r="D44" i="36"/>
  <c r="N44" i="36" s="1"/>
  <c r="O44" i="36" s="1"/>
  <c r="N43" i="36"/>
  <c r="O43" i="36" s="1"/>
  <c r="N42" i="36"/>
  <c r="O42" i="36" s="1"/>
  <c r="N41" i="36"/>
  <c r="O41" i="36"/>
  <c r="N40" i="36"/>
  <c r="O40" i="36" s="1"/>
  <c r="N39" i="36"/>
  <c r="O39" i="36"/>
  <c r="N38" i="36"/>
  <c r="O38" i="36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/>
  <c r="N32" i="36"/>
  <c r="O32" i="36" s="1"/>
  <c r="N31" i="36"/>
  <c r="O31" i="36"/>
  <c r="N30" i="36"/>
  <c r="O30" i="36"/>
  <c r="N29" i="36"/>
  <c r="O29" i="36" s="1"/>
  <c r="N28" i="36"/>
  <c r="O28" i="36" s="1"/>
  <c r="N27" i="36"/>
  <c r="O27" i="36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/>
  <c r="N22" i="36"/>
  <c r="O22" i="36"/>
  <c r="N21" i="36"/>
  <c r="O21" i="36" s="1"/>
  <c r="N20" i="36"/>
  <c r="O20" i="36" s="1"/>
  <c r="N19" i="36"/>
  <c r="O19" i="36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D16" i="36"/>
  <c r="N15" i="36"/>
  <c r="O15" i="36"/>
  <c r="N14" i="36"/>
  <c r="O14" i="36"/>
  <c r="N13" i="36"/>
  <c r="O13" i="36" s="1"/>
  <c r="N12" i="36"/>
  <c r="O12" i="36" s="1"/>
  <c r="N11" i="36"/>
  <c r="O11" i="36"/>
  <c r="N10" i="36"/>
  <c r="O10" i="36" s="1"/>
  <c r="N9" i="36"/>
  <c r="O9" i="36"/>
  <c r="N8" i="36"/>
  <c r="O8" i="36"/>
  <c r="N7" i="36"/>
  <c r="O7" i="36" s="1"/>
  <c r="N6" i="36"/>
  <c r="O6" i="36" s="1"/>
  <c r="M5" i="36"/>
  <c r="L5" i="36"/>
  <c r="K5" i="36"/>
  <c r="K59" i="36" s="1"/>
  <c r="J5" i="36"/>
  <c r="I5" i="36"/>
  <c r="H5" i="36"/>
  <c r="G5" i="36"/>
  <c r="N5" i="36" s="1"/>
  <c r="O5" i="36" s="1"/>
  <c r="F5" i="36"/>
  <c r="E5" i="36"/>
  <c r="N57" i="35"/>
  <c r="O57" i="35" s="1"/>
  <c r="N56" i="35"/>
  <c r="O56" i="35"/>
  <c r="M55" i="35"/>
  <c r="L55" i="35"/>
  <c r="K55" i="35"/>
  <c r="J55" i="35"/>
  <c r="I55" i="35"/>
  <c r="H55" i="35"/>
  <c r="H58" i="35" s="1"/>
  <c r="G55" i="35"/>
  <c r="F55" i="35"/>
  <c r="E55" i="35"/>
  <c r="D55" i="35"/>
  <c r="N54" i="35"/>
  <c r="O54" i="35"/>
  <c r="N53" i="35"/>
  <c r="O53" i="35" s="1"/>
  <c r="N52" i="35"/>
  <c r="O52" i="35"/>
  <c r="N51" i="35"/>
  <c r="O51" i="35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N48" i="35" s="1"/>
  <c r="O48" i="35" s="1"/>
  <c r="E48" i="35"/>
  <c r="D48" i="35"/>
  <c r="N47" i="35"/>
  <c r="O47" i="35"/>
  <c r="N46" i="35"/>
  <c r="O46" i="35" s="1"/>
  <c r="N45" i="35"/>
  <c r="O45" i="35"/>
  <c r="M44" i="35"/>
  <c r="L44" i="35"/>
  <c r="N44" i="35" s="1"/>
  <c r="O44" i="35" s="1"/>
  <c r="K44" i="35"/>
  <c r="J44" i="35"/>
  <c r="I44" i="35"/>
  <c r="H44" i="35"/>
  <c r="G44" i="35"/>
  <c r="F44" i="35"/>
  <c r="E44" i="35"/>
  <c r="D44" i="35"/>
  <c r="N43" i="35"/>
  <c r="O43" i="35"/>
  <c r="N42" i="35"/>
  <c r="O42" i="35"/>
  <c r="N41" i="35"/>
  <c r="O41" i="35" s="1"/>
  <c r="N40" i="35"/>
  <c r="O40" i="35" s="1"/>
  <c r="N39" i="35"/>
  <c r="O39" i="35"/>
  <c r="N38" i="35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N35" i="35"/>
  <c r="O35" i="35"/>
  <c r="N34" i="35"/>
  <c r="O34" i="35"/>
  <c r="N33" i="35"/>
  <c r="O33" i="35" s="1"/>
  <c r="N32" i="35"/>
  <c r="O32" i="35" s="1"/>
  <c r="N31" i="35"/>
  <c r="O31" i="35"/>
  <c r="N30" i="35"/>
  <c r="O30" i="35" s="1"/>
  <c r="N29" i="35"/>
  <c r="O29" i="35"/>
  <c r="N28" i="35"/>
  <c r="O28" i="35"/>
  <c r="N27" i="35"/>
  <c r="O27" i="35" s="1"/>
  <c r="N26" i="35"/>
  <c r="O26" i="35" s="1"/>
  <c r="N25" i="35"/>
  <c r="O25" i="35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/>
  <c r="N20" i="35"/>
  <c r="O20" i="35"/>
  <c r="N19" i="35"/>
  <c r="O19" i="35" s="1"/>
  <c r="N18" i="35"/>
  <c r="O18" i="35" s="1"/>
  <c r="N17" i="35"/>
  <c r="O17" i="35"/>
  <c r="M16" i="35"/>
  <c r="L16" i="35"/>
  <c r="K16" i="35"/>
  <c r="J16" i="35"/>
  <c r="I16" i="35"/>
  <c r="I58" i="35"/>
  <c r="H16" i="35"/>
  <c r="G16" i="35"/>
  <c r="F16" i="35"/>
  <c r="E16" i="35"/>
  <c r="D16" i="35"/>
  <c r="N15" i="35"/>
  <c r="O15" i="35" s="1"/>
  <c r="N14" i="35"/>
  <c r="O14" i="35"/>
  <c r="N13" i="35"/>
  <c r="O13" i="35" s="1"/>
  <c r="N12" i="35"/>
  <c r="O12" i="35" s="1"/>
  <c r="N11" i="35"/>
  <c r="O11" i="35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5" i="35" s="1"/>
  <c r="O5" i="35" s="1"/>
  <c r="N56" i="34"/>
  <c r="O56" i="34" s="1"/>
  <c r="M55" i="34"/>
  <c r="L55" i="34"/>
  <c r="K55" i="34"/>
  <c r="J55" i="34"/>
  <c r="I55" i="34"/>
  <c r="H55" i="34"/>
  <c r="G55" i="34"/>
  <c r="F55" i="34"/>
  <c r="E55" i="34"/>
  <c r="D55" i="34"/>
  <c r="N55" i="34" s="1"/>
  <c r="O55" i="34" s="1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 s="1"/>
  <c r="M48" i="34"/>
  <c r="L48" i="34"/>
  <c r="K48" i="34"/>
  <c r="J48" i="34"/>
  <c r="I48" i="34"/>
  <c r="H48" i="34"/>
  <c r="G48" i="34"/>
  <c r="G57" i="34" s="1"/>
  <c r="F48" i="34"/>
  <c r="E48" i="34"/>
  <c r="D48" i="34"/>
  <c r="N47" i="34"/>
  <c r="O47" i="34" s="1"/>
  <c r="N46" i="34"/>
  <c r="O46" i="34"/>
  <c r="N45" i="34"/>
  <c r="O45" i="34" s="1"/>
  <c r="M44" i="34"/>
  <c r="M57" i="34" s="1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/>
  <c r="N40" i="34"/>
  <c r="O40" i="34" s="1"/>
  <c r="N39" i="34"/>
  <c r="O39" i="34" s="1"/>
  <c r="N38" i="34"/>
  <c r="O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M24" i="34"/>
  <c r="L24" i="34"/>
  <c r="K24" i="34"/>
  <c r="J24" i="34"/>
  <c r="I24" i="34"/>
  <c r="I57" i="34" s="1"/>
  <c r="H24" i="34"/>
  <c r="G24" i="34"/>
  <c r="F24" i="34"/>
  <c r="E24" i="34"/>
  <c r="D24" i="34"/>
  <c r="N24" i="34" s="1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L57" i="34"/>
  <c r="K16" i="34"/>
  <c r="J16" i="34"/>
  <c r="I16" i="34"/>
  <c r="H16" i="34"/>
  <c r="G16" i="34"/>
  <c r="F16" i="34"/>
  <c r="E16" i="34"/>
  <c r="D16" i="34"/>
  <c r="N16" i="34"/>
  <c r="O16" i="34" s="1"/>
  <c r="N15" i="34"/>
  <c r="O15" i="34"/>
  <c r="N14" i="34"/>
  <c r="O14" i="34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57" i="34"/>
  <c r="J5" i="34"/>
  <c r="J57" i="34" s="1"/>
  <c r="N57" i="34" s="1"/>
  <c r="O57" i="34" s="1"/>
  <c r="I5" i="34"/>
  <c r="H5" i="34"/>
  <c r="G5" i="34"/>
  <c r="F5" i="34"/>
  <c r="E5" i="34"/>
  <c r="E57" i="34" s="1"/>
  <c r="D5" i="34"/>
  <c r="N37" i="33"/>
  <c r="O37" i="33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/>
  <c r="N44" i="33"/>
  <c r="O44" i="33" s="1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 s="1"/>
  <c r="N33" i="33"/>
  <c r="O33" i="33"/>
  <c r="N34" i="33"/>
  <c r="O34" i="33" s="1"/>
  <c r="N35" i="33"/>
  <c r="O35" i="33"/>
  <c r="N9" i="33"/>
  <c r="O9" i="33" s="1"/>
  <c r="N10" i="33"/>
  <c r="O10" i="33" s="1"/>
  <c r="E36" i="33"/>
  <c r="F36" i="33"/>
  <c r="G36" i="33"/>
  <c r="H36" i="33"/>
  <c r="I36" i="33"/>
  <c r="J36" i="33"/>
  <c r="K36" i="33"/>
  <c r="L36" i="33"/>
  <c r="M36" i="33"/>
  <c r="D36" i="33"/>
  <c r="E24" i="33"/>
  <c r="F24" i="33"/>
  <c r="G24" i="33"/>
  <c r="H24" i="33"/>
  <c r="I24" i="33"/>
  <c r="J24" i="33"/>
  <c r="K24" i="33"/>
  <c r="L24" i="33"/>
  <c r="M24" i="33"/>
  <c r="D24" i="33"/>
  <c r="N24" i="33" s="1"/>
  <c r="O24" i="33" s="1"/>
  <c r="E16" i="33"/>
  <c r="F16" i="33"/>
  <c r="N16" i="33" s="1"/>
  <c r="O16" i="33" s="1"/>
  <c r="G16" i="33"/>
  <c r="H16" i="33"/>
  <c r="I16" i="33"/>
  <c r="J16" i="33"/>
  <c r="K16" i="33"/>
  <c r="L16" i="33"/>
  <c r="M16" i="33"/>
  <c r="D16" i="33"/>
  <c r="E5" i="33"/>
  <c r="F5" i="33"/>
  <c r="F59" i="33" s="1"/>
  <c r="G5" i="33"/>
  <c r="G59" i="33" s="1"/>
  <c r="H5" i="33"/>
  <c r="H59" i="33" s="1"/>
  <c r="I5" i="33"/>
  <c r="I59" i="33" s="1"/>
  <c r="J5" i="33"/>
  <c r="J59" i="33" s="1"/>
  <c r="K5" i="33"/>
  <c r="K59" i="33" s="1"/>
  <c r="L5" i="33"/>
  <c r="L59" i="33" s="1"/>
  <c r="M5" i="33"/>
  <c r="M59" i="33" s="1"/>
  <c r="D5" i="33"/>
  <c r="N5" i="33" s="1"/>
  <c r="O5" i="33" s="1"/>
  <c r="E57" i="33"/>
  <c r="F57" i="33"/>
  <c r="G57" i="33"/>
  <c r="H57" i="33"/>
  <c r="I57" i="33"/>
  <c r="J57" i="33"/>
  <c r="K57" i="33"/>
  <c r="L57" i="33"/>
  <c r="M57" i="33"/>
  <c r="D57" i="33"/>
  <c r="N57" i="33" s="1"/>
  <c r="O57" i="33" s="1"/>
  <c r="N58" i="33"/>
  <c r="O58" i="33" s="1"/>
  <c r="N52" i="33"/>
  <c r="O52" i="33" s="1"/>
  <c r="N53" i="33"/>
  <c r="O53" i="33" s="1"/>
  <c r="N54" i="33"/>
  <c r="O54" i="33" s="1"/>
  <c r="N55" i="33"/>
  <c r="O55" i="33"/>
  <c r="N56" i="33"/>
  <c r="N51" i="33"/>
  <c r="O51" i="33"/>
  <c r="E50" i="33"/>
  <c r="F50" i="33"/>
  <c r="G50" i="33"/>
  <c r="H50" i="33"/>
  <c r="I50" i="33"/>
  <c r="J50" i="33"/>
  <c r="K50" i="33"/>
  <c r="L50" i="33"/>
  <c r="M50" i="33"/>
  <c r="D50" i="33"/>
  <c r="N50" i="33" s="1"/>
  <c r="O50" i="33" s="1"/>
  <c r="E46" i="33"/>
  <c r="E59" i="33" s="1"/>
  <c r="F46" i="33"/>
  <c r="G46" i="33"/>
  <c r="H46" i="33"/>
  <c r="I46" i="33"/>
  <c r="J46" i="33"/>
  <c r="K46" i="33"/>
  <c r="L46" i="33"/>
  <c r="M46" i="33"/>
  <c r="D46" i="33"/>
  <c r="D59" i="33" s="1"/>
  <c r="N46" i="33"/>
  <c r="O46" i="33" s="1"/>
  <c r="N47" i="33"/>
  <c r="O47" i="33" s="1"/>
  <c r="N48" i="33"/>
  <c r="O48" i="33" s="1"/>
  <c r="N49" i="33"/>
  <c r="O49" i="33" s="1"/>
  <c r="N45" i="33"/>
  <c r="O45" i="33"/>
  <c r="O56" i="33"/>
  <c r="N18" i="33"/>
  <c r="O18" i="33"/>
  <c r="N19" i="33"/>
  <c r="O19" i="33" s="1"/>
  <c r="N20" i="33"/>
  <c r="O20" i="33"/>
  <c r="N21" i="33"/>
  <c r="O21" i="33"/>
  <c r="N22" i="33"/>
  <c r="O22" i="33"/>
  <c r="N23" i="33"/>
  <c r="O23" i="33" s="1"/>
  <c r="N7" i="33"/>
  <c r="O7" i="33"/>
  <c r="N8" i="33"/>
  <c r="O8" i="33" s="1"/>
  <c r="N11" i="33"/>
  <c r="O11" i="33"/>
  <c r="N12" i="33"/>
  <c r="O12" i="33"/>
  <c r="N13" i="33"/>
  <c r="O13" i="33"/>
  <c r="N14" i="33"/>
  <c r="O14" i="33" s="1"/>
  <c r="N15" i="33"/>
  <c r="O15" i="33"/>
  <c r="N6" i="33"/>
  <c r="O6" i="33" s="1"/>
  <c r="N17" i="33"/>
  <c r="O17" i="33"/>
  <c r="N35" i="34"/>
  <c r="O35" i="34" s="1"/>
  <c r="J58" i="35"/>
  <c r="K58" i="35"/>
  <c r="M58" i="35"/>
  <c r="G58" i="35"/>
  <c r="N55" i="35"/>
  <c r="O55" i="35" s="1"/>
  <c r="N23" i="35"/>
  <c r="O23" i="35" s="1"/>
  <c r="D58" i="35"/>
  <c r="H59" i="36"/>
  <c r="L59" i="36"/>
  <c r="F59" i="36"/>
  <c r="I59" i="36"/>
  <c r="N16" i="36"/>
  <c r="O16" i="36" s="1"/>
  <c r="N36" i="36"/>
  <c r="O36" i="36" s="1"/>
  <c r="D59" i="36"/>
  <c r="J59" i="37"/>
  <c r="E59" i="37"/>
  <c r="M59" i="37"/>
  <c r="F59" i="37"/>
  <c r="K59" i="37"/>
  <c r="N56" i="37"/>
  <c r="O56" i="37" s="1"/>
  <c r="I59" i="37"/>
  <c r="N48" i="37"/>
  <c r="O48" i="37"/>
  <c r="N44" i="37"/>
  <c r="O44" i="37"/>
  <c r="N24" i="37"/>
  <c r="O24" i="37"/>
  <c r="G59" i="37"/>
  <c r="N5" i="37"/>
  <c r="O5" i="37" s="1"/>
  <c r="E59" i="36"/>
  <c r="F58" i="35"/>
  <c r="H57" i="34"/>
  <c r="N16" i="35"/>
  <c r="O16" i="35" s="1"/>
  <c r="F60" i="38"/>
  <c r="J60" i="38"/>
  <c r="M60" i="38"/>
  <c r="H60" i="38"/>
  <c r="L60" i="38"/>
  <c r="N58" i="38"/>
  <c r="O58" i="38" s="1"/>
  <c r="I60" i="38"/>
  <c r="N49" i="38"/>
  <c r="O49" i="38" s="1"/>
  <c r="N45" i="38"/>
  <c r="O45" i="38" s="1"/>
  <c r="E60" i="38"/>
  <c r="N35" i="38"/>
  <c r="O35" i="38" s="1"/>
  <c r="N14" i="38"/>
  <c r="O14" i="38"/>
  <c r="D60" i="38"/>
  <c r="N60" i="38" s="1"/>
  <c r="O60" i="38" s="1"/>
  <c r="N5" i="38"/>
  <c r="O5" i="38" s="1"/>
  <c r="G60" i="38"/>
  <c r="F56" i="39"/>
  <c r="N45" i="39"/>
  <c r="O45" i="39" s="1"/>
  <c r="M56" i="39"/>
  <c r="I56" i="39"/>
  <c r="J56" i="39"/>
  <c r="H56" i="39"/>
  <c r="L56" i="39"/>
  <c r="N5" i="39"/>
  <c r="O5" i="39" s="1"/>
  <c r="G56" i="39"/>
  <c r="N53" i="39"/>
  <c r="O53" i="39" s="1"/>
  <c r="N41" i="39"/>
  <c r="O41" i="39" s="1"/>
  <c r="E56" i="39"/>
  <c r="N23" i="39"/>
  <c r="O23" i="39" s="1"/>
  <c r="N15" i="39"/>
  <c r="O15" i="39"/>
  <c r="D56" i="39"/>
  <c r="N56" i="39" s="1"/>
  <c r="O56" i="39" s="1"/>
  <c r="M57" i="40"/>
  <c r="H57" i="40"/>
  <c r="L57" i="40"/>
  <c r="N42" i="40"/>
  <c r="O42" i="40"/>
  <c r="F57" i="40"/>
  <c r="G57" i="40"/>
  <c r="K57" i="40"/>
  <c r="N46" i="40"/>
  <c r="O46" i="40" s="1"/>
  <c r="N34" i="40"/>
  <c r="O34" i="40"/>
  <c r="N24" i="40"/>
  <c r="O24" i="40"/>
  <c r="E57" i="40"/>
  <c r="I57" i="40"/>
  <c r="D57" i="40"/>
  <c r="N16" i="40"/>
  <c r="O16" i="40"/>
  <c r="N5" i="40"/>
  <c r="O5" i="40" s="1"/>
  <c r="D57" i="34"/>
  <c r="F57" i="34"/>
  <c r="E58" i="35"/>
  <c r="D59" i="37"/>
  <c r="N36" i="33"/>
  <c r="O36" i="33" s="1"/>
  <c r="N44" i="34"/>
  <c r="O44" i="34" s="1"/>
  <c r="M59" i="36"/>
  <c r="N36" i="35"/>
  <c r="O36" i="35"/>
  <c r="N24" i="36"/>
  <c r="O24" i="36"/>
  <c r="E56" i="41"/>
  <c r="K56" i="41"/>
  <c r="H56" i="41"/>
  <c r="M56" i="41"/>
  <c r="L56" i="41"/>
  <c r="I56" i="41"/>
  <c r="N34" i="41"/>
  <c r="O34" i="41"/>
  <c r="G56" i="41"/>
  <c r="N53" i="41"/>
  <c r="O53" i="41" s="1"/>
  <c r="N46" i="41"/>
  <c r="O46" i="41"/>
  <c r="F56" i="41"/>
  <c r="N24" i="41"/>
  <c r="O24" i="41" s="1"/>
  <c r="N16" i="41"/>
  <c r="O16" i="41"/>
  <c r="D56" i="41"/>
  <c r="N5" i="41"/>
  <c r="O5" i="41"/>
  <c r="M56" i="42"/>
  <c r="L56" i="42"/>
  <c r="N53" i="42"/>
  <c r="O53" i="42"/>
  <c r="N14" i="42"/>
  <c r="O14" i="42"/>
  <c r="F56" i="42"/>
  <c r="H56" i="42"/>
  <c r="J56" i="42"/>
  <c r="K56" i="42"/>
  <c r="N45" i="42"/>
  <c r="O45" i="42" s="1"/>
  <c r="G56" i="42"/>
  <c r="N41" i="42"/>
  <c r="O41" i="42" s="1"/>
  <c r="E56" i="42"/>
  <c r="N22" i="42"/>
  <c r="O22" i="42" s="1"/>
  <c r="I56" i="42"/>
  <c r="N5" i="42"/>
  <c r="O5" i="42" s="1"/>
  <c r="D56" i="42"/>
  <c r="N56" i="42" s="1"/>
  <c r="O56" i="42" s="1"/>
  <c r="M58" i="43"/>
  <c r="L58" i="43"/>
  <c r="H58" i="43"/>
  <c r="J58" i="43"/>
  <c r="K58" i="43"/>
  <c r="I58" i="43"/>
  <c r="N55" i="43"/>
  <c r="O55" i="43"/>
  <c r="N47" i="43"/>
  <c r="O47" i="43" s="1"/>
  <c r="N43" i="43"/>
  <c r="O43" i="43"/>
  <c r="N35" i="43"/>
  <c r="O35" i="43"/>
  <c r="F58" i="43"/>
  <c r="E58" i="43"/>
  <c r="N22" i="43"/>
  <c r="O22" i="43" s="1"/>
  <c r="N14" i="43"/>
  <c r="O14" i="43"/>
  <c r="G58" i="43"/>
  <c r="D58" i="43"/>
  <c r="N58" i="43" s="1"/>
  <c r="O58" i="43" s="1"/>
  <c r="N5" i="43"/>
  <c r="O5" i="43"/>
  <c r="M55" i="44"/>
  <c r="L55" i="44"/>
  <c r="H55" i="44"/>
  <c r="N42" i="44"/>
  <c r="O42" i="44" s="1"/>
  <c r="K55" i="44"/>
  <c r="E55" i="44"/>
  <c r="F55" i="44"/>
  <c r="N46" i="44"/>
  <c r="O46" i="44" s="1"/>
  <c r="N34" i="44"/>
  <c r="O34" i="44"/>
  <c r="N22" i="44"/>
  <c r="O22" i="44"/>
  <c r="I55" i="44"/>
  <c r="G55" i="44"/>
  <c r="N14" i="44"/>
  <c r="O14" i="44" s="1"/>
  <c r="D55" i="44"/>
  <c r="N5" i="44"/>
  <c r="O5" i="44"/>
  <c r="L61" i="45"/>
  <c r="M61" i="45"/>
  <c r="F61" i="45"/>
  <c r="N46" i="45"/>
  <c r="O46" i="45" s="1"/>
  <c r="K61" i="45"/>
  <c r="N58" i="45"/>
  <c r="O58" i="45" s="1"/>
  <c r="N50" i="45"/>
  <c r="O50" i="45" s="1"/>
  <c r="E61" i="45"/>
  <c r="H61" i="45"/>
  <c r="N23" i="45"/>
  <c r="O23" i="45" s="1"/>
  <c r="I61" i="45"/>
  <c r="G61" i="45"/>
  <c r="N14" i="45"/>
  <c r="O14" i="45"/>
  <c r="N5" i="45"/>
  <c r="O5" i="45"/>
  <c r="O50" i="47"/>
  <c r="P50" i="47" s="1"/>
  <c r="O46" i="47"/>
  <c r="P46" i="47"/>
  <c r="D60" i="47"/>
  <c r="O39" i="47"/>
  <c r="P39" i="47" s="1"/>
  <c r="O24" i="47"/>
  <c r="P24" i="47"/>
  <c r="J60" i="47"/>
  <c r="M60" i="47"/>
  <c r="K60" i="47"/>
  <c r="L60" i="47"/>
  <c r="N60" i="47"/>
  <c r="E60" i="47"/>
  <c r="G60" i="47"/>
  <c r="H60" i="47"/>
  <c r="O5" i="47"/>
  <c r="P5" i="47"/>
  <c r="O62" i="48" l="1"/>
  <c r="P62" i="48" s="1"/>
  <c r="N57" i="40"/>
  <c r="O57" i="40" s="1"/>
  <c r="N56" i="41"/>
  <c r="O56" i="41" s="1"/>
  <c r="N59" i="33"/>
  <c r="O59" i="33" s="1"/>
  <c r="N55" i="44"/>
  <c r="O55" i="44" s="1"/>
  <c r="I60" i="47"/>
  <c r="N5" i="34"/>
  <c r="O5" i="34" s="1"/>
  <c r="F60" i="47"/>
  <c r="O60" i="47" s="1"/>
  <c r="P60" i="47" s="1"/>
  <c r="N38" i="45"/>
  <c r="O38" i="45" s="1"/>
  <c r="J59" i="36"/>
  <c r="L59" i="37"/>
  <c r="N59" i="37" s="1"/>
  <c r="O59" i="37" s="1"/>
  <c r="N54" i="40"/>
  <c r="O54" i="40" s="1"/>
  <c r="N36" i="37"/>
  <c r="O36" i="37" s="1"/>
  <c r="N42" i="41"/>
  <c r="O42" i="41" s="1"/>
  <c r="N53" i="44"/>
  <c r="O53" i="44" s="1"/>
  <c r="N48" i="34"/>
  <c r="O48" i="34" s="1"/>
  <c r="G59" i="36"/>
  <c r="L58" i="35"/>
  <c r="N58" i="35" s="1"/>
  <c r="O58" i="35" s="1"/>
  <c r="N59" i="36" l="1"/>
  <c r="O59" i="36" s="1"/>
</calcChain>
</file>

<file path=xl/sharedStrings.xml><?xml version="1.0" encoding="utf-8"?>
<sst xmlns="http://schemas.openxmlformats.org/spreadsheetml/2006/main" count="1193" uniqueCount="157">
  <si>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</si>
  <si>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</si>
  <si>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</si>
  <si>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</si>
  <si>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</si>
  <si>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</si>
  <si>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</si>
  <si>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</si>
  <si>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</si>
  <si>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</si>
  <si>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</si>
  <si>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</si>
  <si>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</si>
  <si>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</si>
  <si>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</si>
  <si>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</si>
  <si>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</si>
  <si>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</si>
  <si>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</si>
  <si>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</si>
  <si>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</si>
  <si>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</si>
  <si>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</si>
  <si>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</si>
  <si>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</si>
  <si>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</si>
  <si>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</si>
  <si>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Grant - Public Safety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</si>
  <si>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</si>
  <si>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</si>
  <si>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</si>
  <si>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</si>
  <si>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</si>
  <si>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</si>
  <si>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</si>
  <si>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</si>
  <si>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</si>
  <si>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</si>
  <si>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</si>
  <si>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</si>
  <si>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</si>
  <si>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</si>
  <si>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</si>
  <si>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</si>
  <si>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</si>
  <si>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Law Enforcement Services</t>
  </si>
  <si>
    <t>Public Safety - Fire Protection</t>
  </si>
  <si>
    <t>Public Safety - Ambulance Fees</t>
  </si>
  <si>
    <t>Physical Environment - Garbage / Solid Waste</t>
  </si>
  <si>
    <t>Physical Environment - Water / Sewer Combination Utility</t>
  </si>
  <si>
    <t>Physical Environment - Cemetary</t>
  </si>
  <si>
    <t>Culture / Recreation - Parks and Recreation</t>
  </si>
  <si>
    <t>Total - All Account Codes</t>
  </si>
  <si>
    <t>Local Fiscal Year Ended September 30, 2009</t>
  </si>
  <si>
    <t>Court-Ordered Judgments and Fines - As Decided by Circuit Court Criminal</t>
  </si>
  <si>
    <t>Court-Ordered Judgments and Fines - As Decided by County Court Civil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</si>
  <si>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</si>
  <si>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</si>
  <si>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</si>
  <si>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</si>
  <si>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</si>
  <si>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</si>
  <si>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</si>
  <si>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</si>
  <si>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</si>
  <si>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</si>
  <si>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</si>
  <si>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</si>
  <si>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</si>
  <si>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</si>
  <si>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</si>
  <si>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</si>
  <si>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</si>
  <si>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Longwood Revenues Reported by Account Code and Fund Type</t>
  </si>
  <si>
    <t>Local Fiscal Year Ended September 30, 2010</t>
  </si>
  <si>
    <t>Fire Insurance Premium Tax for Firefighters' Pension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</si>
  <si>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</si>
  <si>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</si>
  <si>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</si>
  <si>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General Gov't - Other General Government</t>
  </si>
  <si>
    <t>State Shared Revenues - Transportation - Airport Development</t>
  </si>
  <si>
    <t>Proceeds - Installment Purchases and Capital Lease Proceeds</t>
  </si>
  <si>
    <t>2011 Municipal Population:</t>
  </si>
  <si>
    <t>Local Fiscal Year Ended September 30, 2012</t>
  </si>
  <si>
    <t>Interest and Other Earnings - Gain or Loss on Sale of Investments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</si>
  <si>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</si>
  <si>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</si>
  <si>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</si>
  <si>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</si>
  <si>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</si>
  <si>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</si>
  <si>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</si>
  <si>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</si>
  <si>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</si>
  <si>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Public Safety - Emergency Management Assistance</t>
  </si>
  <si>
    <t>Culture / Recreation - Special Recreation Facilities</t>
  </si>
  <si>
    <t>Interest and Other Earnings - Gain (Loss) on Sale of Investments</t>
  </si>
  <si>
    <t>Sales - Disposition of Fixed Assets</t>
  </si>
  <si>
    <t>2013 Municipal Population:</t>
  </si>
  <si>
    <t>Local Fiscal Year Ended September 30, 2008</t>
  </si>
  <si>
    <t>Special Act Fuel Tax (Section 206.61, F.S.)</t>
  </si>
  <si>
    <t>Permits and Franchise Fees</t>
  </si>
  <si>
    <t>Other Permits and Fees</t>
  </si>
  <si>
    <t>Federal Grant - Physical Environment - Other Physical Environment</t>
  </si>
  <si>
    <t>State Grant - Other</t>
  </si>
  <si>
    <t>Grants from Other Local Units - Transportation</t>
  </si>
  <si>
    <t>Impact Fees - Physical Environment</t>
  </si>
  <si>
    <t>2008 Municipal Population:</t>
  </si>
  <si>
    <t>Local Fiscal Year Ended September 30, 2014</t>
  </si>
  <si>
    <t>2014 Municipal Population:</t>
  </si>
  <si>
    <t>Local Fiscal Year Ended September 30, 2015</t>
  </si>
  <si>
    <t>Discretionary Sales Surtaxes</t>
  </si>
  <si>
    <t>Sales - Sale of Surplus Materials and Scrap</t>
  </si>
  <si>
    <t>Contributions and Donations from Private Sources</t>
  </si>
  <si>
    <t>2015 Municipal Population:</t>
  </si>
  <si>
    <t>Local Fiscal Year Ended September 30, 2016</t>
  </si>
  <si>
    <t>Proceeds - Debt Proceeds</t>
  </si>
  <si>
    <t>2016 Municipal Population:</t>
  </si>
  <si>
    <t>Local Fiscal Year Ended September 30, 2017</t>
  </si>
  <si>
    <t>State Grant - Physical Environment - Sewer / Wastewater</t>
  </si>
  <si>
    <t>2017 Municipal Population:</t>
  </si>
  <si>
    <t>Local Fiscal Year Ended September 30, 2018</t>
  </si>
  <si>
    <t>Federal Grant - Economic Environment</t>
  </si>
  <si>
    <t>Federal Grant - Culture / Recreation</t>
  </si>
  <si>
    <t>Culture / Recreation - Other Culture / Recreation Charges</t>
  </si>
  <si>
    <t>2018 Municipal Population:</t>
  </si>
  <si>
    <t>Local Fiscal Year Ended September 30, 2019</t>
  </si>
  <si>
    <t>2019 Municipal Population:</t>
  </si>
  <si>
    <t>Local Fiscal Year Ended September 30, 2020</t>
  </si>
  <si>
    <t>Impact Fees - Commercial - Physical Environment</t>
  </si>
  <si>
    <t>Other Financial Assistance - Federal Source</t>
  </si>
  <si>
    <t>State Shared Revenues - General Government - Other General Government</t>
  </si>
  <si>
    <t>2020 Municipal Population:</t>
  </si>
  <si>
    <t>Local Fiscal Year Ended September 30, 2021</t>
  </si>
  <si>
    <t>Impact Fees - Residential - Public Safety</t>
  </si>
  <si>
    <t>Impact Fees - Residential - Culture / Recreation</t>
  </si>
  <si>
    <t>Impact Fees - Residential - Other</t>
  </si>
  <si>
    <t>Grants from Other Local Units - Economic Environment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</si>
  <si>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</si>
  <si>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</si>
  <si>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</si>
  <si>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</si>
  <si>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</si>
  <si>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</si>
  <si>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</si>
  <si>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</si>
  <si>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Stormwater Fee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</si>
  <si>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</si>
  <si>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</si>
  <si>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</si>
  <si>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</si>
  <si>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</si>
  <si>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Impact Fees - Commercial - Public Safety</t>
  </si>
  <si>
    <t>Impact Fees - Commercial - Other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</si>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</sst>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140</v>
      </c>
      <c r="N4" s="35" t="s">
        <v>10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>SUM(D6:D12)</f>
        <v>11630832</v>
      </c>
      <c r="E5" s="27">
        <f>SUM(E6:E12)</f>
        <v>0</v>
      </c>
      <c r="F5" s="27">
        <f>SUM(F6:F12)</f>
        <v>0</v>
      </c>
      <c r="G5" s="27">
        <f>SUM(G6:G12)</f>
        <v>1617617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13248449</v>
      </c>
      <c r="P5" s="33">
        <f>(O5/P$63)</f>
        <v>807.4383837152609</v>
      </c>
      <c r="Q5" s="6"/>
    </row>
    <row r="6" spans="1:134">
      <c r="A6" s="12"/>
      <c r="B6" s="25">
        <v>311</v>
      </c>
      <c r="C6" s="20" t="s">
        <v>3</v>
      </c>
      <c r="D6" s="46">
        <v>8504209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8504209</v>
      </c>
      <c r="P6" s="47">
        <f>(O6/P$63)</f>
        <v>518.29650170648461</v>
      </c>
      <c r="Q6" s="9"/>
    </row>
    <row r="7" spans="1:134">
      <c r="A7" s="12"/>
      <c r="B7" s="25">
        <v>312.41000000000003</v>
      </c>
      <c r="C7" s="20" t="s">
        <v>143</v>
      </c>
      <c r="D7" s="46">
        <v>0</v>
      </c>
      <c r="E7" s="46">
        <v>0</v>
      </c>
      <c r="F7" s="46">
        <v>0</v>
      </c>
      <c r="G7" s="46">
        <v>1617617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1617617</v>
      </c>
      <c r="P7" s="47">
        <f>(O7/P$63)</f>
        <v>98.587091662603612</v>
      </c>
      <c r="Q7" s="9"/>
    </row>
    <row r="8" spans="1:134">
      <c r="A8" s="12"/>
      <c r="B8" s="25">
        <v>314.10000000000002</v>
      </c>
      <c r="C8" s="20" t="s">
        <v>13</v>
      </c>
      <c r="D8" s="46">
        <v>1681689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1681689</v>
      </c>
      <c r="P8" s="47">
        <f>(O8/P$63)</f>
        <v>102.49201608971234</v>
      </c>
      <c r="Q8" s="9"/>
    </row>
    <row r="9" spans="1:134">
      <c r="A9" s="12"/>
      <c r="B9" s="25">
        <v>314.3</v>
      </c>
      <c r="C9" s="20" t="s">
        <v>14</v>
      </c>
      <c r="D9" s="46">
        <v>360669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360669</v>
      </c>
      <c r="P9" s="47">
        <f>(O9/P$63)</f>
        <v>21.981289614822039</v>
      </c>
      <c r="Q9" s="9"/>
    </row>
    <row r="10" spans="1:134">
      <c r="A10" s="12"/>
      <c r="B10" s="25">
        <v>314.39999999999998</v>
      </c>
      <c r="C10" s="20" t="s">
        <v>15</v>
      </c>
      <c r="D10" s="46">
        <v>106637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106637</v>
      </c>
      <c r="P10" s="47">
        <f>(O10/P$63)</f>
        <v>6.4990858117991221</v>
      </c>
      <c r="Q10" s="9"/>
    </row>
    <row r="11" spans="1:134">
      <c r="A11" s="12"/>
      <c r="B11" s="25">
        <v>315.10000000000002</v>
      </c>
      <c r="C11" s="20" t="s">
        <v>144</v>
      </c>
      <c r="D11" s="46">
        <v>862701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862701</v>
      </c>
      <c r="P11" s="47">
        <f>(O11/P$63)</f>
        <v>52.578071672354952</v>
      </c>
      <c r="Q11" s="9"/>
    </row>
    <row r="12" spans="1:134">
      <c r="A12" s="12"/>
      <c r="B12" s="25">
        <v>316</v>
      </c>
      <c r="C12" s="20" t="s">
        <v>89</v>
      </c>
      <c r="D12" s="46">
        <v>114927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114927</v>
      </c>
      <c r="P12" s="47">
        <f>(O12/P$63)</f>
        <v>7.0043271574841537</v>
      </c>
      <c r="Q12" s="9"/>
    </row>
    <row r="13" spans="1:134" ht="15.75">
      <c r="A13" s="29" t="s">
        <v>18</v>
      </c>
      <c r="B13" s="30"/>
      <c r="C13" s="31"/>
      <c r="D13" s="32">
        <f>SUM(D14:D24)</f>
        <v>2195033</v>
      </c>
      <c r="E13" s="32">
        <f>SUM(E14:E24)</f>
        <v>1443122</v>
      </c>
      <c r="F13" s="32">
        <f>SUM(F14:F24)</f>
        <v>0</v>
      </c>
      <c r="G13" s="32">
        <f>SUM(G14:G24)</f>
        <v>14744</v>
      </c>
      <c r="H13" s="32">
        <f>SUM(H14:H24)</f>
        <v>0</v>
      </c>
      <c r="I13" s="32">
        <f>SUM(I14:I24)</f>
        <v>132557</v>
      </c>
      <c r="J13" s="32">
        <f>SUM(J14:J24)</f>
        <v>0</v>
      </c>
      <c r="K13" s="32">
        <f>SUM(K14:K24)</f>
        <v>0</v>
      </c>
      <c r="L13" s="32">
        <f>SUM(L14:L24)</f>
        <v>0</v>
      </c>
      <c r="M13" s="32">
        <f>SUM(M14:M24)</f>
        <v>0</v>
      </c>
      <c r="N13" s="32">
        <f>SUM(N14:N24)</f>
        <v>0</v>
      </c>
      <c r="O13" s="44">
        <f>SUM(D13:N13)</f>
        <v>3785456</v>
      </c>
      <c r="P13" s="45">
        <f>(O13/P$63)</f>
        <v>230.70794734275964</v>
      </c>
      <c r="Q13" s="10"/>
    </row>
    <row r="14" spans="1:134">
      <c r="A14" s="12"/>
      <c r="B14" s="25">
        <v>322</v>
      </c>
      <c r="C14" s="20" t="s">
        <v>145</v>
      </c>
      <c r="D14" s="46">
        <v>32341</v>
      </c>
      <c r="E14" s="46">
        <v>563802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596143</v>
      </c>
      <c r="P14" s="47">
        <f>(O14/P$63)</f>
        <v>36.332459775719158</v>
      </c>
      <c r="Q14" s="9"/>
    </row>
    <row r="15" spans="1:134">
      <c r="A15" s="12"/>
      <c r="B15" s="25">
        <v>323.10000000000002</v>
      </c>
      <c r="C15" s="20" t="s">
        <v>19</v>
      </c>
      <c r="D15" s="46">
        <v>1553416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4" si="1">SUM(D15:N15)</f>
        <v>1553416</v>
      </c>
      <c r="P15" s="47">
        <f>(O15/P$63)</f>
        <v>94.674305216967326</v>
      </c>
      <c r="Q15" s="9"/>
    </row>
    <row r="16" spans="1:134">
      <c r="A16" s="12"/>
      <c r="B16" s="25">
        <v>323.39999999999998</v>
      </c>
      <c r="C16" s="20" t="s">
        <v>20</v>
      </c>
      <c r="D16" s="46">
        <v>35695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35695</v>
      </c>
      <c r="P16" s="47">
        <f>(O16/P$63)</f>
        <v>2.1754631886884446</v>
      </c>
      <c r="Q16" s="9"/>
    </row>
    <row r="17" spans="1:17">
      <c r="A17" s="12"/>
      <c r="B17" s="25">
        <v>323.7</v>
      </c>
      <c r="C17" s="20" t="s">
        <v>21</v>
      </c>
      <c r="D17" s="46">
        <v>573581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573581</v>
      </c>
      <c r="P17" s="47">
        <f>(O17/P$63)</f>
        <v>34.9573988298391</v>
      </c>
      <c r="Q17" s="9"/>
    </row>
    <row r="18" spans="1:17">
      <c r="A18" s="12"/>
      <c r="B18" s="25">
        <v>324.11</v>
      </c>
      <c r="C18" s="20" t="s">
        <v>134</v>
      </c>
      <c r="D18" s="46">
        <v>0</v>
      </c>
      <c r="E18" s="46">
        <v>2806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2806</v>
      </c>
      <c r="P18" s="47">
        <f>(O18/P$63)</f>
        <v>0.17101413944417357</v>
      </c>
      <c r="Q18" s="9"/>
    </row>
    <row r="19" spans="1:17">
      <c r="A19" s="12"/>
      <c r="B19" s="25">
        <v>324.12</v>
      </c>
      <c r="C19" s="20" t="s">
        <v>152</v>
      </c>
      <c r="D19" s="46">
        <v>0</v>
      </c>
      <c r="E19" s="46">
        <v>35567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35567</v>
      </c>
      <c r="P19" s="47">
        <f>(O19/P$63)</f>
        <v>2.1676621160409555</v>
      </c>
      <c r="Q19" s="9"/>
    </row>
    <row r="20" spans="1:17">
      <c r="A20" s="12"/>
      <c r="B20" s="25">
        <v>324.20999999999998</v>
      </c>
      <c r="C20" s="20" t="s">
        <v>22</v>
      </c>
      <c r="D20" s="46">
        <v>0</v>
      </c>
      <c r="E20" s="46">
        <v>3666</v>
      </c>
      <c r="F20" s="46">
        <v>0</v>
      </c>
      <c r="G20" s="46">
        <v>0</v>
      </c>
      <c r="H20" s="46">
        <v>0</v>
      </c>
      <c r="I20" s="46">
        <v>127467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131133</v>
      </c>
      <c r="P20" s="47">
        <f>(O20/P$63)</f>
        <v>7.9920160897123358</v>
      </c>
      <c r="Q20" s="9"/>
    </row>
    <row r="21" spans="1:17">
      <c r="A21" s="12"/>
      <c r="B21" s="25">
        <v>324.22000000000003</v>
      </c>
      <c r="C21" s="20" t="s">
        <v>129</v>
      </c>
      <c r="D21" s="46">
        <v>0</v>
      </c>
      <c r="E21" s="46">
        <v>4126</v>
      </c>
      <c r="F21" s="46">
        <v>0</v>
      </c>
      <c r="G21" s="46">
        <v>0</v>
      </c>
      <c r="H21" s="46">
        <v>0</v>
      </c>
      <c r="I21" s="46">
        <v>5090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9216</v>
      </c>
      <c r="P21" s="47">
        <f>(O21/P$63)</f>
        <v>0.56167723061921015</v>
      </c>
      <c r="Q21" s="9"/>
    </row>
    <row r="22" spans="1:17">
      <c r="A22" s="12"/>
      <c r="B22" s="25">
        <v>324.61</v>
      </c>
      <c r="C22" s="20" t="s">
        <v>135</v>
      </c>
      <c r="D22" s="46">
        <v>0</v>
      </c>
      <c r="E22" s="46">
        <v>2144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2144</v>
      </c>
      <c r="P22" s="47">
        <f>(O22/P$63)</f>
        <v>0.13066796684544124</v>
      </c>
      <c r="Q22" s="9"/>
    </row>
    <row r="23" spans="1:17">
      <c r="A23" s="12"/>
      <c r="B23" s="25">
        <v>325.10000000000002</v>
      </c>
      <c r="C23" s="20" t="s">
        <v>23</v>
      </c>
      <c r="D23" s="46">
        <v>0</v>
      </c>
      <c r="E23" s="46">
        <v>96797</v>
      </c>
      <c r="F23" s="46">
        <v>0</v>
      </c>
      <c r="G23" s="46">
        <v>14744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111541</v>
      </c>
      <c r="P23" s="47">
        <f>(O23/P$63)</f>
        <v>6.7979644076060461</v>
      </c>
      <c r="Q23" s="9"/>
    </row>
    <row r="24" spans="1:17">
      <c r="A24" s="12"/>
      <c r="B24" s="25">
        <v>329.2</v>
      </c>
      <c r="C24" s="20" t="s">
        <v>146</v>
      </c>
      <c r="D24" s="46">
        <v>0</v>
      </c>
      <c r="E24" s="46">
        <v>734214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734214</v>
      </c>
      <c r="P24" s="47">
        <f>(O24/P$63)</f>
        <v>44.747318381277424</v>
      </c>
      <c r="Q24" s="9"/>
    </row>
    <row r="25" spans="1:17" ht="15.75">
      <c r="A25" s="29" t="s">
        <v>147</v>
      </c>
      <c r="B25" s="30"/>
      <c r="C25" s="31"/>
      <c r="D25" s="32">
        <f>SUM(D26:D38)</f>
        <v>2767144</v>
      </c>
      <c r="E25" s="32">
        <f>SUM(E26:E38)</f>
        <v>387630</v>
      </c>
      <c r="F25" s="32">
        <f>SUM(F26:F38)</f>
        <v>0</v>
      </c>
      <c r="G25" s="32">
        <f>SUM(G26:G38)</f>
        <v>209544</v>
      </c>
      <c r="H25" s="32">
        <f>SUM(H26:H38)</f>
        <v>0</v>
      </c>
      <c r="I25" s="32">
        <f>SUM(I26:I38)</f>
        <v>132557</v>
      </c>
      <c r="J25" s="32">
        <f>SUM(J26:J38)</f>
        <v>0</v>
      </c>
      <c r="K25" s="32">
        <f>SUM(K26:K38)</f>
        <v>0</v>
      </c>
      <c r="L25" s="32">
        <f>SUM(L26:L38)</f>
        <v>0</v>
      </c>
      <c r="M25" s="32">
        <f>SUM(M26:M38)</f>
        <v>0</v>
      </c>
      <c r="N25" s="32">
        <f>SUM(N26:N38)</f>
        <v>0</v>
      </c>
      <c r="O25" s="44">
        <f>SUM(D25:N25)</f>
        <v>3496875</v>
      </c>
      <c r="P25" s="45">
        <f>(O25/P$63)</f>
        <v>213.12012432959531</v>
      </c>
      <c r="Q25" s="10"/>
    </row>
    <row r="26" spans="1:17">
      <c r="A26" s="12"/>
      <c r="B26" s="25">
        <v>331.2</v>
      </c>
      <c r="C26" s="20" t="s">
        <v>25</v>
      </c>
      <c r="D26" s="46">
        <v>43792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43792</v>
      </c>
      <c r="P26" s="47">
        <f>(O26/P$63)</f>
        <v>2.6689419795221845</v>
      </c>
      <c r="Q26" s="9"/>
    </row>
    <row r="27" spans="1:17">
      <c r="A27" s="12"/>
      <c r="B27" s="25">
        <v>331.7</v>
      </c>
      <c r="C27" s="20" t="s">
        <v>123</v>
      </c>
      <c r="D27" s="46">
        <v>0</v>
      </c>
      <c r="E27" s="46">
        <v>0</v>
      </c>
      <c r="F27" s="46">
        <v>0</v>
      </c>
      <c r="G27" s="46">
        <v>99966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6" si="2">SUM(D27:N27)</f>
        <v>99966</v>
      </c>
      <c r="P27" s="47">
        <f>(O27/P$63)</f>
        <v>6.0925158459288156</v>
      </c>
      <c r="Q27" s="9"/>
    </row>
    <row r="28" spans="1:17">
      <c r="A28" s="12"/>
      <c r="B28" s="25">
        <v>332</v>
      </c>
      <c r="C28" s="20" t="s">
        <v>130</v>
      </c>
      <c r="D28" s="46">
        <v>0</v>
      </c>
      <c r="E28" s="46">
        <v>387630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387630</v>
      </c>
      <c r="P28" s="47">
        <f>(O28/P$63)</f>
        <v>23.624451487079472</v>
      </c>
      <c r="Q28" s="9"/>
    </row>
    <row r="29" spans="1:17">
      <c r="A29" s="12"/>
      <c r="B29" s="25">
        <v>334.35</v>
      </c>
      <c r="C29" s="20" t="s">
        <v>119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132557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132557</v>
      </c>
      <c r="P29" s="47">
        <f>(O29/P$63)</f>
        <v>8.0788030229156504</v>
      </c>
      <c r="Q29" s="9"/>
    </row>
    <row r="30" spans="1:17">
      <c r="A30" s="12"/>
      <c r="B30" s="25">
        <v>334.49</v>
      </c>
      <c r="C30" s="20" t="s">
        <v>28</v>
      </c>
      <c r="D30" s="46">
        <v>91378</v>
      </c>
      <c r="E30" s="46">
        <v>0</v>
      </c>
      <c r="F30" s="46">
        <v>0</v>
      </c>
      <c r="G30" s="46">
        <v>109578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200956</v>
      </c>
      <c r="P30" s="47">
        <f>(O30/P$63)</f>
        <v>12.247440273037542</v>
      </c>
      <c r="Q30" s="9"/>
    </row>
    <row r="31" spans="1:17">
      <c r="A31" s="12"/>
      <c r="B31" s="25">
        <v>335.125</v>
      </c>
      <c r="C31" s="20" t="s">
        <v>148</v>
      </c>
      <c r="D31" s="46">
        <v>712661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712661</v>
      </c>
      <c r="P31" s="47">
        <f>(O31/P$63)</f>
        <v>43.433751828376401</v>
      </c>
      <c r="Q31" s="9"/>
    </row>
    <row r="32" spans="1:17">
      <c r="A32" s="12"/>
      <c r="B32" s="25">
        <v>335.14</v>
      </c>
      <c r="C32" s="20" t="s">
        <v>91</v>
      </c>
      <c r="D32" s="46">
        <v>1437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1437</v>
      </c>
      <c r="P32" s="47">
        <f>(O32/P$63)</f>
        <v>8.7579229644076065E-2</v>
      </c>
      <c r="Q32" s="9"/>
    </row>
    <row r="33" spans="1:17">
      <c r="A33" s="12"/>
      <c r="B33" s="25">
        <v>335.15</v>
      </c>
      <c r="C33" s="20" t="s">
        <v>92</v>
      </c>
      <c r="D33" s="46">
        <v>24094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24094</v>
      </c>
      <c r="P33" s="47">
        <f>(O33/P$63)</f>
        <v>1.4684300341296928</v>
      </c>
      <c r="Q33" s="9"/>
    </row>
    <row r="34" spans="1:17">
      <c r="A34" s="12"/>
      <c r="B34" s="25">
        <v>335.18</v>
      </c>
      <c r="C34" s="20" t="s">
        <v>149</v>
      </c>
      <c r="D34" s="46">
        <v>1240086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1240086</v>
      </c>
      <c r="P34" s="47">
        <f>(O34/P$63)</f>
        <v>75.578132618235003</v>
      </c>
      <c r="Q34" s="9"/>
    </row>
    <row r="35" spans="1:17">
      <c r="A35" s="12"/>
      <c r="B35" s="25">
        <v>335.19</v>
      </c>
      <c r="C35" s="20" t="s">
        <v>131</v>
      </c>
      <c r="D35" s="46">
        <v>2975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2"/>
        <v>2975</v>
      </c>
      <c r="P35" s="47">
        <f>(O35/P$63)</f>
        <v>0.18131399317406144</v>
      </c>
      <c r="Q35" s="9"/>
    </row>
    <row r="36" spans="1:17">
      <c r="A36" s="12"/>
      <c r="B36" s="25">
        <v>335.21</v>
      </c>
      <c r="C36" s="20" t="s">
        <v>33</v>
      </c>
      <c r="D36" s="46">
        <v>468619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2"/>
        <v>468619</v>
      </c>
      <c r="P36" s="47">
        <f>(O36/P$63)</f>
        <v>28.56039736713798</v>
      </c>
      <c r="Q36" s="9"/>
    </row>
    <row r="37" spans="1:17">
      <c r="A37" s="12"/>
      <c r="B37" s="25">
        <v>337.2</v>
      </c>
      <c r="C37" s="20" t="s">
        <v>35</v>
      </c>
      <c r="D37" s="46">
        <v>172386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3">SUM(D37:N37)</f>
        <v>172386</v>
      </c>
      <c r="P37" s="47">
        <f>(O37/P$63)</f>
        <v>10.506216479765968</v>
      </c>
      <c r="Q37" s="9"/>
    </row>
    <row r="38" spans="1:17">
      <c r="A38" s="12"/>
      <c r="B38" s="25">
        <v>338</v>
      </c>
      <c r="C38" s="20" t="s">
        <v>36</v>
      </c>
      <c r="D38" s="46">
        <v>9716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9716</v>
      </c>
      <c r="P38" s="47">
        <f>(O38/P$63)</f>
        <v>0.5921501706484642</v>
      </c>
      <c r="Q38" s="9"/>
    </row>
    <row r="39" spans="1:17" ht="15.75">
      <c r="A39" s="29" t="s">
        <v>41</v>
      </c>
      <c r="B39" s="30"/>
      <c r="C39" s="31"/>
      <c r="D39" s="32">
        <f>SUM(D40:D46)</f>
        <v>2424955</v>
      </c>
      <c r="E39" s="32">
        <f>SUM(E40:E46)</f>
        <v>78482</v>
      </c>
      <c r="F39" s="32">
        <f>SUM(F40:F46)</f>
        <v>0</v>
      </c>
      <c r="G39" s="32">
        <f>SUM(G40:G46)</f>
        <v>0</v>
      </c>
      <c r="H39" s="32">
        <f>SUM(H40:H46)</f>
        <v>0</v>
      </c>
      <c r="I39" s="32">
        <f>SUM(I40:I46)</f>
        <v>6860918</v>
      </c>
      <c r="J39" s="32">
        <f>SUM(J40:J46)</f>
        <v>0</v>
      </c>
      <c r="K39" s="32">
        <f>SUM(K40:K46)</f>
        <v>0</v>
      </c>
      <c r="L39" s="32">
        <f>SUM(L40:L46)</f>
        <v>0</v>
      </c>
      <c r="M39" s="32">
        <f>SUM(M40:M46)</f>
        <v>0</v>
      </c>
      <c r="N39" s="32">
        <f>SUM(N40:N46)</f>
        <v>0</v>
      </c>
      <c r="O39" s="32">
        <f>SUM(D39:N39)</f>
        <v>9364355</v>
      </c>
      <c r="P39" s="45">
        <f>(O39/P$63)</f>
        <v>570.7188566552901</v>
      </c>
      <c r="Q39" s="10"/>
    </row>
    <row r="40" spans="1:17">
      <c r="A40" s="12"/>
      <c r="B40" s="25">
        <v>342.1</v>
      </c>
      <c r="C40" s="20" t="s">
        <v>45</v>
      </c>
      <c r="D40" s="46">
        <v>57233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4">SUM(D40:N40)</f>
        <v>57233</v>
      </c>
      <c r="P40" s="47">
        <f>(O40/P$63)</f>
        <v>3.488115553388591</v>
      </c>
      <c r="Q40" s="9"/>
    </row>
    <row r="41" spans="1:17">
      <c r="A41" s="12"/>
      <c r="B41" s="25">
        <v>342.6</v>
      </c>
      <c r="C41" s="20" t="s">
        <v>47</v>
      </c>
      <c r="D41" s="46">
        <v>899354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899354</v>
      </c>
      <c r="P41" s="47">
        <f>(O41/P$63)</f>
        <v>54.811921014139443</v>
      </c>
      <c r="Q41" s="9"/>
    </row>
    <row r="42" spans="1:17">
      <c r="A42" s="12"/>
      <c r="B42" s="25">
        <v>343.4</v>
      </c>
      <c r="C42" s="20" t="s">
        <v>48</v>
      </c>
      <c r="D42" s="46">
        <v>1219081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1219081</v>
      </c>
      <c r="P42" s="47">
        <f>(O42/P$63)</f>
        <v>74.297964407606045</v>
      </c>
      <c r="Q42" s="9"/>
    </row>
    <row r="43" spans="1:17">
      <c r="A43" s="12"/>
      <c r="B43" s="25">
        <v>343.6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6860918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4"/>
        <v>6860918</v>
      </c>
      <c r="P43" s="47">
        <f>(O43/P$63)</f>
        <v>418.14468551925887</v>
      </c>
      <c r="Q43" s="9"/>
    </row>
    <row r="44" spans="1:17">
      <c r="A44" s="12"/>
      <c r="B44" s="25">
        <v>347.2</v>
      </c>
      <c r="C44" s="20" t="s">
        <v>51</v>
      </c>
      <c r="D44" s="46">
        <v>192853</v>
      </c>
      <c r="E44" s="46">
        <v>78482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4"/>
        <v>271335</v>
      </c>
      <c r="P44" s="47">
        <f>(O44/P$63)</f>
        <v>16.536750365675282</v>
      </c>
      <c r="Q44" s="9"/>
    </row>
    <row r="45" spans="1:17">
      <c r="A45" s="12"/>
      <c r="B45" s="25">
        <v>347.5</v>
      </c>
      <c r="C45" s="20" t="s">
        <v>95</v>
      </c>
      <c r="D45" s="46">
        <v>21881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4"/>
        <v>21881</v>
      </c>
      <c r="P45" s="47">
        <f>(O45/P$63)</f>
        <v>1.3335568015602146</v>
      </c>
      <c r="Q45" s="9"/>
    </row>
    <row r="46" spans="1:17">
      <c r="A46" s="12"/>
      <c r="B46" s="25">
        <v>349</v>
      </c>
      <c r="C46" s="20" t="s">
        <v>150</v>
      </c>
      <c r="D46" s="46">
        <v>34553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34553</v>
      </c>
      <c r="P46" s="47">
        <f>(O46/P$63)</f>
        <v>2.1058629936616287</v>
      </c>
      <c r="Q46" s="9"/>
    </row>
    <row r="47" spans="1:17" ht="15.75">
      <c r="A47" s="29" t="s">
        <v>42</v>
      </c>
      <c r="B47" s="30"/>
      <c r="C47" s="31"/>
      <c r="D47" s="32">
        <f>SUM(D48:D50)</f>
        <v>145546</v>
      </c>
      <c r="E47" s="32">
        <f>SUM(E48:E50)</f>
        <v>44314</v>
      </c>
      <c r="F47" s="32">
        <f>SUM(F48:F50)</f>
        <v>0</v>
      </c>
      <c r="G47" s="32">
        <f>SUM(G48:G50)</f>
        <v>0</v>
      </c>
      <c r="H47" s="32">
        <f>SUM(H48:H50)</f>
        <v>0</v>
      </c>
      <c r="I47" s="32">
        <f>SUM(I48:I50)</f>
        <v>0</v>
      </c>
      <c r="J47" s="32">
        <f>SUM(J48:J50)</f>
        <v>0</v>
      </c>
      <c r="K47" s="32">
        <f>SUM(K48:K50)</f>
        <v>0</v>
      </c>
      <c r="L47" s="32">
        <f>SUM(L48:L50)</f>
        <v>0</v>
      </c>
      <c r="M47" s="32">
        <f>SUM(M48:M50)</f>
        <v>0</v>
      </c>
      <c r="N47" s="32">
        <f>SUM(N48:N50)</f>
        <v>0</v>
      </c>
      <c r="O47" s="32">
        <f>SUM(D47:N47)</f>
        <v>189860</v>
      </c>
      <c r="P47" s="45">
        <f>(O47/P$63)</f>
        <v>11.571184787908338</v>
      </c>
      <c r="Q47" s="10"/>
    </row>
    <row r="48" spans="1:17">
      <c r="A48" s="13"/>
      <c r="B48" s="39">
        <v>351.2</v>
      </c>
      <c r="C48" s="21" t="s">
        <v>54</v>
      </c>
      <c r="D48" s="46">
        <v>0</v>
      </c>
      <c r="E48" s="46">
        <v>35625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0" si="5">SUM(D48:N48)</f>
        <v>35625</v>
      </c>
      <c r="P48" s="47">
        <f>(O48/P$63)</f>
        <v>2.1711969770843491</v>
      </c>
      <c r="Q48" s="9"/>
    </row>
    <row r="49" spans="1:120">
      <c r="A49" s="13"/>
      <c r="B49" s="39">
        <v>351.3</v>
      </c>
      <c r="C49" s="21" t="s">
        <v>55</v>
      </c>
      <c r="D49" s="46">
        <v>0</v>
      </c>
      <c r="E49" s="46">
        <v>8689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5"/>
        <v>8689</v>
      </c>
      <c r="P49" s="47">
        <f>(O49/P$63)</f>
        <v>0.52955875182837642</v>
      </c>
      <c r="Q49" s="9"/>
    </row>
    <row r="50" spans="1:120">
      <c r="A50" s="13"/>
      <c r="B50" s="39">
        <v>354</v>
      </c>
      <c r="C50" s="21" t="s">
        <v>56</v>
      </c>
      <c r="D50" s="46">
        <v>145546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5"/>
        <v>145546</v>
      </c>
      <c r="P50" s="47">
        <f>(O50/P$63)</f>
        <v>8.8704290589956116</v>
      </c>
      <c r="Q50" s="9"/>
    </row>
    <row r="51" spans="1:120" ht="15.75">
      <c r="A51" s="29" t="s">
        <v>4</v>
      </c>
      <c r="B51" s="30"/>
      <c r="C51" s="31"/>
      <c r="D51" s="32">
        <f>SUM(D52:D57)</f>
        <v>513164</v>
      </c>
      <c r="E51" s="32">
        <f>SUM(E52:E57)</f>
        <v>110285</v>
      </c>
      <c r="F51" s="32">
        <f>SUM(F52:F57)</f>
        <v>0</v>
      </c>
      <c r="G51" s="32">
        <f>SUM(G52:G57)</f>
        <v>17921</v>
      </c>
      <c r="H51" s="32">
        <f>SUM(H52:H57)</f>
        <v>0</v>
      </c>
      <c r="I51" s="32">
        <f>SUM(I52:I57)</f>
        <v>39241</v>
      </c>
      <c r="J51" s="32">
        <f>SUM(J52:J57)</f>
        <v>0</v>
      </c>
      <c r="K51" s="32">
        <f>SUM(K52:K57)</f>
        <v>3508473</v>
      </c>
      <c r="L51" s="32">
        <f>SUM(L52:L57)</f>
        <v>0</v>
      </c>
      <c r="M51" s="32">
        <f>SUM(M52:M57)</f>
        <v>0</v>
      </c>
      <c r="N51" s="32">
        <f>SUM(N52:N57)</f>
        <v>0</v>
      </c>
      <c r="O51" s="32">
        <f>SUM(D51:N51)</f>
        <v>4189084</v>
      </c>
      <c r="P51" s="45">
        <f>(O51/P$63)</f>
        <v>255.30741101901512</v>
      </c>
      <c r="Q51" s="10"/>
    </row>
    <row r="52" spans="1:120">
      <c r="A52" s="12"/>
      <c r="B52" s="25">
        <v>361.1</v>
      </c>
      <c r="C52" s="20" t="s">
        <v>57</v>
      </c>
      <c r="D52" s="46">
        <v>42970</v>
      </c>
      <c r="E52" s="46">
        <v>75056</v>
      </c>
      <c r="F52" s="46">
        <v>0</v>
      </c>
      <c r="G52" s="46">
        <v>17921</v>
      </c>
      <c r="H52" s="46">
        <v>0</v>
      </c>
      <c r="I52" s="46">
        <v>37209</v>
      </c>
      <c r="J52" s="46">
        <v>0</v>
      </c>
      <c r="K52" s="46">
        <v>2105897</v>
      </c>
      <c r="L52" s="46">
        <v>0</v>
      </c>
      <c r="M52" s="46">
        <v>0</v>
      </c>
      <c r="N52" s="46">
        <v>0</v>
      </c>
      <c r="O52" s="46">
        <f>SUM(D52:N52)</f>
        <v>2279053</v>
      </c>
      <c r="P52" s="47">
        <f>(O52/P$63)</f>
        <v>138.89889078498294</v>
      </c>
      <c r="Q52" s="9"/>
    </row>
    <row r="53" spans="1:120">
      <c r="A53" s="12"/>
      <c r="B53" s="25">
        <v>362</v>
      </c>
      <c r="C53" s="20" t="s">
        <v>59</v>
      </c>
      <c r="D53" s="46">
        <v>191394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0" si="6">SUM(D53:N53)</f>
        <v>191394</v>
      </c>
      <c r="P53" s="47">
        <f>(O53/P$63)</f>
        <v>11.664675767918089</v>
      </c>
      <c r="Q53" s="9"/>
    </row>
    <row r="54" spans="1:120">
      <c r="A54" s="12"/>
      <c r="B54" s="25">
        <v>364</v>
      </c>
      <c r="C54" s="20" t="s">
        <v>97</v>
      </c>
      <c r="D54" s="46">
        <v>27830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27830</v>
      </c>
      <c r="P54" s="47">
        <f>(O54/P$63)</f>
        <v>1.6961238420282789</v>
      </c>
      <c r="Q54" s="9"/>
    </row>
    <row r="55" spans="1:120">
      <c r="A55" s="12"/>
      <c r="B55" s="25">
        <v>366</v>
      </c>
      <c r="C55" s="20" t="s">
        <v>113</v>
      </c>
      <c r="D55" s="46">
        <v>4086</v>
      </c>
      <c r="E55" s="46">
        <v>1108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5194</v>
      </c>
      <c r="P55" s="47">
        <f>(O55/P$63)</f>
        <v>0.31655290102389078</v>
      </c>
      <c r="Q55" s="9"/>
    </row>
    <row r="56" spans="1:120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1402576</v>
      </c>
      <c r="L56" s="46">
        <v>0</v>
      </c>
      <c r="M56" s="46">
        <v>0</v>
      </c>
      <c r="N56" s="46">
        <v>0</v>
      </c>
      <c r="O56" s="46">
        <f t="shared" si="6"/>
        <v>1402576</v>
      </c>
      <c r="P56" s="47">
        <f>(O56/P$63)</f>
        <v>85.481228668941981</v>
      </c>
      <c r="Q56" s="9"/>
    </row>
    <row r="57" spans="1:120">
      <c r="A57" s="12"/>
      <c r="B57" s="25">
        <v>369.9</v>
      </c>
      <c r="C57" s="20" t="s">
        <v>62</v>
      </c>
      <c r="D57" s="46">
        <v>246884</v>
      </c>
      <c r="E57" s="46">
        <v>34121</v>
      </c>
      <c r="F57" s="46">
        <v>0</v>
      </c>
      <c r="G57" s="46">
        <v>0</v>
      </c>
      <c r="H57" s="46">
        <v>0</v>
      </c>
      <c r="I57" s="46">
        <v>2032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283037</v>
      </c>
      <c r="P57" s="47">
        <f>(O57/P$63)</f>
        <v>17.249939054119942</v>
      </c>
      <c r="Q57" s="9"/>
    </row>
    <row r="58" spans="1:120" ht="15.75">
      <c r="A58" s="29" t="s">
        <v>43</v>
      </c>
      <c r="B58" s="30"/>
      <c r="C58" s="31"/>
      <c r="D58" s="32">
        <f>SUM(D59:D60)</f>
        <v>1052657</v>
      </c>
      <c r="E58" s="32">
        <f>SUM(E59:E60)</f>
        <v>5000</v>
      </c>
      <c r="F58" s="32">
        <f>SUM(F59:F60)</f>
        <v>0</v>
      </c>
      <c r="G58" s="32">
        <f>SUM(G59:G60)</f>
        <v>1991218</v>
      </c>
      <c r="H58" s="32">
        <f>SUM(H59:H60)</f>
        <v>0</v>
      </c>
      <c r="I58" s="32">
        <f>SUM(I59:I60)</f>
        <v>0</v>
      </c>
      <c r="J58" s="32">
        <f>SUM(J59:J60)</f>
        <v>0</v>
      </c>
      <c r="K58" s="32">
        <f>SUM(K59:K60)</f>
        <v>0</v>
      </c>
      <c r="L58" s="32">
        <f>SUM(L59:L60)</f>
        <v>0</v>
      </c>
      <c r="M58" s="32">
        <f>SUM(M59:M60)</f>
        <v>0</v>
      </c>
      <c r="N58" s="32">
        <f>SUM(N59:N60)</f>
        <v>0</v>
      </c>
      <c r="O58" s="32">
        <f t="shared" si="6"/>
        <v>3048875</v>
      </c>
      <c r="P58" s="45">
        <f>(O58/P$63)</f>
        <v>185.81637006338372</v>
      </c>
      <c r="Q58" s="9"/>
    </row>
    <row r="59" spans="1:120">
      <c r="A59" s="12"/>
      <c r="B59" s="25">
        <v>381</v>
      </c>
      <c r="C59" s="20" t="s">
        <v>63</v>
      </c>
      <c r="D59" s="46">
        <v>1052657</v>
      </c>
      <c r="E59" s="46">
        <v>5000</v>
      </c>
      <c r="F59" s="46">
        <v>0</v>
      </c>
      <c r="G59" s="46">
        <v>1391400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2449057</v>
      </c>
      <c r="P59" s="47">
        <f>(O59/P$63)</f>
        <v>149.25993417844953</v>
      </c>
      <c r="Q59" s="9"/>
    </row>
    <row r="60" spans="1:120" ht="15.75" thickBot="1">
      <c r="A60" s="12"/>
      <c r="B60" s="25">
        <v>384</v>
      </c>
      <c r="C60" s="20" t="s">
        <v>116</v>
      </c>
      <c r="D60" s="46">
        <v>0</v>
      </c>
      <c r="E60" s="46">
        <v>0</v>
      </c>
      <c r="F60" s="46">
        <v>0</v>
      </c>
      <c r="G60" s="46">
        <v>599818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6"/>
        <v>599818</v>
      </c>
      <c r="P60" s="47">
        <f>(O60/P$63)</f>
        <v>36.556435884934182</v>
      </c>
      <c r="Q60" s="9"/>
    </row>
    <row r="61" spans="1:120" ht="16.5" thickBot="1">
      <c r="A61" s="14" t="s">
        <v>52</v>
      </c>
      <c r="B61" s="23"/>
      <c r="C61" s="22"/>
      <c r="D61" s="15">
        <f>SUM(D5,D13,D25,D39,D47,D51,D58)</f>
        <v>20729331</v>
      </c>
      <c r="E61" s="15">
        <f>SUM(E5,E13,E25,E39,E47,E51,E58)</f>
        <v>2068833</v>
      </c>
      <c r="F61" s="15">
        <f>SUM(F5,F13,F25,F39,F47,F51,F58)</f>
        <v>0</v>
      </c>
      <c r="G61" s="15">
        <f>SUM(G5,G13,G25,G39,G47,G51,G58)</f>
        <v>3851044</v>
      </c>
      <c r="H61" s="15">
        <f>SUM(H5,H13,H25,H39,H47,H51,H58)</f>
        <v>0</v>
      </c>
      <c r="I61" s="15">
        <f>SUM(I5,I13,I25,I39,I47,I51,I58)</f>
        <v>7165273</v>
      </c>
      <c r="J61" s="15">
        <f>SUM(J5,J13,J25,J39,J47,J51,J58)</f>
        <v>0</v>
      </c>
      <c r="K61" s="15">
        <f>SUM(K5,K13,K25,K39,K47,K51,K58)</f>
        <v>3508473</v>
      </c>
      <c r="L61" s="15">
        <f>SUM(L5,L13,L25,L39,L47,L51,L58)</f>
        <v>0</v>
      </c>
      <c r="M61" s="15">
        <f>SUM(M5,M13,M25,M39,M47,M51,M58)</f>
        <v>0</v>
      </c>
      <c r="N61" s="15">
        <f>SUM(N5,N13,N25,N39,N47,N51,N58)</f>
        <v>0</v>
      </c>
      <c r="O61" s="15">
        <f>SUM(D61:N61)</f>
        <v>37322954</v>
      </c>
      <c r="P61" s="38">
        <f>(O61/P$63)</f>
        <v>2274.6802779132131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48" t="s">
        <v>156</v>
      </c>
      <c r="N63" s="48"/>
      <c r="O63" s="48"/>
      <c r="P63" s="43">
        <v>16408</v>
      </c>
    </row>
    <row r="64" spans="1:120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1"/>
    </row>
    <row r="65" spans="1:16" ht="15.75" customHeight="1" thickBot="1">
      <c r="A65" s="52" t="s">
        <v>77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4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7056047</v>
      </c>
      <c r="E5" s="27">
        <f t="shared" si="0"/>
        <v>0</v>
      </c>
      <c r="F5" s="27">
        <f t="shared" si="0"/>
        <v>0</v>
      </c>
      <c r="G5" s="27">
        <f t="shared" si="0"/>
        <v>364475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253376</v>
      </c>
      <c r="L5" s="27">
        <f t="shared" si="0"/>
        <v>0</v>
      </c>
      <c r="M5" s="27">
        <f t="shared" si="0"/>
        <v>0</v>
      </c>
      <c r="N5" s="28">
        <f>SUM(D5:M5)</f>
        <v>7673898</v>
      </c>
      <c r="O5" s="33">
        <f t="shared" ref="O5:O36" si="1">(N5/O$58)</f>
        <v>556.84623757347072</v>
      </c>
      <c r="P5" s="6"/>
    </row>
    <row r="6" spans="1:133">
      <c r="A6" s="12"/>
      <c r="B6" s="25">
        <v>311</v>
      </c>
      <c r="C6" s="20" t="s">
        <v>3</v>
      </c>
      <c r="D6" s="46">
        <v>4573073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4573073</v>
      </c>
      <c r="O6" s="47">
        <f t="shared" si="1"/>
        <v>331.83898120600827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364475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364475</v>
      </c>
      <c r="O7" s="47">
        <f t="shared" si="1"/>
        <v>26.447645308758435</v>
      </c>
      <c r="P7" s="9"/>
    </row>
    <row r="8" spans="1:133">
      <c r="A8" s="12"/>
      <c r="B8" s="25">
        <v>312.51</v>
      </c>
      <c r="C8" s="20" t="s">
        <v>71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107701</v>
      </c>
      <c r="L8" s="46">
        <v>0</v>
      </c>
      <c r="M8" s="46">
        <v>0</v>
      </c>
      <c r="N8" s="46">
        <f>SUM(D8:M8)</f>
        <v>107701</v>
      </c>
      <c r="O8" s="47">
        <f t="shared" si="1"/>
        <v>7.8151803207314421</v>
      </c>
      <c r="P8" s="9"/>
    </row>
    <row r="9" spans="1:133">
      <c r="A9" s="12"/>
      <c r="B9" s="25">
        <v>312.52</v>
      </c>
      <c r="C9" s="20" t="s">
        <v>87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145675</v>
      </c>
      <c r="L9" s="46">
        <v>0</v>
      </c>
      <c r="M9" s="46">
        <v>0</v>
      </c>
      <c r="N9" s="46">
        <f>SUM(D9:M9)</f>
        <v>145675</v>
      </c>
      <c r="O9" s="47">
        <f t="shared" si="1"/>
        <v>10.570713300921559</v>
      </c>
      <c r="P9" s="9"/>
    </row>
    <row r="10" spans="1:133">
      <c r="A10" s="12"/>
      <c r="B10" s="25">
        <v>314.10000000000002</v>
      </c>
      <c r="C10" s="20" t="s">
        <v>13</v>
      </c>
      <c r="D10" s="46">
        <v>1209227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1209227</v>
      </c>
      <c r="O10" s="47">
        <f t="shared" si="1"/>
        <v>87.745954575139692</v>
      </c>
      <c r="P10" s="9"/>
    </row>
    <row r="11" spans="1:133">
      <c r="A11" s="12"/>
      <c r="B11" s="25">
        <v>314.3</v>
      </c>
      <c r="C11" s="20" t="s">
        <v>14</v>
      </c>
      <c r="D11" s="46">
        <v>151037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151037</v>
      </c>
      <c r="O11" s="47">
        <f t="shared" si="1"/>
        <v>10.959799724258037</v>
      </c>
      <c r="P11" s="9"/>
    </row>
    <row r="12" spans="1:133">
      <c r="A12" s="12"/>
      <c r="B12" s="25">
        <v>314.39999999999998</v>
      </c>
      <c r="C12" s="20" t="s">
        <v>15</v>
      </c>
      <c r="D12" s="46">
        <v>75356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75356</v>
      </c>
      <c r="O12" s="47">
        <f t="shared" si="1"/>
        <v>5.4681082650025399</v>
      </c>
      <c r="P12" s="9"/>
    </row>
    <row r="13" spans="1:133">
      <c r="A13" s="12"/>
      <c r="B13" s="25">
        <v>315</v>
      </c>
      <c r="C13" s="20" t="s">
        <v>88</v>
      </c>
      <c r="D13" s="46">
        <v>878373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878373</v>
      </c>
      <c r="O13" s="47">
        <f t="shared" si="1"/>
        <v>63.737972570930992</v>
      </c>
      <c r="P13" s="9"/>
    </row>
    <row r="14" spans="1:133">
      <c r="A14" s="12"/>
      <c r="B14" s="25">
        <v>316</v>
      </c>
      <c r="C14" s="20" t="s">
        <v>89</v>
      </c>
      <c r="D14" s="46">
        <v>168981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168981</v>
      </c>
      <c r="O14" s="47">
        <f t="shared" si="1"/>
        <v>12.261882301719758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SUM(D16:D22)</f>
        <v>1519599</v>
      </c>
      <c r="E15" s="32">
        <f t="shared" si="3"/>
        <v>1185014</v>
      </c>
      <c r="F15" s="32">
        <f t="shared" si="3"/>
        <v>0</v>
      </c>
      <c r="G15" s="32">
        <f t="shared" si="3"/>
        <v>49993</v>
      </c>
      <c r="H15" s="32">
        <f t="shared" si="3"/>
        <v>0</v>
      </c>
      <c r="I15" s="32">
        <f t="shared" si="3"/>
        <v>285246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3039852</v>
      </c>
      <c r="O15" s="45">
        <f t="shared" si="1"/>
        <v>220.58283143458385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427108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427108</v>
      </c>
      <c r="O16" s="47">
        <f t="shared" si="1"/>
        <v>30.99252594151368</v>
      </c>
      <c r="P16" s="9"/>
    </row>
    <row r="17" spans="1:16">
      <c r="A17" s="12"/>
      <c r="B17" s="25">
        <v>323.10000000000002</v>
      </c>
      <c r="C17" s="20" t="s">
        <v>19</v>
      </c>
      <c r="D17" s="46">
        <v>1187373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1187373</v>
      </c>
      <c r="O17" s="47">
        <f t="shared" si="1"/>
        <v>86.160148029896234</v>
      </c>
      <c r="P17" s="9"/>
    </row>
    <row r="18" spans="1:16">
      <c r="A18" s="12"/>
      <c r="B18" s="25">
        <v>323.39999999999998</v>
      </c>
      <c r="C18" s="20" t="s">
        <v>20</v>
      </c>
      <c r="D18" s="46">
        <v>25475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25475</v>
      </c>
      <c r="O18" s="47">
        <f t="shared" si="1"/>
        <v>1.8485596110587039</v>
      </c>
      <c r="P18" s="9"/>
    </row>
    <row r="19" spans="1:16">
      <c r="A19" s="12"/>
      <c r="B19" s="25">
        <v>323.7</v>
      </c>
      <c r="C19" s="20" t="s">
        <v>21</v>
      </c>
      <c r="D19" s="46">
        <v>287796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287796</v>
      </c>
      <c r="O19" s="47">
        <f t="shared" si="1"/>
        <v>20.883535302227706</v>
      </c>
      <c r="P19" s="9"/>
    </row>
    <row r="20" spans="1:16">
      <c r="A20" s="12"/>
      <c r="B20" s="25">
        <v>324.20999999999998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285246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285246</v>
      </c>
      <c r="O20" s="47">
        <f t="shared" si="1"/>
        <v>20.698497931935272</v>
      </c>
      <c r="P20" s="9"/>
    </row>
    <row r="21" spans="1:16">
      <c r="A21" s="12"/>
      <c r="B21" s="25">
        <v>325.10000000000002</v>
      </c>
      <c r="C21" s="20" t="s">
        <v>23</v>
      </c>
      <c r="D21" s="46">
        <v>0</v>
      </c>
      <c r="E21" s="46">
        <v>101231</v>
      </c>
      <c r="F21" s="46">
        <v>0</v>
      </c>
      <c r="G21" s="46">
        <v>49993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151224</v>
      </c>
      <c r="O21" s="47">
        <f t="shared" si="1"/>
        <v>10.973369131412815</v>
      </c>
      <c r="P21" s="9"/>
    </row>
    <row r="22" spans="1:16">
      <c r="A22" s="12"/>
      <c r="B22" s="25">
        <v>329</v>
      </c>
      <c r="C22" s="20" t="s">
        <v>24</v>
      </c>
      <c r="D22" s="46">
        <v>18955</v>
      </c>
      <c r="E22" s="46">
        <v>656675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675630</v>
      </c>
      <c r="O22" s="47">
        <f t="shared" si="1"/>
        <v>49.026195486539436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SUM(D24:D32)</f>
        <v>1725384</v>
      </c>
      <c r="E23" s="32">
        <f t="shared" si="5"/>
        <v>585340</v>
      </c>
      <c r="F23" s="32">
        <f t="shared" si="5"/>
        <v>0</v>
      </c>
      <c r="G23" s="32">
        <f t="shared" si="5"/>
        <v>206986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31237</v>
      </c>
      <c r="L23" s="32">
        <f t="shared" si="5"/>
        <v>0</v>
      </c>
      <c r="M23" s="32">
        <f t="shared" si="5"/>
        <v>0</v>
      </c>
      <c r="N23" s="44">
        <f t="shared" si="4"/>
        <v>2548947</v>
      </c>
      <c r="O23" s="45">
        <f t="shared" si="1"/>
        <v>184.96096074305203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577051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577051</v>
      </c>
      <c r="O24" s="47">
        <f t="shared" si="1"/>
        <v>41.872941005732528</v>
      </c>
      <c r="P24" s="9"/>
    </row>
    <row r="25" spans="1:16">
      <c r="A25" s="12"/>
      <c r="B25" s="25">
        <v>334.49</v>
      </c>
      <c r="C25" s="20" t="s">
        <v>28</v>
      </c>
      <c r="D25" s="46">
        <v>85020</v>
      </c>
      <c r="E25" s="46">
        <v>8289</v>
      </c>
      <c r="F25" s="46">
        <v>0</v>
      </c>
      <c r="G25" s="46">
        <v>206986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300295</v>
      </c>
      <c r="O25" s="47">
        <f t="shared" si="1"/>
        <v>21.790508671359117</v>
      </c>
      <c r="P25" s="9"/>
    </row>
    <row r="26" spans="1:16">
      <c r="A26" s="12"/>
      <c r="B26" s="25">
        <v>335.12</v>
      </c>
      <c r="C26" s="20" t="s">
        <v>90</v>
      </c>
      <c r="D26" s="46">
        <v>406169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406169</v>
      </c>
      <c r="O26" s="47">
        <f t="shared" si="1"/>
        <v>29.473115158551629</v>
      </c>
      <c r="P26" s="9"/>
    </row>
    <row r="27" spans="1:16">
      <c r="A27" s="12"/>
      <c r="B27" s="25">
        <v>335.14</v>
      </c>
      <c r="C27" s="20" t="s">
        <v>91</v>
      </c>
      <c r="D27" s="46">
        <v>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935</v>
      </c>
      <c r="O27" s="47">
        <f t="shared" si="1"/>
        <v>6.784703577389159E-2</v>
      </c>
      <c r="P27" s="9"/>
    </row>
    <row r="28" spans="1:16">
      <c r="A28" s="12"/>
      <c r="B28" s="25">
        <v>335.15</v>
      </c>
      <c r="C28" s="20" t="s">
        <v>92</v>
      </c>
      <c r="D28" s="46">
        <v>35289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35289</v>
      </c>
      <c r="O28" s="47">
        <f t="shared" si="1"/>
        <v>2.5606995138233799</v>
      </c>
      <c r="P28" s="9"/>
    </row>
    <row r="29" spans="1:16">
      <c r="A29" s="12"/>
      <c r="B29" s="25">
        <v>335.18</v>
      </c>
      <c r="C29" s="20" t="s">
        <v>93</v>
      </c>
      <c r="D29" s="46">
        <v>856222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856222</v>
      </c>
      <c r="O29" s="47">
        <f t="shared" si="1"/>
        <v>62.130614614324067</v>
      </c>
      <c r="P29" s="9"/>
    </row>
    <row r="30" spans="1:16">
      <c r="A30" s="12"/>
      <c r="B30" s="25">
        <v>335.21</v>
      </c>
      <c r="C30" s="20" t="s">
        <v>33</v>
      </c>
      <c r="D30" s="46">
        <v>299997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31237</v>
      </c>
      <c r="L30" s="46">
        <v>0</v>
      </c>
      <c r="M30" s="46">
        <v>0</v>
      </c>
      <c r="N30" s="46">
        <f t="shared" si="6"/>
        <v>331234</v>
      </c>
      <c r="O30" s="47">
        <f t="shared" si="1"/>
        <v>24.035556200565996</v>
      </c>
      <c r="P30" s="9"/>
    </row>
    <row r="31" spans="1:16">
      <c r="A31" s="12"/>
      <c r="B31" s="25">
        <v>337.2</v>
      </c>
      <c r="C31" s="20" t="s">
        <v>35</v>
      </c>
      <c r="D31" s="46">
        <v>36636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36636</v>
      </c>
      <c r="O31" s="47">
        <f t="shared" si="1"/>
        <v>2.6584427835425588</v>
      </c>
      <c r="P31" s="9"/>
    </row>
    <row r="32" spans="1:16">
      <c r="A32" s="12"/>
      <c r="B32" s="25">
        <v>338</v>
      </c>
      <c r="C32" s="20" t="s">
        <v>36</v>
      </c>
      <c r="D32" s="46">
        <v>5116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5116</v>
      </c>
      <c r="O32" s="47">
        <f t="shared" si="1"/>
        <v>0.37123575937885495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SUM(D34:D40)</f>
        <v>2095615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3233263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5328878</v>
      </c>
      <c r="O33" s="45">
        <f t="shared" si="1"/>
        <v>386.68296930556562</v>
      </c>
      <c r="P33" s="10"/>
    </row>
    <row r="34" spans="1:16">
      <c r="A34" s="12"/>
      <c r="B34" s="25">
        <v>342.1</v>
      </c>
      <c r="C34" s="20" t="s">
        <v>45</v>
      </c>
      <c r="D34" s="46">
        <v>98087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98087</v>
      </c>
      <c r="O34" s="47">
        <f t="shared" si="1"/>
        <v>7.117553152891662</v>
      </c>
      <c r="P34" s="9"/>
    </row>
    <row r="35" spans="1:16">
      <c r="A35" s="12"/>
      <c r="B35" s="25">
        <v>342.6</v>
      </c>
      <c r="C35" s="20" t="s">
        <v>47</v>
      </c>
      <c r="D35" s="46">
        <v>692200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692200</v>
      </c>
      <c r="O35" s="47">
        <f t="shared" si="1"/>
        <v>50.228575575067119</v>
      </c>
      <c r="P35" s="9"/>
    </row>
    <row r="36" spans="1:16">
      <c r="A36" s="12"/>
      <c r="B36" s="25">
        <v>343.4</v>
      </c>
      <c r="C36" s="20" t="s">
        <v>48</v>
      </c>
      <c r="D36" s="46">
        <v>1104752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1104752</v>
      </c>
      <c r="O36" s="47">
        <f t="shared" si="1"/>
        <v>80.16486466874683</v>
      </c>
      <c r="P36" s="9"/>
    </row>
    <row r="37" spans="1:16">
      <c r="A37" s="12"/>
      <c r="B37" s="25">
        <v>343.6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3233263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3233263</v>
      </c>
      <c r="O37" s="47">
        <f t="shared" ref="O37:O56" si="9">(N37/O$58)</f>
        <v>234.61744430737971</v>
      </c>
      <c r="P37" s="9"/>
    </row>
    <row r="38" spans="1:16">
      <c r="A38" s="12"/>
      <c r="B38" s="25">
        <v>347.2</v>
      </c>
      <c r="C38" s="20" t="s">
        <v>51</v>
      </c>
      <c r="D38" s="46">
        <v>169756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169756</v>
      </c>
      <c r="O38" s="47">
        <f t="shared" si="9"/>
        <v>12.318119149553734</v>
      </c>
      <c r="P38" s="9"/>
    </row>
    <row r="39" spans="1:16">
      <c r="A39" s="12"/>
      <c r="B39" s="25">
        <v>347.5</v>
      </c>
      <c r="C39" s="20" t="s">
        <v>95</v>
      </c>
      <c r="D39" s="46">
        <v>26571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26571</v>
      </c>
      <c r="O39" s="47">
        <f t="shared" si="9"/>
        <v>1.9280893984471374</v>
      </c>
      <c r="P39" s="9"/>
    </row>
    <row r="40" spans="1:16">
      <c r="A40" s="12"/>
      <c r="B40" s="25">
        <v>349</v>
      </c>
      <c r="C40" s="20" t="s">
        <v>1</v>
      </c>
      <c r="D40" s="46">
        <v>4249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4249</v>
      </c>
      <c r="O40" s="47">
        <f t="shared" si="9"/>
        <v>0.30832305347942818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SUM(D42:D44)</f>
        <v>130182</v>
      </c>
      <c r="E41" s="32">
        <f t="shared" si="10"/>
        <v>139632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269814</v>
      </c>
      <c r="O41" s="45">
        <f t="shared" si="9"/>
        <v>19.578695305130253</v>
      </c>
      <c r="P41" s="10"/>
    </row>
    <row r="42" spans="1:16">
      <c r="A42" s="13"/>
      <c r="B42" s="39">
        <v>351.2</v>
      </c>
      <c r="C42" s="21" t="s">
        <v>54</v>
      </c>
      <c r="D42" s="46">
        <v>0</v>
      </c>
      <c r="E42" s="46">
        <v>131490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131490</v>
      </c>
      <c r="O42" s="47">
        <f t="shared" si="9"/>
        <v>9.5413975763732672</v>
      </c>
      <c r="P42" s="9"/>
    </row>
    <row r="43" spans="1:16">
      <c r="A43" s="13"/>
      <c r="B43" s="39">
        <v>351.3</v>
      </c>
      <c r="C43" s="21" t="s">
        <v>55</v>
      </c>
      <c r="D43" s="46">
        <v>0</v>
      </c>
      <c r="E43" s="46">
        <v>8142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8142</v>
      </c>
      <c r="O43" s="47">
        <f t="shared" si="9"/>
        <v>0.59081343879254045</v>
      </c>
      <c r="P43" s="9"/>
    </row>
    <row r="44" spans="1:16">
      <c r="A44" s="13"/>
      <c r="B44" s="39">
        <v>354</v>
      </c>
      <c r="C44" s="21" t="s">
        <v>56</v>
      </c>
      <c r="D44" s="46">
        <v>130182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130182</v>
      </c>
      <c r="O44" s="47">
        <f t="shared" si="9"/>
        <v>9.4464842899644434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199914</v>
      </c>
      <c r="E45" s="32">
        <f t="shared" si="12"/>
        <v>15227</v>
      </c>
      <c r="F45" s="32">
        <f t="shared" si="12"/>
        <v>0</v>
      </c>
      <c r="G45" s="32">
        <f t="shared" si="12"/>
        <v>95721</v>
      </c>
      <c r="H45" s="32">
        <f t="shared" si="12"/>
        <v>0</v>
      </c>
      <c r="I45" s="32">
        <f t="shared" si="12"/>
        <v>1324</v>
      </c>
      <c r="J45" s="32">
        <f t="shared" si="12"/>
        <v>0</v>
      </c>
      <c r="K45" s="32">
        <f t="shared" si="12"/>
        <v>1112662</v>
      </c>
      <c r="L45" s="32">
        <f t="shared" si="12"/>
        <v>0</v>
      </c>
      <c r="M45" s="32">
        <f t="shared" si="12"/>
        <v>0</v>
      </c>
      <c r="N45" s="32">
        <f t="shared" si="11"/>
        <v>1424848</v>
      </c>
      <c r="O45" s="45">
        <f t="shared" si="9"/>
        <v>103.39220666134533</v>
      </c>
      <c r="P45" s="10"/>
    </row>
    <row r="46" spans="1:16">
      <c r="A46" s="12"/>
      <c r="B46" s="25">
        <v>361.1</v>
      </c>
      <c r="C46" s="20" t="s">
        <v>57</v>
      </c>
      <c r="D46" s="46">
        <v>6892</v>
      </c>
      <c r="E46" s="46">
        <v>1803</v>
      </c>
      <c r="F46" s="46">
        <v>0</v>
      </c>
      <c r="G46" s="46">
        <v>4516</v>
      </c>
      <c r="H46" s="46">
        <v>0</v>
      </c>
      <c r="I46" s="46">
        <v>3428</v>
      </c>
      <c r="J46" s="46">
        <v>0</v>
      </c>
      <c r="K46" s="46">
        <v>878168</v>
      </c>
      <c r="L46" s="46">
        <v>0</v>
      </c>
      <c r="M46" s="46">
        <v>0</v>
      </c>
      <c r="N46" s="46">
        <f t="shared" si="11"/>
        <v>894807</v>
      </c>
      <c r="O46" s="47">
        <f t="shared" si="9"/>
        <v>64.93048399970975</v>
      </c>
      <c r="P46" s="9"/>
    </row>
    <row r="47" spans="1:16">
      <c r="A47" s="12"/>
      <c r="B47" s="25">
        <v>361.3</v>
      </c>
      <c r="C47" s="20" t="s">
        <v>58</v>
      </c>
      <c r="D47" s="46">
        <v>-606</v>
      </c>
      <c r="E47" s="46">
        <v>-1773</v>
      </c>
      <c r="F47" s="46">
        <v>0</v>
      </c>
      <c r="G47" s="46">
        <v>-2223</v>
      </c>
      <c r="H47" s="46">
        <v>0</v>
      </c>
      <c r="I47" s="46">
        <v>-2604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3">SUM(D47:M47)</f>
        <v>-7206</v>
      </c>
      <c r="O47" s="47">
        <f t="shared" si="9"/>
        <v>-0.52289383934402434</v>
      </c>
      <c r="P47" s="9"/>
    </row>
    <row r="48" spans="1:16">
      <c r="A48" s="12"/>
      <c r="B48" s="25">
        <v>361.4</v>
      </c>
      <c r="C48" s="20" t="s">
        <v>96</v>
      </c>
      <c r="D48" s="46">
        <v>23642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23642</v>
      </c>
      <c r="O48" s="47">
        <f t="shared" si="9"/>
        <v>1.7155503954720268</v>
      </c>
      <c r="P48" s="9"/>
    </row>
    <row r="49" spans="1:119">
      <c r="A49" s="12"/>
      <c r="B49" s="25">
        <v>362</v>
      </c>
      <c r="C49" s="20" t="s">
        <v>59</v>
      </c>
      <c r="D49" s="46">
        <v>65494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65494</v>
      </c>
      <c r="O49" s="47">
        <f t="shared" si="9"/>
        <v>4.7524853058558882</v>
      </c>
      <c r="P49" s="9"/>
    </row>
    <row r="50" spans="1:119">
      <c r="A50" s="12"/>
      <c r="B50" s="25">
        <v>364</v>
      </c>
      <c r="C50" s="20" t="s">
        <v>97</v>
      </c>
      <c r="D50" s="46">
        <v>22555</v>
      </c>
      <c r="E50" s="46">
        <v>0</v>
      </c>
      <c r="F50" s="46">
        <v>0</v>
      </c>
      <c r="G50" s="46">
        <v>93428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115983</v>
      </c>
      <c r="O50" s="47">
        <f t="shared" si="9"/>
        <v>8.4161526739714105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234494</v>
      </c>
      <c r="L51" s="46">
        <v>0</v>
      </c>
      <c r="M51" s="46">
        <v>0</v>
      </c>
      <c r="N51" s="46">
        <f t="shared" si="13"/>
        <v>234494</v>
      </c>
      <c r="O51" s="47">
        <f t="shared" si="9"/>
        <v>17.015746317393514</v>
      </c>
      <c r="P51" s="9"/>
    </row>
    <row r="52" spans="1:119">
      <c r="A52" s="12"/>
      <c r="B52" s="25">
        <v>369.9</v>
      </c>
      <c r="C52" s="20" t="s">
        <v>62</v>
      </c>
      <c r="D52" s="46">
        <v>81937</v>
      </c>
      <c r="E52" s="46">
        <v>15197</v>
      </c>
      <c r="F52" s="46">
        <v>0</v>
      </c>
      <c r="G52" s="46">
        <v>0</v>
      </c>
      <c r="H52" s="46">
        <v>0</v>
      </c>
      <c r="I52" s="46">
        <v>500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97634</v>
      </c>
      <c r="O52" s="47">
        <f t="shared" si="9"/>
        <v>7.0846818082867715</v>
      </c>
      <c r="P52" s="9"/>
    </row>
    <row r="53" spans="1:119" ht="15.75">
      <c r="A53" s="29" t="s">
        <v>43</v>
      </c>
      <c r="B53" s="30"/>
      <c r="C53" s="31"/>
      <c r="D53" s="32">
        <f t="shared" ref="D53:M53" si="14">SUM(D54:D55)</f>
        <v>1240225</v>
      </c>
      <c r="E53" s="32">
        <f t="shared" si="14"/>
        <v>5220</v>
      </c>
      <c r="F53" s="32">
        <f t="shared" si="14"/>
        <v>0</v>
      </c>
      <c r="G53" s="32">
        <f t="shared" si="14"/>
        <v>215767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1461212</v>
      </c>
      <c r="O53" s="45">
        <f t="shared" si="9"/>
        <v>106.03091212539003</v>
      </c>
      <c r="P53" s="9"/>
    </row>
    <row r="54" spans="1:119">
      <c r="A54" s="12"/>
      <c r="B54" s="25">
        <v>381</v>
      </c>
      <c r="C54" s="20" t="s">
        <v>63</v>
      </c>
      <c r="D54" s="46">
        <v>1240225</v>
      </c>
      <c r="E54" s="46">
        <v>5220</v>
      </c>
      <c r="F54" s="46">
        <v>0</v>
      </c>
      <c r="G54" s="46">
        <v>10000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1255445</v>
      </c>
      <c r="O54" s="47">
        <f t="shared" si="9"/>
        <v>91.099702488934042</v>
      </c>
      <c r="P54" s="9"/>
    </row>
    <row r="55" spans="1:119" ht="15.75" thickBot="1">
      <c r="A55" s="12"/>
      <c r="B55" s="25">
        <v>383</v>
      </c>
      <c r="C55" s="20" t="s">
        <v>81</v>
      </c>
      <c r="D55" s="46">
        <v>0</v>
      </c>
      <c r="E55" s="46">
        <v>0</v>
      </c>
      <c r="F55" s="46">
        <v>0</v>
      </c>
      <c r="G55" s="46">
        <v>205767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205767</v>
      </c>
      <c r="O55" s="47">
        <f t="shared" si="9"/>
        <v>14.931209636455991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5">SUM(D5,D15,D23,D33,D41,D45,D53)</f>
        <v>13966966</v>
      </c>
      <c r="E56" s="15">
        <f t="shared" si="15"/>
        <v>1930433</v>
      </c>
      <c r="F56" s="15">
        <f t="shared" si="15"/>
        <v>0</v>
      </c>
      <c r="G56" s="15">
        <f t="shared" si="15"/>
        <v>932942</v>
      </c>
      <c r="H56" s="15">
        <f t="shared" si="15"/>
        <v>0</v>
      </c>
      <c r="I56" s="15">
        <f t="shared" si="15"/>
        <v>3519833</v>
      </c>
      <c r="J56" s="15">
        <f t="shared" si="15"/>
        <v>0</v>
      </c>
      <c r="K56" s="15">
        <f t="shared" si="15"/>
        <v>1397275</v>
      </c>
      <c r="L56" s="15">
        <f t="shared" si="15"/>
        <v>0</v>
      </c>
      <c r="M56" s="15">
        <f t="shared" si="15"/>
        <v>0</v>
      </c>
      <c r="N56" s="15">
        <f>SUM(D56:M56)</f>
        <v>21747449</v>
      </c>
      <c r="O56" s="38">
        <f t="shared" si="9"/>
        <v>1578.0748131485379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109</v>
      </c>
      <c r="M58" s="48"/>
      <c r="N58" s="48"/>
      <c r="O58" s="43">
        <v>13781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6996132</v>
      </c>
      <c r="E5" s="27">
        <f t="shared" si="0"/>
        <v>0</v>
      </c>
      <c r="F5" s="27">
        <f t="shared" si="0"/>
        <v>0</v>
      </c>
      <c r="G5" s="27">
        <f t="shared" si="0"/>
        <v>365406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240014</v>
      </c>
      <c r="L5" s="27">
        <f t="shared" si="0"/>
        <v>0</v>
      </c>
      <c r="M5" s="27">
        <f t="shared" si="0"/>
        <v>0</v>
      </c>
      <c r="N5" s="28">
        <f>SUM(D5:M5)</f>
        <v>7601552</v>
      </c>
      <c r="O5" s="33">
        <f t="shared" ref="O5:O36" si="1">(N5/O$61)</f>
        <v>556.40111257502565</v>
      </c>
      <c r="P5" s="6"/>
    </row>
    <row r="6" spans="1:133">
      <c r="A6" s="12"/>
      <c r="B6" s="25">
        <v>311</v>
      </c>
      <c r="C6" s="20" t="s">
        <v>3</v>
      </c>
      <c r="D6" s="46">
        <v>4489534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4489534</v>
      </c>
      <c r="O6" s="47">
        <f t="shared" si="1"/>
        <v>328.61469770165422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4711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4711</v>
      </c>
      <c r="O7" s="47">
        <f t="shared" si="1"/>
        <v>0.34482506221636655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360695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360695</v>
      </c>
      <c r="O8" s="47">
        <f t="shared" si="1"/>
        <v>26.401332162201726</v>
      </c>
      <c r="P8" s="9"/>
    </row>
    <row r="9" spans="1:133">
      <c r="A9" s="12"/>
      <c r="B9" s="25">
        <v>312.51</v>
      </c>
      <c r="C9" s="20" t="s">
        <v>71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96118</v>
      </c>
      <c r="L9" s="46">
        <v>0</v>
      </c>
      <c r="M9" s="46">
        <v>0</v>
      </c>
      <c r="N9" s="46">
        <f>SUM(D9:M9)</f>
        <v>96118</v>
      </c>
      <c r="O9" s="47">
        <f t="shared" si="1"/>
        <v>7.0354267310789051</v>
      </c>
      <c r="P9" s="9"/>
    </row>
    <row r="10" spans="1:133">
      <c r="A10" s="12"/>
      <c r="B10" s="25">
        <v>312.52</v>
      </c>
      <c r="C10" s="20" t="s">
        <v>87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143896</v>
      </c>
      <c r="L10" s="46">
        <v>0</v>
      </c>
      <c r="M10" s="46">
        <v>0</v>
      </c>
      <c r="N10" s="46">
        <f>SUM(D10:M10)</f>
        <v>143896</v>
      </c>
      <c r="O10" s="47">
        <f t="shared" si="1"/>
        <v>10.532572097789489</v>
      </c>
      <c r="P10" s="9"/>
    </row>
    <row r="11" spans="1:133">
      <c r="A11" s="12"/>
      <c r="B11" s="25">
        <v>314.10000000000002</v>
      </c>
      <c r="C11" s="20" t="s">
        <v>13</v>
      </c>
      <c r="D11" s="46">
        <v>1133005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1133005</v>
      </c>
      <c r="O11" s="47">
        <f t="shared" si="1"/>
        <v>82.93112282242717</v>
      </c>
      <c r="P11" s="9"/>
    </row>
    <row r="12" spans="1:133">
      <c r="A12" s="12"/>
      <c r="B12" s="25">
        <v>314.3</v>
      </c>
      <c r="C12" s="20" t="s">
        <v>14</v>
      </c>
      <c r="D12" s="46">
        <v>147838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147838</v>
      </c>
      <c r="O12" s="47">
        <f t="shared" si="1"/>
        <v>10.821109647196604</v>
      </c>
      <c r="P12" s="9"/>
    </row>
    <row r="13" spans="1:133">
      <c r="A13" s="12"/>
      <c r="B13" s="25">
        <v>314.39999999999998</v>
      </c>
      <c r="C13" s="20" t="s">
        <v>15</v>
      </c>
      <c r="D13" s="46">
        <v>70193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70193</v>
      </c>
      <c r="O13" s="47">
        <f t="shared" si="1"/>
        <v>5.1378275508710294</v>
      </c>
      <c r="P13" s="9"/>
    </row>
    <row r="14" spans="1:133">
      <c r="A14" s="12"/>
      <c r="B14" s="25">
        <v>315</v>
      </c>
      <c r="C14" s="20" t="s">
        <v>88</v>
      </c>
      <c r="D14" s="46">
        <v>989526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989526</v>
      </c>
      <c r="O14" s="47">
        <f t="shared" si="1"/>
        <v>72.429073342116823</v>
      </c>
      <c r="P14" s="9"/>
    </row>
    <row r="15" spans="1:133">
      <c r="A15" s="12"/>
      <c r="B15" s="25">
        <v>316</v>
      </c>
      <c r="C15" s="20" t="s">
        <v>89</v>
      </c>
      <c r="D15" s="46">
        <v>166036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166036</v>
      </c>
      <c r="O15" s="47">
        <f t="shared" si="1"/>
        <v>12.153125457473283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1480251</v>
      </c>
      <c r="E16" s="32">
        <f t="shared" si="3"/>
        <v>951017</v>
      </c>
      <c r="F16" s="32">
        <f t="shared" si="3"/>
        <v>0</v>
      </c>
      <c r="G16" s="32">
        <f t="shared" si="3"/>
        <v>50163</v>
      </c>
      <c r="H16" s="32">
        <f t="shared" si="3"/>
        <v>0</v>
      </c>
      <c r="I16" s="32">
        <f t="shared" si="3"/>
        <v>177424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2658855</v>
      </c>
      <c r="O16" s="45">
        <f t="shared" si="1"/>
        <v>194.61682037768995</v>
      </c>
      <c r="P16" s="10"/>
    </row>
    <row r="17" spans="1:16">
      <c r="A17" s="12"/>
      <c r="B17" s="25">
        <v>322</v>
      </c>
      <c r="C17" s="20" t="s">
        <v>0</v>
      </c>
      <c r="D17" s="46">
        <v>7720</v>
      </c>
      <c r="E17" s="46">
        <v>191210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198930</v>
      </c>
      <c r="O17" s="47">
        <f t="shared" si="1"/>
        <v>14.560825647782169</v>
      </c>
      <c r="P17" s="9"/>
    </row>
    <row r="18" spans="1:16">
      <c r="A18" s="12"/>
      <c r="B18" s="25">
        <v>323.10000000000002</v>
      </c>
      <c r="C18" s="20" t="s">
        <v>19</v>
      </c>
      <c r="D18" s="46">
        <v>1136706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1136706</v>
      </c>
      <c r="O18" s="47">
        <f t="shared" si="1"/>
        <v>83.202020202020208</v>
      </c>
      <c r="P18" s="9"/>
    </row>
    <row r="19" spans="1:16">
      <c r="A19" s="12"/>
      <c r="B19" s="25">
        <v>323.39999999999998</v>
      </c>
      <c r="C19" s="20" t="s">
        <v>20</v>
      </c>
      <c r="D19" s="46">
        <v>26021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26021</v>
      </c>
      <c r="O19" s="47">
        <f t="shared" si="1"/>
        <v>1.9046259698433612</v>
      </c>
      <c r="P19" s="9"/>
    </row>
    <row r="20" spans="1:16">
      <c r="A20" s="12"/>
      <c r="B20" s="25">
        <v>323.7</v>
      </c>
      <c r="C20" s="20" t="s">
        <v>21</v>
      </c>
      <c r="D20" s="46">
        <v>299409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299409</v>
      </c>
      <c r="O20" s="47">
        <f t="shared" si="1"/>
        <v>21.915458937198068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177424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177424</v>
      </c>
      <c r="O21" s="47">
        <f t="shared" si="1"/>
        <v>12.986678377982726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96414</v>
      </c>
      <c r="F22" s="46">
        <v>0</v>
      </c>
      <c r="G22" s="46">
        <v>50163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146577</v>
      </c>
      <c r="O22" s="47">
        <f t="shared" si="1"/>
        <v>10.728809837505489</v>
      </c>
      <c r="P22" s="9"/>
    </row>
    <row r="23" spans="1:16">
      <c r="A23" s="12"/>
      <c r="B23" s="25">
        <v>329</v>
      </c>
      <c r="C23" s="20" t="s">
        <v>24</v>
      </c>
      <c r="D23" s="46">
        <v>10395</v>
      </c>
      <c r="E23" s="46">
        <v>663393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673788</v>
      </c>
      <c r="O23" s="47">
        <f t="shared" si="1"/>
        <v>49.318401405357925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SUM(D25:D35)</f>
        <v>1367410</v>
      </c>
      <c r="E24" s="32">
        <f t="shared" si="5"/>
        <v>792110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36905</v>
      </c>
      <c r="L24" s="32">
        <f t="shared" si="5"/>
        <v>0</v>
      </c>
      <c r="M24" s="32">
        <f t="shared" si="5"/>
        <v>0</v>
      </c>
      <c r="N24" s="44">
        <f t="shared" si="4"/>
        <v>2196425</v>
      </c>
      <c r="O24" s="45">
        <f t="shared" si="1"/>
        <v>160.76892109500804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777970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777970</v>
      </c>
      <c r="O25" s="47">
        <f t="shared" si="1"/>
        <v>56.944078465817597</v>
      </c>
      <c r="P25" s="9"/>
    </row>
    <row r="26" spans="1:16">
      <c r="A26" s="12"/>
      <c r="B26" s="25">
        <v>334.2</v>
      </c>
      <c r="C26" s="20" t="s">
        <v>27</v>
      </c>
      <c r="D26" s="46">
        <v>3569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3569</v>
      </c>
      <c r="O26" s="47">
        <f t="shared" si="1"/>
        <v>0.26123554384423947</v>
      </c>
      <c r="P26" s="9"/>
    </row>
    <row r="27" spans="1:16">
      <c r="A27" s="12"/>
      <c r="B27" s="25">
        <v>334.49</v>
      </c>
      <c r="C27" s="20" t="s">
        <v>28</v>
      </c>
      <c r="D27" s="46">
        <v>78973</v>
      </c>
      <c r="E27" s="46">
        <v>14140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93113</v>
      </c>
      <c r="O27" s="47">
        <f t="shared" si="1"/>
        <v>6.815473576343142</v>
      </c>
      <c r="P27" s="9"/>
    </row>
    <row r="28" spans="1:16">
      <c r="A28" s="12"/>
      <c r="B28" s="25">
        <v>335.12</v>
      </c>
      <c r="C28" s="20" t="s">
        <v>90</v>
      </c>
      <c r="D28" s="46">
        <v>390753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390753</v>
      </c>
      <c r="O28" s="47">
        <f t="shared" si="1"/>
        <v>28.60144927536232</v>
      </c>
      <c r="P28" s="9"/>
    </row>
    <row r="29" spans="1:16">
      <c r="A29" s="12"/>
      <c r="B29" s="25">
        <v>335.14</v>
      </c>
      <c r="C29" s="20" t="s">
        <v>91</v>
      </c>
      <c r="D29" s="46">
        <v>1097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1097</v>
      </c>
      <c r="O29" s="47">
        <f t="shared" si="1"/>
        <v>8.0295710730493339E-2</v>
      </c>
      <c r="P29" s="9"/>
    </row>
    <row r="30" spans="1:16">
      <c r="A30" s="12"/>
      <c r="B30" s="25">
        <v>335.15</v>
      </c>
      <c r="C30" s="20" t="s">
        <v>92</v>
      </c>
      <c r="D30" s="46">
        <v>13338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13338</v>
      </c>
      <c r="O30" s="47">
        <f t="shared" si="1"/>
        <v>0.97628458498023718</v>
      </c>
      <c r="P30" s="9"/>
    </row>
    <row r="31" spans="1:16">
      <c r="A31" s="12"/>
      <c r="B31" s="25">
        <v>335.18</v>
      </c>
      <c r="C31" s="20" t="s">
        <v>93</v>
      </c>
      <c r="D31" s="46">
        <v>818819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818819</v>
      </c>
      <c r="O31" s="47">
        <f t="shared" si="1"/>
        <v>59.934050651441957</v>
      </c>
      <c r="P31" s="9"/>
    </row>
    <row r="32" spans="1:16">
      <c r="A32" s="12"/>
      <c r="B32" s="25">
        <v>335.21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36905</v>
      </c>
      <c r="L32" s="46">
        <v>0</v>
      </c>
      <c r="M32" s="46">
        <v>0</v>
      </c>
      <c r="N32" s="46">
        <f t="shared" si="6"/>
        <v>36905</v>
      </c>
      <c r="O32" s="47">
        <f t="shared" si="1"/>
        <v>2.7012882447665056</v>
      </c>
      <c r="P32" s="9"/>
    </row>
    <row r="33" spans="1:16">
      <c r="A33" s="12"/>
      <c r="B33" s="25">
        <v>335.23</v>
      </c>
      <c r="C33" s="20" t="s">
        <v>94</v>
      </c>
      <c r="D33" s="46">
        <v>15950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15950</v>
      </c>
      <c r="O33" s="47">
        <f t="shared" si="1"/>
        <v>1.1674718196457328</v>
      </c>
      <c r="P33" s="9"/>
    </row>
    <row r="34" spans="1:16">
      <c r="A34" s="12"/>
      <c r="B34" s="25">
        <v>337.2</v>
      </c>
      <c r="C34" s="20" t="s">
        <v>35</v>
      </c>
      <c r="D34" s="46">
        <v>34557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34557</v>
      </c>
      <c r="O34" s="47">
        <f t="shared" si="1"/>
        <v>2.5294246815985946</v>
      </c>
      <c r="P34" s="9"/>
    </row>
    <row r="35" spans="1:16">
      <c r="A35" s="12"/>
      <c r="B35" s="25">
        <v>338</v>
      </c>
      <c r="C35" s="20" t="s">
        <v>36</v>
      </c>
      <c r="D35" s="46">
        <v>10354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10354</v>
      </c>
      <c r="O35" s="47">
        <f t="shared" si="1"/>
        <v>0.75786854047723617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SUM(D37:D43)</f>
        <v>2045049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3081199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5126248</v>
      </c>
      <c r="O36" s="45">
        <f t="shared" si="1"/>
        <v>375.21944078465816</v>
      </c>
      <c r="P36" s="10"/>
    </row>
    <row r="37" spans="1:16">
      <c r="A37" s="12"/>
      <c r="B37" s="25">
        <v>342.1</v>
      </c>
      <c r="C37" s="20" t="s">
        <v>45</v>
      </c>
      <c r="D37" s="46">
        <v>40203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40203</v>
      </c>
      <c r="O37" s="47">
        <f t="shared" ref="O37:O59" si="9">(N37/O$61)</f>
        <v>2.9426877470355732</v>
      </c>
      <c r="P37" s="9"/>
    </row>
    <row r="38" spans="1:16">
      <c r="A38" s="12"/>
      <c r="B38" s="25">
        <v>342.6</v>
      </c>
      <c r="C38" s="20" t="s">
        <v>47</v>
      </c>
      <c r="D38" s="46">
        <v>716432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716432</v>
      </c>
      <c r="O38" s="47">
        <f t="shared" si="9"/>
        <v>52.439759918020791</v>
      </c>
      <c r="P38" s="9"/>
    </row>
    <row r="39" spans="1:16">
      <c r="A39" s="12"/>
      <c r="B39" s="25">
        <v>343.4</v>
      </c>
      <c r="C39" s="20" t="s">
        <v>48</v>
      </c>
      <c r="D39" s="46">
        <v>1095679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1095679</v>
      </c>
      <c r="O39" s="47">
        <f t="shared" si="9"/>
        <v>80.19901917728005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3081199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3081199</v>
      </c>
      <c r="O40" s="47">
        <f t="shared" si="9"/>
        <v>225.53059581320451</v>
      </c>
      <c r="P40" s="9"/>
    </row>
    <row r="41" spans="1:16">
      <c r="A41" s="12"/>
      <c r="B41" s="25">
        <v>347.2</v>
      </c>
      <c r="C41" s="20" t="s">
        <v>51</v>
      </c>
      <c r="D41" s="46">
        <v>168249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168249</v>
      </c>
      <c r="O41" s="47">
        <f t="shared" si="9"/>
        <v>12.315107597716294</v>
      </c>
      <c r="P41" s="9"/>
    </row>
    <row r="42" spans="1:16">
      <c r="A42" s="12"/>
      <c r="B42" s="25">
        <v>347.5</v>
      </c>
      <c r="C42" s="20" t="s">
        <v>95</v>
      </c>
      <c r="D42" s="46">
        <v>22837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22837</v>
      </c>
      <c r="O42" s="47">
        <f t="shared" si="9"/>
        <v>1.6715707802664324</v>
      </c>
      <c r="P42" s="9"/>
    </row>
    <row r="43" spans="1:16">
      <c r="A43" s="12"/>
      <c r="B43" s="25">
        <v>349</v>
      </c>
      <c r="C43" s="20" t="s">
        <v>1</v>
      </c>
      <c r="D43" s="46">
        <v>1649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1649</v>
      </c>
      <c r="O43" s="47">
        <f t="shared" si="9"/>
        <v>0.12069975113453374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130283</v>
      </c>
      <c r="E44" s="32">
        <f t="shared" si="10"/>
        <v>57585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187868</v>
      </c>
      <c r="O44" s="45">
        <f t="shared" si="9"/>
        <v>13.75113453374323</v>
      </c>
      <c r="P44" s="10"/>
    </row>
    <row r="45" spans="1:16">
      <c r="A45" s="13"/>
      <c r="B45" s="39">
        <v>351.2</v>
      </c>
      <c r="C45" s="21" t="s">
        <v>54</v>
      </c>
      <c r="D45" s="46">
        <v>0</v>
      </c>
      <c r="E45" s="46">
        <v>49447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49447</v>
      </c>
      <c r="O45" s="47">
        <f t="shared" si="9"/>
        <v>3.6193090323525108</v>
      </c>
      <c r="P45" s="9"/>
    </row>
    <row r="46" spans="1:16">
      <c r="A46" s="13"/>
      <c r="B46" s="39">
        <v>351.3</v>
      </c>
      <c r="C46" s="21" t="s">
        <v>55</v>
      </c>
      <c r="D46" s="46">
        <v>0</v>
      </c>
      <c r="E46" s="46">
        <v>8138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8138</v>
      </c>
      <c r="O46" s="47">
        <f t="shared" si="9"/>
        <v>0.59566681305811742</v>
      </c>
      <c r="P46" s="9"/>
    </row>
    <row r="47" spans="1:16">
      <c r="A47" s="13"/>
      <c r="B47" s="39">
        <v>354</v>
      </c>
      <c r="C47" s="21" t="s">
        <v>56</v>
      </c>
      <c r="D47" s="46">
        <v>130283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130283</v>
      </c>
      <c r="O47" s="47">
        <f t="shared" si="9"/>
        <v>9.5361586883326019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SUM(D49:D55)</f>
        <v>74206</v>
      </c>
      <c r="E48" s="32">
        <f t="shared" si="12"/>
        <v>19824</v>
      </c>
      <c r="F48" s="32">
        <f t="shared" si="12"/>
        <v>0</v>
      </c>
      <c r="G48" s="32">
        <f t="shared" si="12"/>
        <v>147753</v>
      </c>
      <c r="H48" s="32">
        <f t="shared" si="12"/>
        <v>0</v>
      </c>
      <c r="I48" s="32">
        <f t="shared" si="12"/>
        <v>-3994</v>
      </c>
      <c r="J48" s="32">
        <f t="shared" si="12"/>
        <v>0</v>
      </c>
      <c r="K48" s="32">
        <f t="shared" si="12"/>
        <v>1291447</v>
      </c>
      <c r="L48" s="32">
        <f t="shared" si="12"/>
        <v>0</v>
      </c>
      <c r="M48" s="32">
        <f t="shared" si="12"/>
        <v>0</v>
      </c>
      <c r="N48" s="32">
        <f t="shared" si="11"/>
        <v>1529236</v>
      </c>
      <c r="O48" s="45">
        <f t="shared" si="9"/>
        <v>111.93353828136436</v>
      </c>
      <c r="P48" s="10"/>
    </row>
    <row r="49" spans="1:119">
      <c r="A49" s="12"/>
      <c r="B49" s="25">
        <v>361.1</v>
      </c>
      <c r="C49" s="20" t="s">
        <v>57</v>
      </c>
      <c r="D49" s="46">
        <v>8528</v>
      </c>
      <c r="E49" s="46">
        <v>2225</v>
      </c>
      <c r="F49" s="46">
        <v>0</v>
      </c>
      <c r="G49" s="46">
        <v>4115</v>
      </c>
      <c r="H49" s="46">
        <v>0</v>
      </c>
      <c r="I49" s="46">
        <v>3889</v>
      </c>
      <c r="J49" s="46">
        <v>0</v>
      </c>
      <c r="K49" s="46">
        <v>1055244</v>
      </c>
      <c r="L49" s="46">
        <v>0</v>
      </c>
      <c r="M49" s="46">
        <v>0</v>
      </c>
      <c r="N49" s="46">
        <f t="shared" si="11"/>
        <v>1074001</v>
      </c>
      <c r="O49" s="47">
        <f t="shared" si="9"/>
        <v>78.612282242717029</v>
      </c>
      <c r="P49" s="9"/>
    </row>
    <row r="50" spans="1:119">
      <c r="A50" s="12"/>
      <c r="B50" s="25">
        <v>361.3</v>
      </c>
      <c r="C50" s="20" t="s">
        <v>58</v>
      </c>
      <c r="D50" s="46">
        <v>13272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3">SUM(D50:M50)</f>
        <v>13272</v>
      </c>
      <c r="O50" s="47">
        <f t="shared" si="9"/>
        <v>0.97145366710584102</v>
      </c>
      <c r="P50" s="9"/>
    </row>
    <row r="51" spans="1:119">
      <c r="A51" s="12"/>
      <c r="B51" s="25">
        <v>361.4</v>
      </c>
      <c r="C51" s="20" t="s">
        <v>96</v>
      </c>
      <c r="D51" s="46">
        <v>-93399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-93399</v>
      </c>
      <c r="O51" s="47">
        <f t="shared" si="9"/>
        <v>-6.8364075537988578</v>
      </c>
      <c r="P51" s="9"/>
    </row>
    <row r="52" spans="1:119">
      <c r="A52" s="12"/>
      <c r="B52" s="25">
        <v>362</v>
      </c>
      <c r="C52" s="20" t="s">
        <v>59</v>
      </c>
      <c r="D52" s="46">
        <v>65942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65942</v>
      </c>
      <c r="O52" s="47">
        <f t="shared" si="9"/>
        <v>4.8266725223246967</v>
      </c>
      <c r="P52" s="9"/>
    </row>
    <row r="53" spans="1:119">
      <c r="A53" s="12"/>
      <c r="B53" s="25">
        <v>364</v>
      </c>
      <c r="C53" s="20" t="s">
        <v>97</v>
      </c>
      <c r="D53" s="46">
        <v>11670</v>
      </c>
      <c r="E53" s="46">
        <v>0</v>
      </c>
      <c r="F53" s="46">
        <v>0</v>
      </c>
      <c r="G53" s="46">
        <v>143638</v>
      </c>
      <c r="H53" s="46">
        <v>0</v>
      </c>
      <c r="I53" s="46">
        <v>-7883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147425</v>
      </c>
      <c r="O53" s="47">
        <f t="shared" si="9"/>
        <v>10.790879812618943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236203</v>
      </c>
      <c r="L54" s="46">
        <v>0</v>
      </c>
      <c r="M54" s="46">
        <v>0</v>
      </c>
      <c r="N54" s="46">
        <f t="shared" si="13"/>
        <v>236203</v>
      </c>
      <c r="O54" s="47">
        <f t="shared" si="9"/>
        <v>17.289049919484704</v>
      </c>
      <c r="P54" s="9"/>
    </row>
    <row r="55" spans="1:119">
      <c r="A55" s="12"/>
      <c r="B55" s="25">
        <v>369.9</v>
      </c>
      <c r="C55" s="20" t="s">
        <v>62</v>
      </c>
      <c r="D55" s="46">
        <v>68193</v>
      </c>
      <c r="E55" s="46">
        <v>17599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85792</v>
      </c>
      <c r="O55" s="47">
        <f t="shared" si="9"/>
        <v>6.2796076709120188</v>
      </c>
      <c r="P55" s="9"/>
    </row>
    <row r="56" spans="1:119" ht="15.75">
      <c r="A56" s="29" t="s">
        <v>43</v>
      </c>
      <c r="B56" s="30"/>
      <c r="C56" s="31"/>
      <c r="D56" s="32">
        <f t="shared" ref="D56:M56" si="14">SUM(D57:D58)</f>
        <v>1315975</v>
      </c>
      <c r="E56" s="32">
        <f t="shared" si="14"/>
        <v>103664</v>
      </c>
      <c r="F56" s="32">
        <f t="shared" si="14"/>
        <v>0</v>
      </c>
      <c r="G56" s="32">
        <f t="shared" si="14"/>
        <v>490000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1909639</v>
      </c>
      <c r="O56" s="45">
        <f t="shared" si="9"/>
        <v>139.77741179915094</v>
      </c>
      <c r="P56" s="9"/>
    </row>
    <row r="57" spans="1:119">
      <c r="A57" s="12"/>
      <c r="B57" s="25">
        <v>381</v>
      </c>
      <c r="C57" s="20" t="s">
        <v>63</v>
      </c>
      <c r="D57" s="46">
        <v>1315975</v>
      </c>
      <c r="E57" s="46">
        <v>103664</v>
      </c>
      <c r="F57" s="46">
        <v>0</v>
      </c>
      <c r="G57" s="46">
        <v>10000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1429639</v>
      </c>
      <c r="O57" s="47">
        <f t="shared" si="9"/>
        <v>104.64346362172449</v>
      </c>
      <c r="P57" s="9"/>
    </row>
    <row r="58" spans="1:119" ht="15.75" thickBot="1">
      <c r="A58" s="12"/>
      <c r="B58" s="25">
        <v>383</v>
      </c>
      <c r="C58" s="20" t="s">
        <v>81</v>
      </c>
      <c r="D58" s="46">
        <v>0</v>
      </c>
      <c r="E58" s="46">
        <v>0</v>
      </c>
      <c r="F58" s="46">
        <v>0</v>
      </c>
      <c r="G58" s="46">
        <v>480000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480000</v>
      </c>
      <c r="O58" s="47">
        <f t="shared" si="9"/>
        <v>35.13394817742644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5">SUM(D5,D16,D24,D36,D44,D48,D56)</f>
        <v>13409306</v>
      </c>
      <c r="E59" s="15">
        <f t="shared" si="15"/>
        <v>1924200</v>
      </c>
      <c r="F59" s="15">
        <f t="shared" si="15"/>
        <v>0</v>
      </c>
      <c r="G59" s="15">
        <f t="shared" si="15"/>
        <v>1053322</v>
      </c>
      <c r="H59" s="15">
        <f t="shared" si="15"/>
        <v>0</v>
      </c>
      <c r="I59" s="15">
        <f t="shared" si="15"/>
        <v>3254629</v>
      </c>
      <c r="J59" s="15">
        <f t="shared" si="15"/>
        <v>0</v>
      </c>
      <c r="K59" s="15">
        <f t="shared" si="15"/>
        <v>1568366</v>
      </c>
      <c r="L59" s="15">
        <f t="shared" si="15"/>
        <v>0</v>
      </c>
      <c r="M59" s="15">
        <f t="shared" si="15"/>
        <v>0</v>
      </c>
      <c r="N59" s="15">
        <f>SUM(D59:M59)</f>
        <v>21209823</v>
      </c>
      <c r="O59" s="38">
        <f t="shared" si="9"/>
        <v>1552.4683794466403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98</v>
      </c>
      <c r="M61" s="48"/>
      <c r="N61" s="48"/>
      <c r="O61" s="43">
        <v>13662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6745511</v>
      </c>
      <c r="E5" s="27">
        <f t="shared" si="0"/>
        <v>0</v>
      </c>
      <c r="F5" s="27">
        <f t="shared" si="0"/>
        <v>0</v>
      </c>
      <c r="G5" s="27">
        <f t="shared" si="0"/>
        <v>485987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231427</v>
      </c>
      <c r="L5" s="27">
        <f t="shared" si="0"/>
        <v>0</v>
      </c>
      <c r="M5" s="27">
        <f t="shared" si="0"/>
        <v>0</v>
      </c>
      <c r="N5" s="28">
        <f>SUM(D5:M5)</f>
        <v>7462925</v>
      </c>
      <c r="O5" s="33">
        <f t="shared" ref="O5:O36" si="1">(N5/O$61)</f>
        <v>548.50249889754525</v>
      </c>
      <c r="P5" s="6"/>
    </row>
    <row r="6" spans="1:133">
      <c r="A6" s="12"/>
      <c r="B6" s="25">
        <v>311</v>
      </c>
      <c r="C6" s="20" t="s">
        <v>3</v>
      </c>
      <c r="D6" s="46">
        <v>4177966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4177966</v>
      </c>
      <c r="O6" s="47">
        <f t="shared" si="1"/>
        <v>307.06791121564015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154142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154142</v>
      </c>
      <c r="O7" s="47">
        <f t="shared" si="1"/>
        <v>11.328972512127002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331845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331845</v>
      </c>
      <c r="O8" s="47">
        <f t="shared" si="1"/>
        <v>24.389607526091432</v>
      </c>
      <c r="P8" s="9"/>
    </row>
    <row r="9" spans="1:133">
      <c r="A9" s="12"/>
      <c r="B9" s="25">
        <v>312.51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85023</v>
      </c>
      <c r="L9" s="46">
        <v>0</v>
      </c>
      <c r="M9" s="46">
        <v>0</v>
      </c>
      <c r="N9" s="46">
        <f>SUM(D9:M9)</f>
        <v>85023</v>
      </c>
      <c r="O9" s="47">
        <f t="shared" si="1"/>
        <v>6.2489342936939583</v>
      </c>
      <c r="P9" s="9"/>
    </row>
    <row r="10" spans="1:133">
      <c r="A10" s="12"/>
      <c r="B10" s="25">
        <v>312.52</v>
      </c>
      <c r="C10" s="20" t="s">
        <v>72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146404</v>
      </c>
      <c r="L10" s="46">
        <v>0</v>
      </c>
      <c r="M10" s="46">
        <v>0</v>
      </c>
      <c r="N10" s="46">
        <f>SUM(D10:M10)</f>
        <v>146404</v>
      </c>
      <c r="O10" s="47">
        <f t="shared" si="1"/>
        <v>10.760252829633986</v>
      </c>
      <c r="P10" s="9"/>
    </row>
    <row r="11" spans="1:133">
      <c r="A11" s="12"/>
      <c r="B11" s="25">
        <v>314.10000000000002</v>
      </c>
      <c r="C11" s="20" t="s">
        <v>13</v>
      </c>
      <c r="D11" s="46">
        <v>1142495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1142495</v>
      </c>
      <c r="O11" s="47">
        <f t="shared" si="1"/>
        <v>83.969939732470962</v>
      </c>
      <c r="P11" s="9"/>
    </row>
    <row r="12" spans="1:133">
      <c r="A12" s="12"/>
      <c r="B12" s="25">
        <v>314.3</v>
      </c>
      <c r="C12" s="20" t="s">
        <v>14</v>
      </c>
      <c r="D12" s="46">
        <v>163317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163317</v>
      </c>
      <c r="O12" s="47">
        <f t="shared" si="1"/>
        <v>12.00330736439806</v>
      </c>
      <c r="P12" s="9"/>
    </row>
    <row r="13" spans="1:133">
      <c r="A13" s="12"/>
      <c r="B13" s="25">
        <v>314.39999999999998</v>
      </c>
      <c r="C13" s="20" t="s">
        <v>15</v>
      </c>
      <c r="D13" s="46">
        <v>74399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74399</v>
      </c>
      <c r="O13" s="47">
        <f t="shared" si="1"/>
        <v>5.4681023078053803</v>
      </c>
      <c r="P13" s="9"/>
    </row>
    <row r="14" spans="1:133">
      <c r="A14" s="12"/>
      <c r="B14" s="25">
        <v>315</v>
      </c>
      <c r="C14" s="20" t="s">
        <v>16</v>
      </c>
      <c r="D14" s="46">
        <v>1020146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1020146</v>
      </c>
      <c r="O14" s="47">
        <f t="shared" si="1"/>
        <v>74.977656916066437</v>
      </c>
      <c r="P14" s="9"/>
    </row>
    <row r="15" spans="1:133">
      <c r="A15" s="12"/>
      <c r="B15" s="25">
        <v>316</v>
      </c>
      <c r="C15" s="20" t="s">
        <v>17</v>
      </c>
      <c r="D15" s="46">
        <v>167188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167188</v>
      </c>
      <c r="O15" s="47">
        <f t="shared" si="1"/>
        <v>12.287814199617817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1591934</v>
      </c>
      <c r="E16" s="32">
        <f t="shared" si="3"/>
        <v>938057</v>
      </c>
      <c r="F16" s="32">
        <f t="shared" si="3"/>
        <v>0</v>
      </c>
      <c r="G16" s="32">
        <f t="shared" si="3"/>
        <v>51873</v>
      </c>
      <c r="H16" s="32">
        <f t="shared" si="3"/>
        <v>0</v>
      </c>
      <c r="I16" s="32">
        <f t="shared" si="3"/>
        <v>75398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6" si="4">SUM(D16:M16)</f>
        <v>2657262</v>
      </c>
      <c r="O16" s="45">
        <f t="shared" si="1"/>
        <v>195.30074966926355</v>
      </c>
      <c r="P16" s="10"/>
    </row>
    <row r="17" spans="1:16">
      <c r="A17" s="12"/>
      <c r="B17" s="25">
        <v>322</v>
      </c>
      <c r="C17" s="20" t="s">
        <v>0</v>
      </c>
      <c r="D17" s="46">
        <v>7630</v>
      </c>
      <c r="E17" s="46">
        <v>208797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216427</v>
      </c>
      <c r="O17" s="47">
        <f t="shared" si="1"/>
        <v>15.906732323974717</v>
      </c>
      <c r="P17" s="9"/>
    </row>
    <row r="18" spans="1:16">
      <c r="A18" s="12"/>
      <c r="B18" s="25">
        <v>323.10000000000002</v>
      </c>
      <c r="C18" s="20" t="s">
        <v>19</v>
      </c>
      <c r="D18" s="46">
        <v>1244448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1244448</v>
      </c>
      <c r="O18" s="47">
        <f t="shared" si="1"/>
        <v>91.463178009701608</v>
      </c>
      <c r="P18" s="9"/>
    </row>
    <row r="19" spans="1:16">
      <c r="A19" s="12"/>
      <c r="B19" s="25">
        <v>323.39999999999998</v>
      </c>
      <c r="C19" s="20" t="s">
        <v>20</v>
      </c>
      <c r="D19" s="46">
        <v>50323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50323</v>
      </c>
      <c r="O19" s="47">
        <f t="shared" si="1"/>
        <v>3.6985888578568278</v>
      </c>
      <c r="P19" s="9"/>
    </row>
    <row r="20" spans="1:16">
      <c r="A20" s="12"/>
      <c r="B20" s="25">
        <v>323.7</v>
      </c>
      <c r="C20" s="20" t="s">
        <v>21</v>
      </c>
      <c r="D20" s="46">
        <v>289533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289533</v>
      </c>
      <c r="O20" s="47">
        <f t="shared" si="1"/>
        <v>21.27980302807585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75398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75398</v>
      </c>
      <c r="O21" s="47">
        <f t="shared" si="1"/>
        <v>5.5415257974423051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70496</v>
      </c>
      <c r="F22" s="46">
        <v>0</v>
      </c>
      <c r="G22" s="46">
        <v>51873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122369</v>
      </c>
      <c r="O22" s="47">
        <f t="shared" si="1"/>
        <v>8.993752756136999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658764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658764</v>
      </c>
      <c r="O23" s="47">
        <f t="shared" si="1"/>
        <v>48.41716889607526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SUM(D25:D35)</f>
        <v>1468042</v>
      </c>
      <c r="E24" s="32">
        <f t="shared" si="5"/>
        <v>0</v>
      </c>
      <c r="F24" s="32">
        <f t="shared" si="5"/>
        <v>0</v>
      </c>
      <c r="G24" s="32">
        <f t="shared" si="5"/>
        <v>98629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32402</v>
      </c>
      <c r="L24" s="32">
        <f t="shared" si="5"/>
        <v>0</v>
      </c>
      <c r="M24" s="32">
        <f t="shared" si="5"/>
        <v>0</v>
      </c>
      <c r="N24" s="44">
        <f t="shared" si="4"/>
        <v>1599073</v>
      </c>
      <c r="O24" s="45">
        <f t="shared" si="1"/>
        <v>117.52704689107746</v>
      </c>
      <c r="P24" s="10"/>
    </row>
    <row r="25" spans="1:16">
      <c r="A25" s="12"/>
      <c r="B25" s="25">
        <v>331.2</v>
      </c>
      <c r="C25" s="20" t="s">
        <v>25</v>
      </c>
      <c r="D25" s="46">
        <v>36935</v>
      </c>
      <c r="E25" s="46">
        <v>0</v>
      </c>
      <c r="F25" s="46">
        <v>0</v>
      </c>
      <c r="G25" s="46">
        <v>98629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135564</v>
      </c>
      <c r="O25" s="47">
        <f t="shared" si="1"/>
        <v>9.9635454946347206</v>
      </c>
      <c r="P25" s="9"/>
    </row>
    <row r="26" spans="1:16">
      <c r="A26" s="12"/>
      <c r="B26" s="25">
        <v>334.2</v>
      </c>
      <c r="C26" s="20" t="s">
        <v>27</v>
      </c>
      <c r="D26" s="46">
        <v>18686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18686</v>
      </c>
      <c r="O26" s="47">
        <f t="shared" si="1"/>
        <v>1.3733646920476261</v>
      </c>
      <c r="P26" s="9"/>
    </row>
    <row r="27" spans="1:16">
      <c r="A27" s="12"/>
      <c r="B27" s="25">
        <v>334.49</v>
      </c>
      <c r="C27" s="20" t="s">
        <v>28</v>
      </c>
      <c r="D27" s="46">
        <v>161551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161551</v>
      </c>
      <c r="O27" s="47">
        <f t="shared" si="1"/>
        <v>11.873511686020873</v>
      </c>
      <c r="P27" s="9"/>
    </row>
    <row r="28" spans="1:16">
      <c r="A28" s="12"/>
      <c r="B28" s="25">
        <v>335.12</v>
      </c>
      <c r="C28" s="20" t="s">
        <v>29</v>
      </c>
      <c r="D28" s="46">
        <v>377742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377742</v>
      </c>
      <c r="O28" s="47">
        <f t="shared" si="1"/>
        <v>27.762898721152432</v>
      </c>
      <c r="P28" s="9"/>
    </row>
    <row r="29" spans="1:16">
      <c r="A29" s="12"/>
      <c r="B29" s="25">
        <v>335.14</v>
      </c>
      <c r="C29" s="20" t="s">
        <v>30</v>
      </c>
      <c r="D29" s="46">
        <v>1014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1014</v>
      </c>
      <c r="O29" s="47">
        <f t="shared" si="1"/>
        <v>7.4525944436278108E-2</v>
      </c>
      <c r="P29" s="9"/>
    </row>
    <row r="30" spans="1:16">
      <c r="A30" s="12"/>
      <c r="B30" s="25">
        <v>335.15</v>
      </c>
      <c r="C30" s="20" t="s">
        <v>31</v>
      </c>
      <c r="D30" s="46">
        <v>26629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26629</v>
      </c>
      <c r="O30" s="47">
        <f t="shared" si="1"/>
        <v>1.9571512567984712</v>
      </c>
      <c r="P30" s="9"/>
    </row>
    <row r="31" spans="1:16">
      <c r="A31" s="12"/>
      <c r="B31" s="25">
        <v>335.18</v>
      </c>
      <c r="C31" s="20" t="s">
        <v>32</v>
      </c>
      <c r="D31" s="46">
        <v>790497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790497</v>
      </c>
      <c r="O31" s="47">
        <f t="shared" si="1"/>
        <v>58.099147434955164</v>
      </c>
      <c r="P31" s="9"/>
    </row>
    <row r="32" spans="1:16">
      <c r="A32" s="12"/>
      <c r="B32" s="25">
        <v>335.21</v>
      </c>
      <c r="C32" s="20" t="s">
        <v>33</v>
      </c>
      <c r="D32" s="46">
        <v>14620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32402</v>
      </c>
      <c r="L32" s="46">
        <v>0</v>
      </c>
      <c r="M32" s="46">
        <v>0</v>
      </c>
      <c r="N32" s="46">
        <f t="shared" si="6"/>
        <v>47022</v>
      </c>
      <c r="O32" s="47">
        <f t="shared" si="1"/>
        <v>3.4559753050124944</v>
      </c>
      <c r="P32" s="9"/>
    </row>
    <row r="33" spans="1:16">
      <c r="A33" s="12"/>
      <c r="B33" s="25">
        <v>335.41</v>
      </c>
      <c r="C33" s="20" t="s">
        <v>80</v>
      </c>
      <c r="D33" s="46">
        <v>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</v>
      </c>
      <c r="O33" s="47">
        <f t="shared" si="1"/>
        <v>2.9398794649419373E-4</v>
      </c>
      <c r="P33" s="9"/>
    </row>
    <row r="34" spans="1:16">
      <c r="A34" s="12"/>
      <c r="B34" s="25">
        <v>337.2</v>
      </c>
      <c r="C34" s="20" t="s">
        <v>35</v>
      </c>
      <c r="D34" s="46">
        <v>34317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34317</v>
      </c>
      <c r="O34" s="47">
        <f t="shared" si="1"/>
        <v>2.5221960899603117</v>
      </c>
      <c r="P34" s="9"/>
    </row>
    <row r="35" spans="1:16">
      <c r="A35" s="12"/>
      <c r="B35" s="25">
        <v>338</v>
      </c>
      <c r="C35" s="20" t="s">
        <v>36</v>
      </c>
      <c r="D35" s="46">
        <v>6047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6047</v>
      </c>
      <c r="O35" s="47">
        <f t="shared" si="1"/>
        <v>0.44443627811259739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SUM(D37:D43)</f>
        <v>1938493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3502428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5440921</v>
      </c>
      <c r="O36" s="45">
        <f t="shared" si="1"/>
        <v>399.89129795678377</v>
      </c>
      <c r="P36" s="10"/>
    </row>
    <row r="37" spans="1:16">
      <c r="A37" s="12"/>
      <c r="B37" s="25">
        <v>341.3</v>
      </c>
      <c r="C37" s="20" t="s">
        <v>44</v>
      </c>
      <c r="D37" s="46">
        <v>1200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1200</v>
      </c>
      <c r="O37" s="47">
        <f t="shared" ref="O37:O59" si="9">(N37/O$61)</f>
        <v>8.8196383948258128E-2</v>
      </c>
      <c r="P37" s="9"/>
    </row>
    <row r="38" spans="1:16">
      <c r="A38" s="12"/>
      <c r="B38" s="25">
        <v>342.1</v>
      </c>
      <c r="C38" s="20" t="s">
        <v>45</v>
      </c>
      <c r="D38" s="46">
        <v>40716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40716</v>
      </c>
      <c r="O38" s="47">
        <f t="shared" si="9"/>
        <v>2.9925033073643981</v>
      </c>
      <c r="P38" s="9"/>
    </row>
    <row r="39" spans="1:16">
      <c r="A39" s="12"/>
      <c r="B39" s="25">
        <v>342.6</v>
      </c>
      <c r="C39" s="20" t="s">
        <v>47</v>
      </c>
      <c r="D39" s="46">
        <v>606836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606836</v>
      </c>
      <c r="O39" s="47">
        <f t="shared" si="9"/>
        <v>44.600617374687637</v>
      </c>
      <c r="P39" s="9"/>
    </row>
    <row r="40" spans="1:16">
      <c r="A40" s="12"/>
      <c r="B40" s="25">
        <v>343.4</v>
      </c>
      <c r="C40" s="20" t="s">
        <v>48</v>
      </c>
      <c r="D40" s="46">
        <v>1099602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1099602</v>
      </c>
      <c r="O40" s="47">
        <f t="shared" si="9"/>
        <v>80.817433485227099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3473098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3473098</v>
      </c>
      <c r="O41" s="47">
        <f t="shared" si="9"/>
        <v>255.26223724827281</v>
      </c>
      <c r="P41" s="9"/>
    </row>
    <row r="42" spans="1:16">
      <c r="A42" s="12"/>
      <c r="B42" s="25">
        <v>347.2</v>
      </c>
      <c r="C42" s="20" t="s">
        <v>51</v>
      </c>
      <c r="D42" s="46">
        <v>189903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189903</v>
      </c>
      <c r="O42" s="47">
        <f t="shared" si="9"/>
        <v>13.957298250771718</v>
      </c>
      <c r="P42" s="9"/>
    </row>
    <row r="43" spans="1:16">
      <c r="A43" s="12"/>
      <c r="B43" s="25">
        <v>349</v>
      </c>
      <c r="C43" s="20" t="s">
        <v>1</v>
      </c>
      <c r="D43" s="46">
        <v>236</v>
      </c>
      <c r="E43" s="46">
        <v>0</v>
      </c>
      <c r="F43" s="46">
        <v>0</v>
      </c>
      <c r="G43" s="46">
        <v>0</v>
      </c>
      <c r="H43" s="46">
        <v>0</v>
      </c>
      <c r="I43" s="46">
        <v>29330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29566</v>
      </c>
      <c r="O43" s="47">
        <f t="shared" si="9"/>
        <v>2.173011906511833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178256</v>
      </c>
      <c r="E44" s="32">
        <f t="shared" si="10"/>
        <v>45187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223443</v>
      </c>
      <c r="O44" s="45">
        <f t="shared" si="9"/>
        <v>16.422387182125533</v>
      </c>
      <c r="P44" s="10"/>
    </row>
    <row r="45" spans="1:16">
      <c r="A45" s="13"/>
      <c r="B45" s="39">
        <v>351.2</v>
      </c>
      <c r="C45" s="21" t="s">
        <v>54</v>
      </c>
      <c r="D45" s="46">
        <v>0</v>
      </c>
      <c r="E45" s="46">
        <v>34831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34831</v>
      </c>
      <c r="O45" s="47">
        <f t="shared" si="9"/>
        <v>2.5599735410848155</v>
      </c>
      <c r="P45" s="9"/>
    </row>
    <row r="46" spans="1:16">
      <c r="A46" s="13"/>
      <c r="B46" s="39">
        <v>351.3</v>
      </c>
      <c r="C46" s="21" t="s">
        <v>55</v>
      </c>
      <c r="D46" s="46">
        <v>0</v>
      </c>
      <c r="E46" s="46">
        <v>10356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10356</v>
      </c>
      <c r="O46" s="47">
        <f t="shared" si="9"/>
        <v>0.76113479347346757</v>
      </c>
      <c r="P46" s="9"/>
    </row>
    <row r="47" spans="1:16">
      <c r="A47" s="13"/>
      <c r="B47" s="39">
        <v>354</v>
      </c>
      <c r="C47" s="21" t="s">
        <v>56</v>
      </c>
      <c r="D47" s="46">
        <v>178256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178256</v>
      </c>
      <c r="O47" s="47">
        <f t="shared" si="9"/>
        <v>13.101278847567249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SUM(D49:D55)</f>
        <v>324008</v>
      </c>
      <c r="E48" s="32">
        <f t="shared" si="12"/>
        <v>3479</v>
      </c>
      <c r="F48" s="32">
        <f t="shared" si="12"/>
        <v>0</v>
      </c>
      <c r="G48" s="32">
        <f t="shared" si="12"/>
        <v>167655</v>
      </c>
      <c r="H48" s="32">
        <f t="shared" si="12"/>
        <v>0</v>
      </c>
      <c r="I48" s="32">
        <f t="shared" si="12"/>
        <v>4755</v>
      </c>
      <c r="J48" s="32">
        <f t="shared" si="12"/>
        <v>0</v>
      </c>
      <c r="K48" s="32">
        <f t="shared" si="12"/>
        <v>1448939</v>
      </c>
      <c r="L48" s="32">
        <f t="shared" si="12"/>
        <v>0</v>
      </c>
      <c r="M48" s="32">
        <f t="shared" si="12"/>
        <v>0</v>
      </c>
      <c r="N48" s="32">
        <f t="shared" si="11"/>
        <v>1948836</v>
      </c>
      <c r="O48" s="45">
        <f t="shared" si="9"/>
        <v>143.23357342348964</v>
      </c>
      <c r="P48" s="10"/>
    </row>
    <row r="49" spans="1:119">
      <c r="A49" s="12"/>
      <c r="B49" s="25">
        <v>361.1</v>
      </c>
      <c r="C49" s="20" t="s">
        <v>57</v>
      </c>
      <c r="D49" s="46">
        <v>9882</v>
      </c>
      <c r="E49" s="46">
        <v>3172</v>
      </c>
      <c r="F49" s="46">
        <v>0</v>
      </c>
      <c r="G49" s="46">
        <v>2442</v>
      </c>
      <c r="H49" s="46">
        <v>0</v>
      </c>
      <c r="I49" s="46">
        <v>4610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20106</v>
      </c>
      <c r="O49" s="47">
        <f t="shared" si="9"/>
        <v>1.4777304130530649</v>
      </c>
      <c r="P49" s="9"/>
    </row>
    <row r="50" spans="1:119">
      <c r="A50" s="12"/>
      <c r="B50" s="25">
        <v>361.3</v>
      </c>
      <c r="C50" s="20" t="s">
        <v>58</v>
      </c>
      <c r="D50" s="46">
        <v>29051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1227569</v>
      </c>
      <c r="L50" s="46">
        <v>0</v>
      </c>
      <c r="M50" s="46">
        <v>0</v>
      </c>
      <c r="N50" s="46">
        <f t="shared" ref="N50:N55" si="13">SUM(D50:M50)</f>
        <v>1256620</v>
      </c>
      <c r="O50" s="47">
        <f t="shared" si="9"/>
        <v>92.357783330883436</v>
      </c>
      <c r="P50" s="9"/>
    </row>
    <row r="51" spans="1:119">
      <c r="A51" s="12"/>
      <c r="B51" s="25">
        <v>361.4</v>
      </c>
      <c r="C51" s="20" t="s">
        <v>84</v>
      </c>
      <c r="D51" s="46">
        <v>120500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120500</v>
      </c>
      <c r="O51" s="47">
        <f t="shared" si="9"/>
        <v>8.8563868881375871</v>
      </c>
      <c r="P51" s="9"/>
    </row>
    <row r="52" spans="1:119">
      <c r="A52" s="12"/>
      <c r="B52" s="25">
        <v>362</v>
      </c>
      <c r="C52" s="20" t="s">
        <v>59</v>
      </c>
      <c r="D52" s="46">
        <v>64400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64400</v>
      </c>
      <c r="O52" s="47">
        <f t="shared" si="9"/>
        <v>4.7332059385565195</v>
      </c>
      <c r="P52" s="9"/>
    </row>
    <row r="53" spans="1:119">
      <c r="A53" s="12"/>
      <c r="B53" s="25">
        <v>364</v>
      </c>
      <c r="C53" s="20" t="s">
        <v>60</v>
      </c>
      <c r="D53" s="46">
        <v>15125</v>
      </c>
      <c r="E53" s="46">
        <v>0</v>
      </c>
      <c r="F53" s="46">
        <v>0</v>
      </c>
      <c r="G53" s="46">
        <v>131024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146149</v>
      </c>
      <c r="O53" s="47">
        <f t="shared" si="9"/>
        <v>10.741511098044979</v>
      </c>
      <c r="P53" s="9"/>
    </row>
    <row r="54" spans="1:119">
      <c r="A54" s="12"/>
      <c r="B54" s="25">
        <v>368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221370</v>
      </c>
      <c r="L54" s="46">
        <v>0</v>
      </c>
      <c r="M54" s="46">
        <v>0</v>
      </c>
      <c r="N54" s="46">
        <f t="shared" si="13"/>
        <v>221370</v>
      </c>
      <c r="O54" s="47">
        <f t="shared" si="9"/>
        <v>16.270027928854915</v>
      </c>
      <c r="P54" s="9"/>
    </row>
    <row r="55" spans="1:119">
      <c r="A55" s="12"/>
      <c r="B55" s="25">
        <v>369.9</v>
      </c>
      <c r="C55" s="20" t="s">
        <v>62</v>
      </c>
      <c r="D55" s="46">
        <v>85050</v>
      </c>
      <c r="E55" s="46">
        <v>307</v>
      </c>
      <c r="F55" s="46">
        <v>0</v>
      </c>
      <c r="G55" s="46">
        <v>34189</v>
      </c>
      <c r="H55" s="46">
        <v>0</v>
      </c>
      <c r="I55" s="46">
        <v>145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119691</v>
      </c>
      <c r="O55" s="47">
        <f t="shared" si="9"/>
        <v>8.7969278259591359</v>
      </c>
      <c r="P55" s="9"/>
    </row>
    <row r="56" spans="1:119" ht="15.75">
      <c r="A56" s="29" t="s">
        <v>43</v>
      </c>
      <c r="B56" s="30"/>
      <c r="C56" s="31"/>
      <c r="D56" s="32">
        <f t="shared" ref="D56:M56" si="14">SUM(D57:D58)</f>
        <v>911808</v>
      </c>
      <c r="E56" s="32">
        <f t="shared" si="14"/>
        <v>65710</v>
      </c>
      <c r="F56" s="32">
        <f t="shared" si="14"/>
        <v>0</v>
      </c>
      <c r="G56" s="32">
        <f t="shared" si="14"/>
        <v>1530314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>SUM(D56:M56)</f>
        <v>2507832</v>
      </c>
      <c r="O56" s="45">
        <f t="shared" si="9"/>
        <v>184.31809495810671</v>
      </c>
      <c r="P56" s="9"/>
    </row>
    <row r="57" spans="1:119">
      <c r="A57" s="12"/>
      <c r="B57" s="25">
        <v>381</v>
      </c>
      <c r="C57" s="20" t="s">
        <v>63</v>
      </c>
      <c r="D57" s="46">
        <v>911808</v>
      </c>
      <c r="E57" s="46">
        <v>65710</v>
      </c>
      <c r="F57" s="46">
        <v>0</v>
      </c>
      <c r="G57" s="46">
        <v>190472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1167990</v>
      </c>
      <c r="O57" s="47">
        <f t="shared" si="9"/>
        <v>85.84374540643833</v>
      </c>
      <c r="P57" s="9"/>
    </row>
    <row r="58" spans="1:119" ht="15.75" thickBot="1">
      <c r="A58" s="12"/>
      <c r="B58" s="25">
        <v>383</v>
      </c>
      <c r="C58" s="20" t="s">
        <v>81</v>
      </c>
      <c r="D58" s="46">
        <v>0</v>
      </c>
      <c r="E58" s="46">
        <v>0</v>
      </c>
      <c r="F58" s="46">
        <v>0</v>
      </c>
      <c r="G58" s="46">
        <v>1339842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1339842</v>
      </c>
      <c r="O58" s="47">
        <f t="shared" si="9"/>
        <v>98.474349551668382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5">SUM(D5,D16,D24,D36,D44,D48,D56)</f>
        <v>13158052</v>
      </c>
      <c r="E59" s="15">
        <f t="shared" si="15"/>
        <v>1052433</v>
      </c>
      <c r="F59" s="15">
        <f t="shared" si="15"/>
        <v>0</v>
      </c>
      <c r="G59" s="15">
        <f t="shared" si="15"/>
        <v>2334458</v>
      </c>
      <c r="H59" s="15">
        <f t="shared" si="15"/>
        <v>0</v>
      </c>
      <c r="I59" s="15">
        <f t="shared" si="15"/>
        <v>3582581</v>
      </c>
      <c r="J59" s="15">
        <f t="shared" si="15"/>
        <v>0</v>
      </c>
      <c r="K59" s="15">
        <f t="shared" si="15"/>
        <v>1712768</v>
      </c>
      <c r="L59" s="15">
        <f t="shared" si="15"/>
        <v>0</v>
      </c>
      <c r="M59" s="15">
        <f t="shared" si="15"/>
        <v>0</v>
      </c>
      <c r="N59" s="15">
        <f>SUM(D59:M59)</f>
        <v>21840292</v>
      </c>
      <c r="O59" s="38">
        <f t="shared" si="9"/>
        <v>1605.1956489783918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85</v>
      </c>
      <c r="M61" s="48"/>
      <c r="N61" s="48"/>
      <c r="O61" s="43">
        <v>13606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customHeight="1" thickBot="1">
      <c r="A63" s="52" t="s">
        <v>77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7278695</v>
      </c>
      <c r="E5" s="27">
        <f t="shared" si="0"/>
        <v>0</v>
      </c>
      <c r="F5" s="27">
        <f t="shared" si="0"/>
        <v>0</v>
      </c>
      <c r="G5" s="27">
        <f t="shared" si="0"/>
        <v>1426379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228313</v>
      </c>
      <c r="L5" s="27">
        <f t="shared" si="0"/>
        <v>0</v>
      </c>
      <c r="M5" s="27">
        <f t="shared" si="0"/>
        <v>0</v>
      </c>
      <c r="N5" s="28">
        <f>SUM(D5:M5)</f>
        <v>8933387</v>
      </c>
      <c r="O5" s="33">
        <f t="shared" ref="O5:O36" si="1">(N5/O$60)</f>
        <v>655.90212922173271</v>
      </c>
      <c r="P5" s="6"/>
    </row>
    <row r="6" spans="1:133">
      <c r="A6" s="12"/>
      <c r="B6" s="25">
        <v>311</v>
      </c>
      <c r="C6" s="20" t="s">
        <v>3</v>
      </c>
      <c r="D6" s="46">
        <v>4456725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4456725</v>
      </c>
      <c r="O6" s="47">
        <f t="shared" si="1"/>
        <v>327.21916299559473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1067319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1067319</v>
      </c>
      <c r="O7" s="47">
        <f t="shared" si="1"/>
        <v>78.364096916299559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359060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359060</v>
      </c>
      <c r="O8" s="47">
        <f t="shared" si="1"/>
        <v>26.362701908957415</v>
      </c>
      <c r="P8" s="9"/>
    </row>
    <row r="9" spans="1:133">
      <c r="A9" s="12"/>
      <c r="B9" s="25">
        <v>312.51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82301</v>
      </c>
      <c r="L9" s="46">
        <v>0</v>
      </c>
      <c r="M9" s="46">
        <v>0</v>
      </c>
      <c r="N9" s="46">
        <f>SUM(D9:M9)</f>
        <v>82301</v>
      </c>
      <c r="O9" s="47">
        <f t="shared" si="1"/>
        <v>6.0426578560939799</v>
      </c>
      <c r="P9" s="9"/>
    </row>
    <row r="10" spans="1:133">
      <c r="A10" s="12"/>
      <c r="B10" s="25">
        <v>312.52</v>
      </c>
      <c r="C10" s="20" t="s">
        <v>72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146012</v>
      </c>
      <c r="L10" s="46">
        <v>0</v>
      </c>
      <c r="M10" s="46">
        <v>0</v>
      </c>
      <c r="N10" s="46">
        <f>SUM(D10:M10)</f>
        <v>146012</v>
      </c>
      <c r="O10" s="47">
        <f t="shared" si="1"/>
        <v>10.720411160058736</v>
      </c>
      <c r="P10" s="9"/>
    </row>
    <row r="11" spans="1:133">
      <c r="A11" s="12"/>
      <c r="B11" s="25">
        <v>314.10000000000002</v>
      </c>
      <c r="C11" s="20" t="s">
        <v>13</v>
      </c>
      <c r="D11" s="46">
        <v>1240610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1240610</v>
      </c>
      <c r="O11" s="47">
        <f t="shared" si="1"/>
        <v>91.087371512481639</v>
      </c>
      <c r="P11" s="9"/>
    </row>
    <row r="12" spans="1:133">
      <c r="A12" s="12"/>
      <c r="B12" s="25">
        <v>314.3</v>
      </c>
      <c r="C12" s="20" t="s">
        <v>14</v>
      </c>
      <c r="D12" s="46">
        <v>156474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156474</v>
      </c>
      <c r="O12" s="47">
        <f t="shared" si="1"/>
        <v>11.488546255506607</v>
      </c>
      <c r="P12" s="9"/>
    </row>
    <row r="13" spans="1:133">
      <c r="A13" s="12"/>
      <c r="B13" s="25">
        <v>314.39999999999998</v>
      </c>
      <c r="C13" s="20" t="s">
        <v>15</v>
      </c>
      <c r="D13" s="46">
        <v>82953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82953</v>
      </c>
      <c r="O13" s="47">
        <f t="shared" si="1"/>
        <v>6.0905286343612337</v>
      </c>
      <c r="P13" s="9"/>
    </row>
    <row r="14" spans="1:133">
      <c r="A14" s="12"/>
      <c r="B14" s="25">
        <v>315</v>
      </c>
      <c r="C14" s="20" t="s">
        <v>16</v>
      </c>
      <c r="D14" s="46">
        <v>1173962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1173962</v>
      </c>
      <c r="O14" s="47">
        <f t="shared" si="1"/>
        <v>86.193979441997058</v>
      </c>
      <c r="P14" s="9"/>
    </row>
    <row r="15" spans="1:133">
      <c r="A15" s="12"/>
      <c r="B15" s="25">
        <v>316</v>
      </c>
      <c r="C15" s="20" t="s">
        <v>17</v>
      </c>
      <c r="D15" s="46">
        <v>167971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167971</v>
      </c>
      <c r="O15" s="47">
        <f t="shared" si="1"/>
        <v>12.332672540381791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SUM(D17:D22)</f>
        <v>1837483</v>
      </c>
      <c r="E16" s="32">
        <f t="shared" si="3"/>
        <v>746641</v>
      </c>
      <c r="F16" s="32">
        <f t="shared" si="3"/>
        <v>0</v>
      </c>
      <c r="G16" s="32">
        <f t="shared" si="3"/>
        <v>59981</v>
      </c>
      <c r="H16" s="32">
        <f t="shared" si="3"/>
        <v>0</v>
      </c>
      <c r="I16" s="32">
        <f t="shared" si="3"/>
        <v>185945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2830050</v>
      </c>
      <c r="O16" s="45">
        <f t="shared" si="1"/>
        <v>207.7863436123348</v>
      </c>
      <c r="P16" s="10"/>
    </row>
    <row r="17" spans="1:16">
      <c r="A17" s="12"/>
      <c r="B17" s="25">
        <v>322</v>
      </c>
      <c r="C17" s="20" t="s">
        <v>0</v>
      </c>
      <c r="D17" s="46">
        <v>233801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233801</v>
      </c>
      <c r="O17" s="47">
        <f t="shared" si="1"/>
        <v>17.166005873715125</v>
      </c>
      <c r="P17" s="9"/>
    </row>
    <row r="18" spans="1:16">
      <c r="A18" s="12"/>
      <c r="B18" s="25">
        <v>323.10000000000002</v>
      </c>
      <c r="C18" s="20" t="s">
        <v>19</v>
      </c>
      <c r="D18" s="46">
        <v>1310637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1310637</v>
      </c>
      <c r="O18" s="47">
        <f t="shared" si="1"/>
        <v>96.228854625550667</v>
      </c>
      <c r="P18" s="9"/>
    </row>
    <row r="19" spans="1:16">
      <c r="A19" s="12"/>
      <c r="B19" s="25">
        <v>323.7</v>
      </c>
      <c r="C19" s="20" t="s">
        <v>21</v>
      </c>
      <c r="D19" s="46">
        <v>293045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293045</v>
      </c>
      <c r="O19" s="47">
        <f t="shared" si="1"/>
        <v>21.515785609397945</v>
      </c>
      <c r="P19" s="9"/>
    </row>
    <row r="20" spans="1:16">
      <c r="A20" s="12"/>
      <c r="B20" s="25">
        <v>324.20999999999998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185945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185945</v>
      </c>
      <c r="O20" s="47">
        <f t="shared" si="1"/>
        <v>13.652349486049927</v>
      </c>
      <c r="P20" s="9"/>
    </row>
    <row r="21" spans="1:16">
      <c r="A21" s="12"/>
      <c r="B21" s="25">
        <v>325.10000000000002</v>
      </c>
      <c r="C21" s="20" t="s">
        <v>23</v>
      </c>
      <c r="D21" s="46">
        <v>0</v>
      </c>
      <c r="E21" s="46">
        <v>82832</v>
      </c>
      <c r="F21" s="46">
        <v>0</v>
      </c>
      <c r="G21" s="46">
        <v>59981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142813</v>
      </c>
      <c r="O21" s="47">
        <f t="shared" si="1"/>
        <v>10.48553597650514</v>
      </c>
      <c r="P21" s="9"/>
    </row>
    <row r="22" spans="1:16">
      <c r="A22" s="12"/>
      <c r="B22" s="25">
        <v>329</v>
      </c>
      <c r="C22" s="20" t="s">
        <v>24</v>
      </c>
      <c r="D22" s="46">
        <v>0</v>
      </c>
      <c r="E22" s="46">
        <v>663809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663809</v>
      </c>
      <c r="O22" s="47">
        <f t="shared" si="1"/>
        <v>48.737812041116008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SUM(D24:D35)</f>
        <v>1343735</v>
      </c>
      <c r="E23" s="32">
        <f t="shared" si="5"/>
        <v>6194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39376</v>
      </c>
      <c r="L23" s="32">
        <f t="shared" si="5"/>
        <v>0</v>
      </c>
      <c r="M23" s="32">
        <f t="shared" si="5"/>
        <v>0</v>
      </c>
      <c r="N23" s="44">
        <f t="shared" si="4"/>
        <v>1389305</v>
      </c>
      <c r="O23" s="45">
        <f t="shared" si="1"/>
        <v>102.00477239353891</v>
      </c>
      <c r="P23" s="10"/>
    </row>
    <row r="24" spans="1:16">
      <c r="A24" s="12"/>
      <c r="B24" s="25">
        <v>331.2</v>
      </c>
      <c r="C24" s="20" t="s">
        <v>25</v>
      </c>
      <c r="D24" s="46">
        <v>8327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8327</v>
      </c>
      <c r="O24" s="47">
        <f t="shared" si="1"/>
        <v>0.61138032305433188</v>
      </c>
      <c r="P24" s="9"/>
    </row>
    <row r="25" spans="1:16">
      <c r="A25" s="12"/>
      <c r="B25" s="25">
        <v>334.2</v>
      </c>
      <c r="C25" s="20" t="s">
        <v>27</v>
      </c>
      <c r="D25" s="46">
        <v>36336</v>
      </c>
      <c r="E25" s="46">
        <v>6194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42530</v>
      </c>
      <c r="O25" s="47">
        <f t="shared" si="1"/>
        <v>3.1226138032305433</v>
      </c>
      <c r="P25" s="9"/>
    </row>
    <row r="26" spans="1:16">
      <c r="A26" s="12"/>
      <c r="B26" s="25">
        <v>334.49</v>
      </c>
      <c r="C26" s="20" t="s">
        <v>28</v>
      </c>
      <c r="D26" s="46">
        <v>75939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75939</v>
      </c>
      <c r="O26" s="47">
        <f t="shared" si="1"/>
        <v>5.5755506607929517</v>
      </c>
      <c r="P26" s="9"/>
    </row>
    <row r="27" spans="1:16">
      <c r="A27" s="12"/>
      <c r="B27" s="25">
        <v>335.12</v>
      </c>
      <c r="C27" s="20" t="s">
        <v>29</v>
      </c>
      <c r="D27" s="46">
        <v>376051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376051</v>
      </c>
      <c r="O27" s="47">
        <f t="shared" si="1"/>
        <v>27.610205580029369</v>
      </c>
      <c r="P27" s="9"/>
    </row>
    <row r="28" spans="1:16">
      <c r="A28" s="12"/>
      <c r="B28" s="25">
        <v>335.14</v>
      </c>
      <c r="C28" s="20" t="s">
        <v>30</v>
      </c>
      <c r="D28" s="46">
        <v>1283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1283</v>
      </c>
      <c r="O28" s="47">
        <f t="shared" si="1"/>
        <v>9.4199706314243764E-2</v>
      </c>
      <c r="P28" s="9"/>
    </row>
    <row r="29" spans="1:16">
      <c r="A29" s="12"/>
      <c r="B29" s="25">
        <v>335.15</v>
      </c>
      <c r="C29" s="20" t="s">
        <v>31</v>
      </c>
      <c r="D29" s="46">
        <v>21042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21042</v>
      </c>
      <c r="O29" s="47">
        <f t="shared" si="1"/>
        <v>1.5449339207048458</v>
      </c>
      <c r="P29" s="9"/>
    </row>
    <row r="30" spans="1:16">
      <c r="A30" s="12"/>
      <c r="B30" s="25">
        <v>335.18</v>
      </c>
      <c r="C30" s="20" t="s">
        <v>32</v>
      </c>
      <c r="D30" s="46">
        <v>756164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756164</v>
      </c>
      <c r="O30" s="47">
        <f t="shared" si="1"/>
        <v>55.518649045521293</v>
      </c>
      <c r="P30" s="9"/>
    </row>
    <row r="31" spans="1:16">
      <c r="A31" s="12"/>
      <c r="B31" s="25">
        <v>335.19</v>
      </c>
      <c r="C31" s="20" t="s">
        <v>79</v>
      </c>
      <c r="D31" s="46">
        <v>894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894</v>
      </c>
      <c r="O31" s="47">
        <f t="shared" si="1"/>
        <v>6.5638766519823782E-2</v>
      </c>
      <c r="P31" s="9"/>
    </row>
    <row r="32" spans="1:16">
      <c r="A32" s="12"/>
      <c r="B32" s="25">
        <v>335.21</v>
      </c>
      <c r="C32" s="20" t="s">
        <v>33</v>
      </c>
      <c r="D32" s="46">
        <v>12915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39376</v>
      </c>
      <c r="L32" s="46">
        <v>0</v>
      </c>
      <c r="M32" s="46">
        <v>0</v>
      </c>
      <c r="N32" s="46">
        <f t="shared" si="6"/>
        <v>52291</v>
      </c>
      <c r="O32" s="47">
        <f t="shared" si="1"/>
        <v>3.8392804698972101</v>
      </c>
      <c r="P32" s="9"/>
    </row>
    <row r="33" spans="1:16">
      <c r="A33" s="12"/>
      <c r="B33" s="25">
        <v>335.41</v>
      </c>
      <c r="C33" s="20" t="s">
        <v>80</v>
      </c>
      <c r="D33" s="46">
        <v>9001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9001</v>
      </c>
      <c r="O33" s="47">
        <f t="shared" si="1"/>
        <v>0.66086637298091044</v>
      </c>
      <c r="P33" s="9"/>
    </row>
    <row r="34" spans="1:16">
      <c r="A34" s="12"/>
      <c r="B34" s="25">
        <v>337.2</v>
      </c>
      <c r="C34" s="20" t="s">
        <v>35</v>
      </c>
      <c r="D34" s="46">
        <v>34317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34317</v>
      </c>
      <c r="O34" s="47">
        <f t="shared" si="1"/>
        <v>2.5196035242290749</v>
      </c>
      <c r="P34" s="9"/>
    </row>
    <row r="35" spans="1:16">
      <c r="A35" s="12"/>
      <c r="B35" s="25">
        <v>338</v>
      </c>
      <c r="C35" s="20" t="s">
        <v>36</v>
      </c>
      <c r="D35" s="46">
        <v>11466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11466</v>
      </c>
      <c r="O35" s="47">
        <f t="shared" si="1"/>
        <v>0.84185022026431722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SUM(D37:D43)</f>
        <v>1975820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3417278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5393098</v>
      </c>
      <c r="O36" s="45">
        <f t="shared" si="1"/>
        <v>395.96901615271662</v>
      </c>
      <c r="P36" s="10"/>
    </row>
    <row r="37" spans="1:16">
      <c r="A37" s="12"/>
      <c r="B37" s="25">
        <v>341.3</v>
      </c>
      <c r="C37" s="20" t="s">
        <v>44</v>
      </c>
      <c r="D37" s="46">
        <v>2100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2100</v>
      </c>
      <c r="O37" s="47">
        <f t="shared" ref="O37:O58" si="9">(N37/O$60)</f>
        <v>0.15418502202643172</v>
      </c>
      <c r="P37" s="9"/>
    </row>
    <row r="38" spans="1:16">
      <c r="A38" s="12"/>
      <c r="B38" s="25">
        <v>342.1</v>
      </c>
      <c r="C38" s="20" t="s">
        <v>45</v>
      </c>
      <c r="D38" s="46">
        <v>24513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24513</v>
      </c>
      <c r="O38" s="47">
        <f t="shared" si="9"/>
        <v>1.7997797356828193</v>
      </c>
      <c r="P38" s="9"/>
    </row>
    <row r="39" spans="1:16">
      <c r="A39" s="12"/>
      <c r="B39" s="25">
        <v>342.6</v>
      </c>
      <c r="C39" s="20" t="s">
        <v>47</v>
      </c>
      <c r="D39" s="46">
        <v>621025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621025</v>
      </c>
      <c r="O39" s="47">
        <f t="shared" si="9"/>
        <v>45.596549192364172</v>
      </c>
      <c r="P39" s="9"/>
    </row>
    <row r="40" spans="1:16">
      <c r="A40" s="12"/>
      <c r="B40" s="25">
        <v>343.4</v>
      </c>
      <c r="C40" s="20" t="s">
        <v>48</v>
      </c>
      <c r="D40" s="46">
        <v>1124310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1124310</v>
      </c>
      <c r="O40" s="47">
        <f t="shared" si="9"/>
        <v>82.548458149779734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3417278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3417278</v>
      </c>
      <c r="O41" s="47">
        <f t="shared" si="9"/>
        <v>250.90146842878121</v>
      </c>
      <c r="P41" s="9"/>
    </row>
    <row r="42" spans="1:16">
      <c r="A42" s="12"/>
      <c r="B42" s="25">
        <v>347.2</v>
      </c>
      <c r="C42" s="20" t="s">
        <v>51</v>
      </c>
      <c r="D42" s="46">
        <v>203011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203011</v>
      </c>
      <c r="O42" s="47">
        <f t="shared" si="9"/>
        <v>14.905359765051395</v>
      </c>
      <c r="P42" s="9"/>
    </row>
    <row r="43" spans="1:16">
      <c r="A43" s="12"/>
      <c r="B43" s="25">
        <v>349</v>
      </c>
      <c r="C43" s="20" t="s">
        <v>1</v>
      </c>
      <c r="D43" s="46">
        <v>861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861</v>
      </c>
      <c r="O43" s="47">
        <f t="shared" si="9"/>
        <v>6.3215859030836999E-2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148420</v>
      </c>
      <c r="E44" s="32">
        <f t="shared" si="10"/>
        <v>75453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8" si="11">SUM(D44:M44)</f>
        <v>223873</v>
      </c>
      <c r="O44" s="45">
        <f t="shared" si="9"/>
        <v>16.437077826725403</v>
      </c>
      <c r="P44" s="10"/>
    </row>
    <row r="45" spans="1:16">
      <c r="A45" s="13"/>
      <c r="B45" s="39">
        <v>351.2</v>
      </c>
      <c r="C45" s="21" t="s">
        <v>54</v>
      </c>
      <c r="D45" s="46">
        <v>0</v>
      </c>
      <c r="E45" s="46">
        <v>65984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65984</v>
      </c>
      <c r="O45" s="47">
        <f t="shared" si="9"/>
        <v>4.8446402349486046</v>
      </c>
      <c r="P45" s="9"/>
    </row>
    <row r="46" spans="1:16">
      <c r="A46" s="13"/>
      <c r="B46" s="39">
        <v>351.3</v>
      </c>
      <c r="C46" s="21" t="s">
        <v>55</v>
      </c>
      <c r="D46" s="46">
        <v>0</v>
      </c>
      <c r="E46" s="46">
        <v>9469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9469</v>
      </c>
      <c r="O46" s="47">
        <f t="shared" si="9"/>
        <v>0.69522760646108661</v>
      </c>
      <c r="P46" s="9"/>
    </row>
    <row r="47" spans="1:16">
      <c r="A47" s="13"/>
      <c r="B47" s="39">
        <v>354</v>
      </c>
      <c r="C47" s="21" t="s">
        <v>56</v>
      </c>
      <c r="D47" s="46">
        <v>148420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148420</v>
      </c>
      <c r="O47" s="47">
        <f t="shared" si="9"/>
        <v>10.897209985315712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SUM(D49:D54)</f>
        <v>233028</v>
      </c>
      <c r="E48" s="32">
        <f t="shared" si="12"/>
        <v>103320</v>
      </c>
      <c r="F48" s="32">
        <f t="shared" si="12"/>
        <v>0</v>
      </c>
      <c r="G48" s="32">
        <f t="shared" si="12"/>
        <v>2151974</v>
      </c>
      <c r="H48" s="32">
        <f t="shared" si="12"/>
        <v>0</v>
      </c>
      <c r="I48" s="32">
        <f t="shared" si="12"/>
        <v>-20251</v>
      </c>
      <c r="J48" s="32">
        <f t="shared" si="12"/>
        <v>0</v>
      </c>
      <c r="K48" s="32">
        <f t="shared" si="12"/>
        <v>280000</v>
      </c>
      <c r="L48" s="32">
        <f t="shared" si="12"/>
        <v>0</v>
      </c>
      <c r="M48" s="32">
        <f t="shared" si="12"/>
        <v>0</v>
      </c>
      <c r="N48" s="32">
        <f t="shared" si="11"/>
        <v>2748071</v>
      </c>
      <c r="O48" s="45">
        <f t="shared" si="9"/>
        <v>201.7673274596182</v>
      </c>
      <c r="P48" s="10"/>
    </row>
    <row r="49" spans="1:119">
      <c r="A49" s="12"/>
      <c r="B49" s="25">
        <v>361.1</v>
      </c>
      <c r="C49" s="20" t="s">
        <v>57</v>
      </c>
      <c r="D49" s="46">
        <v>14578</v>
      </c>
      <c r="E49" s="46">
        <v>3070</v>
      </c>
      <c r="F49" s="46">
        <v>0</v>
      </c>
      <c r="G49" s="46">
        <v>5584</v>
      </c>
      <c r="H49" s="46">
        <v>0</v>
      </c>
      <c r="I49" s="46">
        <v>3092</v>
      </c>
      <c r="J49" s="46">
        <v>0</v>
      </c>
      <c r="K49" s="46">
        <v>58116</v>
      </c>
      <c r="L49" s="46">
        <v>0</v>
      </c>
      <c r="M49" s="46">
        <v>0</v>
      </c>
      <c r="N49" s="46">
        <f t="shared" si="11"/>
        <v>84440</v>
      </c>
      <c r="O49" s="47">
        <f t="shared" si="9"/>
        <v>6.199706314243759</v>
      </c>
      <c r="P49" s="9"/>
    </row>
    <row r="50" spans="1:119">
      <c r="A50" s="12"/>
      <c r="B50" s="25">
        <v>361.3</v>
      </c>
      <c r="C50" s="20" t="s">
        <v>58</v>
      </c>
      <c r="D50" s="46">
        <v>18151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18151</v>
      </c>
      <c r="O50" s="47">
        <f t="shared" si="9"/>
        <v>1.3326725403817914</v>
      </c>
      <c r="P50" s="9"/>
    </row>
    <row r="51" spans="1:119">
      <c r="A51" s="12"/>
      <c r="B51" s="25">
        <v>362</v>
      </c>
      <c r="C51" s="20" t="s">
        <v>59</v>
      </c>
      <c r="D51" s="46">
        <v>54315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54315</v>
      </c>
      <c r="O51" s="47">
        <f t="shared" si="9"/>
        <v>3.9878854625550662</v>
      </c>
      <c r="P51" s="9"/>
    </row>
    <row r="52" spans="1:119">
      <c r="A52" s="12"/>
      <c r="B52" s="25">
        <v>364</v>
      </c>
      <c r="C52" s="20" t="s">
        <v>60</v>
      </c>
      <c r="D52" s="46">
        <v>0</v>
      </c>
      <c r="E52" s="46">
        <v>0</v>
      </c>
      <c r="F52" s="46">
        <v>0</v>
      </c>
      <c r="G52" s="46">
        <v>2144210</v>
      </c>
      <c r="H52" s="46">
        <v>0</v>
      </c>
      <c r="I52" s="46">
        <v>-23343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2120867</v>
      </c>
      <c r="O52" s="47">
        <f t="shared" si="9"/>
        <v>155.71710719530103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221884</v>
      </c>
      <c r="L53" s="46">
        <v>0</v>
      </c>
      <c r="M53" s="46">
        <v>0</v>
      </c>
      <c r="N53" s="46">
        <f t="shared" si="11"/>
        <v>221884</v>
      </c>
      <c r="O53" s="47">
        <f t="shared" si="9"/>
        <v>16.291042584434656</v>
      </c>
      <c r="P53" s="9"/>
    </row>
    <row r="54" spans="1:119">
      <c r="A54" s="12"/>
      <c r="B54" s="25">
        <v>369.9</v>
      </c>
      <c r="C54" s="20" t="s">
        <v>62</v>
      </c>
      <c r="D54" s="46">
        <v>145984</v>
      </c>
      <c r="E54" s="46">
        <v>100250</v>
      </c>
      <c r="F54" s="46">
        <v>0</v>
      </c>
      <c r="G54" s="46">
        <v>2180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248414</v>
      </c>
      <c r="O54" s="47">
        <f t="shared" si="9"/>
        <v>18.238913362701908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SUM(D56:D57)</f>
        <v>1757412</v>
      </c>
      <c r="E55" s="32">
        <f t="shared" si="13"/>
        <v>1469</v>
      </c>
      <c r="F55" s="32">
        <f t="shared" si="13"/>
        <v>0</v>
      </c>
      <c r="G55" s="32">
        <f t="shared" si="13"/>
        <v>762848</v>
      </c>
      <c r="H55" s="32">
        <f t="shared" si="13"/>
        <v>0</v>
      </c>
      <c r="I55" s="32">
        <f t="shared" si="13"/>
        <v>30090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2551819</v>
      </c>
      <c r="O55" s="45">
        <f t="shared" si="9"/>
        <v>187.35822320117475</v>
      </c>
      <c r="P55" s="9"/>
    </row>
    <row r="56" spans="1:119">
      <c r="A56" s="12"/>
      <c r="B56" s="25">
        <v>381</v>
      </c>
      <c r="C56" s="20" t="s">
        <v>63</v>
      </c>
      <c r="D56" s="46">
        <v>952087</v>
      </c>
      <c r="E56" s="46">
        <v>1469</v>
      </c>
      <c r="F56" s="46">
        <v>0</v>
      </c>
      <c r="G56" s="46">
        <v>762848</v>
      </c>
      <c r="H56" s="46">
        <v>0</v>
      </c>
      <c r="I56" s="46">
        <v>30090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1746494</v>
      </c>
      <c r="O56" s="47">
        <f t="shared" si="9"/>
        <v>128.23010279001468</v>
      </c>
      <c r="P56" s="9"/>
    </row>
    <row r="57" spans="1:119" ht="15.75" thickBot="1">
      <c r="A57" s="12"/>
      <c r="B57" s="25">
        <v>383</v>
      </c>
      <c r="C57" s="20" t="s">
        <v>81</v>
      </c>
      <c r="D57" s="46">
        <v>805325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805325</v>
      </c>
      <c r="O57" s="47">
        <f t="shared" si="9"/>
        <v>59.128120411160062</v>
      </c>
      <c r="P57" s="9"/>
    </row>
    <row r="58" spans="1:119" ht="16.5" thickBot="1">
      <c r="A58" s="14" t="s">
        <v>52</v>
      </c>
      <c r="B58" s="23"/>
      <c r="C58" s="22"/>
      <c r="D58" s="15">
        <f t="shared" ref="D58:M58" si="14">SUM(D5,D16,D23,D36,D44,D48,D55)</f>
        <v>14574593</v>
      </c>
      <c r="E58" s="15">
        <f t="shared" si="14"/>
        <v>933077</v>
      </c>
      <c r="F58" s="15">
        <f t="shared" si="14"/>
        <v>0</v>
      </c>
      <c r="G58" s="15">
        <f t="shared" si="14"/>
        <v>4401182</v>
      </c>
      <c r="H58" s="15">
        <f t="shared" si="14"/>
        <v>0</v>
      </c>
      <c r="I58" s="15">
        <f t="shared" si="14"/>
        <v>3613062</v>
      </c>
      <c r="J58" s="15">
        <f t="shared" si="14"/>
        <v>0</v>
      </c>
      <c r="K58" s="15">
        <f t="shared" si="14"/>
        <v>547689</v>
      </c>
      <c r="L58" s="15">
        <f t="shared" si="14"/>
        <v>0</v>
      </c>
      <c r="M58" s="15">
        <f t="shared" si="14"/>
        <v>0</v>
      </c>
      <c r="N58" s="15">
        <f t="shared" si="11"/>
        <v>24069603</v>
      </c>
      <c r="O58" s="38">
        <f t="shared" si="9"/>
        <v>1767.2248898678415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82</v>
      </c>
      <c r="M60" s="48"/>
      <c r="N60" s="48"/>
      <c r="O60" s="43">
        <v>13620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7937074</v>
      </c>
      <c r="E5" s="27">
        <f t="shared" si="0"/>
        <v>0</v>
      </c>
      <c r="F5" s="27">
        <f t="shared" si="0"/>
        <v>0</v>
      </c>
      <c r="G5" s="27">
        <f t="shared" si="0"/>
        <v>480033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230338</v>
      </c>
      <c r="L5" s="27">
        <f t="shared" si="0"/>
        <v>0</v>
      </c>
      <c r="M5" s="27">
        <f t="shared" si="0"/>
        <v>0</v>
      </c>
      <c r="N5" s="28">
        <f>SUM(D5:M5)</f>
        <v>8647445</v>
      </c>
      <c r="O5" s="33">
        <f t="shared" ref="O5:O36" si="1">(N5/O$59)</f>
        <v>633.18774254960829</v>
      </c>
      <c r="P5" s="6"/>
    </row>
    <row r="6" spans="1:133">
      <c r="A6" s="12"/>
      <c r="B6" s="25">
        <v>311</v>
      </c>
      <c r="C6" s="20" t="s">
        <v>3</v>
      </c>
      <c r="D6" s="46">
        <v>5038035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5038035</v>
      </c>
      <c r="O6" s="47">
        <f t="shared" si="1"/>
        <v>368.89763491249909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73421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73421</v>
      </c>
      <c r="O7" s="47">
        <f t="shared" si="1"/>
        <v>5.3760708794025041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406612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406612</v>
      </c>
      <c r="O8" s="47">
        <f t="shared" si="1"/>
        <v>29.773156622977229</v>
      </c>
      <c r="P8" s="9"/>
    </row>
    <row r="9" spans="1:133">
      <c r="A9" s="12"/>
      <c r="B9" s="25">
        <v>312.51</v>
      </c>
      <c r="C9" s="20" t="s">
        <v>75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82165</v>
      </c>
      <c r="L9" s="46">
        <v>0</v>
      </c>
      <c r="M9" s="46">
        <v>0</v>
      </c>
      <c r="N9" s="46">
        <f>SUM(D9:M9)</f>
        <v>82165</v>
      </c>
      <c r="O9" s="47">
        <f t="shared" si="1"/>
        <v>6.0163286226843375</v>
      </c>
      <c r="P9" s="9"/>
    </row>
    <row r="10" spans="1:133">
      <c r="A10" s="12"/>
      <c r="B10" s="25">
        <v>312.52</v>
      </c>
      <c r="C10" s="20" t="s">
        <v>72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148173</v>
      </c>
      <c r="L10" s="46">
        <v>0</v>
      </c>
      <c r="M10" s="46">
        <v>0</v>
      </c>
      <c r="N10" s="46">
        <f>SUM(D10:M10)</f>
        <v>148173</v>
      </c>
      <c r="O10" s="47">
        <f t="shared" si="1"/>
        <v>10.849600937248297</v>
      </c>
      <c r="P10" s="9"/>
    </row>
    <row r="11" spans="1:133">
      <c r="A11" s="12"/>
      <c r="B11" s="25">
        <v>314.10000000000002</v>
      </c>
      <c r="C11" s="20" t="s">
        <v>13</v>
      </c>
      <c r="D11" s="46">
        <v>1299810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1299810</v>
      </c>
      <c r="O11" s="47">
        <f t="shared" si="1"/>
        <v>95.175367943179324</v>
      </c>
      <c r="P11" s="9"/>
    </row>
    <row r="12" spans="1:133">
      <c r="A12" s="12"/>
      <c r="B12" s="25">
        <v>314.3</v>
      </c>
      <c r="C12" s="20" t="s">
        <v>14</v>
      </c>
      <c r="D12" s="46">
        <v>137927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137927</v>
      </c>
      <c r="O12" s="47">
        <f t="shared" si="1"/>
        <v>10.09936296404774</v>
      </c>
      <c r="P12" s="9"/>
    </row>
    <row r="13" spans="1:133">
      <c r="A13" s="12"/>
      <c r="B13" s="25">
        <v>314.39999999999998</v>
      </c>
      <c r="C13" s="20" t="s">
        <v>15</v>
      </c>
      <c r="D13" s="46">
        <v>86091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86091</v>
      </c>
      <c r="O13" s="47">
        <f t="shared" si="1"/>
        <v>6.3038002489565788</v>
      </c>
      <c r="P13" s="9"/>
    </row>
    <row r="14" spans="1:133">
      <c r="A14" s="12"/>
      <c r="B14" s="25">
        <v>315</v>
      </c>
      <c r="C14" s="20" t="s">
        <v>16</v>
      </c>
      <c r="D14" s="46">
        <v>1194887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1194887</v>
      </c>
      <c r="O14" s="47">
        <f t="shared" si="1"/>
        <v>87.492641136413567</v>
      </c>
      <c r="P14" s="9"/>
    </row>
    <row r="15" spans="1:133">
      <c r="A15" s="12"/>
      <c r="B15" s="25">
        <v>316</v>
      </c>
      <c r="C15" s="20" t="s">
        <v>17</v>
      </c>
      <c r="D15" s="46">
        <v>180324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180324</v>
      </c>
      <c r="O15" s="47">
        <f t="shared" si="1"/>
        <v>13.203778282199604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1901103</v>
      </c>
      <c r="E16" s="32">
        <f t="shared" si="3"/>
        <v>738241</v>
      </c>
      <c r="F16" s="32">
        <f t="shared" si="3"/>
        <v>0</v>
      </c>
      <c r="G16" s="32">
        <f t="shared" si="3"/>
        <v>45747</v>
      </c>
      <c r="H16" s="32">
        <f t="shared" si="3"/>
        <v>0</v>
      </c>
      <c r="I16" s="32">
        <f t="shared" si="3"/>
        <v>3729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2688820</v>
      </c>
      <c r="O16" s="45">
        <f t="shared" si="1"/>
        <v>196.88218496009372</v>
      </c>
      <c r="P16" s="10"/>
    </row>
    <row r="17" spans="1:16">
      <c r="A17" s="12"/>
      <c r="B17" s="25">
        <v>322</v>
      </c>
      <c r="C17" s="20" t="s">
        <v>0</v>
      </c>
      <c r="D17" s="46">
        <v>168579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168579</v>
      </c>
      <c r="O17" s="47">
        <f t="shared" si="1"/>
        <v>12.343779746650069</v>
      </c>
      <c r="P17" s="9"/>
    </row>
    <row r="18" spans="1:16">
      <c r="A18" s="12"/>
      <c r="B18" s="25">
        <v>323.10000000000002</v>
      </c>
      <c r="C18" s="20" t="s">
        <v>19</v>
      </c>
      <c r="D18" s="46">
        <v>1406640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1406640</v>
      </c>
      <c r="O18" s="47">
        <f t="shared" si="1"/>
        <v>102.99773010177931</v>
      </c>
      <c r="P18" s="9"/>
    </row>
    <row r="19" spans="1:16">
      <c r="A19" s="12"/>
      <c r="B19" s="25">
        <v>323.39999999999998</v>
      </c>
      <c r="C19" s="20" t="s">
        <v>20</v>
      </c>
      <c r="D19" s="46">
        <v>28928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28928</v>
      </c>
      <c r="O19" s="47">
        <f t="shared" si="1"/>
        <v>2.1181811525225158</v>
      </c>
      <c r="P19" s="9"/>
    </row>
    <row r="20" spans="1:16">
      <c r="A20" s="12"/>
      <c r="B20" s="25">
        <v>323.7</v>
      </c>
      <c r="C20" s="20" t="s">
        <v>21</v>
      </c>
      <c r="D20" s="46">
        <v>296956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296956</v>
      </c>
      <c r="O20" s="47">
        <f t="shared" si="1"/>
        <v>21.743867613677967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3729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3729</v>
      </c>
      <c r="O21" s="47">
        <f t="shared" si="1"/>
        <v>0.27304678919235559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76922</v>
      </c>
      <c r="F22" s="46">
        <v>0</v>
      </c>
      <c r="G22" s="46">
        <v>45747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122669</v>
      </c>
      <c r="O22" s="47">
        <f t="shared" si="1"/>
        <v>8.9821337043274507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661319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661319</v>
      </c>
      <c r="O23" s="47">
        <f t="shared" si="1"/>
        <v>48.423445851944059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SUM(D25:D34)</f>
        <v>1854925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47018</v>
      </c>
      <c r="L24" s="32">
        <f t="shared" si="5"/>
        <v>0</v>
      </c>
      <c r="M24" s="32">
        <f t="shared" si="5"/>
        <v>0</v>
      </c>
      <c r="N24" s="44">
        <f t="shared" si="4"/>
        <v>1901943</v>
      </c>
      <c r="O24" s="45">
        <f t="shared" si="1"/>
        <v>139.26506553415831</v>
      </c>
      <c r="P24" s="10"/>
    </row>
    <row r="25" spans="1:16">
      <c r="A25" s="12"/>
      <c r="B25" s="25">
        <v>334.2</v>
      </c>
      <c r="C25" s="20" t="s">
        <v>27</v>
      </c>
      <c r="D25" s="46">
        <v>132717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132717</v>
      </c>
      <c r="O25" s="47">
        <f t="shared" si="1"/>
        <v>9.717873617924873</v>
      </c>
      <c r="P25" s="9"/>
    </row>
    <row r="26" spans="1:16">
      <c r="A26" s="12"/>
      <c r="B26" s="25">
        <v>334.49</v>
      </c>
      <c r="C26" s="20" t="s">
        <v>28</v>
      </c>
      <c r="D26" s="46">
        <v>168062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168062</v>
      </c>
      <c r="O26" s="47">
        <f t="shared" si="1"/>
        <v>12.305923702130775</v>
      </c>
      <c r="P26" s="9"/>
    </row>
    <row r="27" spans="1:16">
      <c r="A27" s="12"/>
      <c r="B27" s="25">
        <v>335.12</v>
      </c>
      <c r="C27" s="20" t="s">
        <v>29</v>
      </c>
      <c r="D27" s="46">
        <v>376340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376340</v>
      </c>
      <c r="O27" s="47">
        <f t="shared" si="1"/>
        <v>27.556564399209197</v>
      </c>
      <c r="P27" s="9"/>
    </row>
    <row r="28" spans="1:16">
      <c r="A28" s="12"/>
      <c r="B28" s="25">
        <v>335.14</v>
      </c>
      <c r="C28" s="20" t="s">
        <v>30</v>
      </c>
      <c r="D28" s="46">
        <v>1339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1339</v>
      </c>
      <c r="O28" s="47">
        <f t="shared" si="1"/>
        <v>9.804495862927437E-2</v>
      </c>
      <c r="P28" s="9"/>
    </row>
    <row r="29" spans="1:16">
      <c r="A29" s="12"/>
      <c r="B29" s="25">
        <v>335.15</v>
      </c>
      <c r="C29" s="20" t="s">
        <v>31</v>
      </c>
      <c r="D29" s="46">
        <v>38375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38375</v>
      </c>
      <c r="O29" s="47">
        <f t="shared" si="1"/>
        <v>2.8099143296477997</v>
      </c>
      <c r="P29" s="9"/>
    </row>
    <row r="30" spans="1:16">
      <c r="A30" s="12"/>
      <c r="B30" s="25">
        <v>335.18</v>
      </c>
      <c r="C30" s="20" t="s">
        <v>32</v>
      </c>
      <c r="D30" s="46">
        <v>752637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752637</v>
      </c>
      <c r="O30" s="47">
        <f t="shared" si="1"/>
        <v>55.109980229918726</v>
      </c>
      <c r="P30" s="9"/>
    </row>
    <row r="31" spans="1:16">
      <c r="A31" s="12"/>
      <c r="B31" s="25">
        <v>335.21</v>
      </c>
      <c r="C31" s="20" t="s">
        <v>33</v>
      </c>
      <c r="D31" s="46">
        <v>292092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47018</v>
      </c>
      <c r="L31" s="46">
        <v>0</v>
      </c>
      <c r="M31" s="46">
        <v>0</v>
      </c>
      <c r="N31" s="46">
        <f t="shared" si="6"/>
        <v>339110</v>
      </c>
      <c r="O31" s="47">
        <f t="shared" si="1"/>
        <v>24.830489858680529</v>
      </c>
      <c r="P31" s="9"/>
    </row>
    <row r="32" spans="1:16">
      <c r="A32" s="12"/>
      <c r="B32" s="25">
        <v>335.49</v>
      </c>
      <c r="C32" s="20" t="s">
        <v>34</v>
      </c>
      <c r="D32" s="46">
        <v>8329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8329</v>
      </c>
      <c r="O32" s="47">
        <f t="shared" si="1"/>
        <v>0.60987039613385075</v>
      </c>
      <c r="P32" s="9"/>
    </row>
    <row r="33" spans="1:16">
      <c r="A33" s="12"/>
      <c r="B33" s="25">
        <v>337.2</v>
      </c>
      <c r="C33" s="20" t="s">
        <v>35</v>
      </c>
      <c r="D33" s="46">
        <v>71982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71982</v>
      </c>
      <c r="O33" s="47">
        <f t="shared" si="1"/>
        <v>5.270703668448415</v>
      </c>
      <c r="P33" s="9"/>
    </row>
    <row r="34" spans="1:16">
      <c r="A34" s="12"/>
      <c r="B34" s="25">
        <v>338</v>
      </c>
      <c r="C34" s="20" t="s">
        <v>36</v>
      </c>
      <c r="D34" s="46">
        <v>13052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13052</v>
      </c>
      <c r="O34" s="47">
        <f t="shared" si="1"/>
        <v>0.95570037343486858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SUM(D36:D43)</f>
        <v>1726594</v>
      </c>
      <c r="E35" s="32">
        <f t="shared" si="7"/>
        <v>11325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2808089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4546008</v>
      </c>
      <c r="O35" s="45">
        <f t="shared" si="1"/>
        <v>332.87017646628101</v>
      </c>
      <c r="P35" s="10"/>
    </row>
    <row r="36" spans="1:16">
      <c r="A36" s="12"/>
      <c r="B36" s="25">
        <v>341.3</v>
      </c>
      <c r="C36" s="20" t="s">
        <v>44</v>
      </c>
      <c r="D36" s="46">
        <v>5111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8">SUM(D36:M36)</f>
        <v>5111</v>
      </c>
      <c r="O36" s="47">
        <f t="shared" si="1"/>
        <v>0.37424031632130045</v>
      </c>
      <c r="P36" s="9"/>
    </row>
    <row r="37" spans="1:16">
      <c r="A37" s="12"/>
      <c r="B37" s="25">
        <v>342.1</v>
      </c>
      <c r="C37" s="20" t="s">
        <v>45</v>
      </c>
      <c r="D37" s="46">
        <v>5387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5387</v>
      </c>
      <c r="O37" s="47">
        <f t="shared" ref="O37:O57" si="9">(N37/O$59)</f>
        <v>0.39444973273779016</v>
      </c>
      <c r="P37" s="9"/>
    </row>
    <row r="38" spans="1:16">
      <c r="A38" s="12"/>
      <c r="B38" s="25">
        <v>342.6</v>
      </c>
      <c r="C38" s="20" t="s">
        <v>47</v>
      </c>
      <c r="D38" s="46">
        <v>482110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482110</v>
      </c>
      <c r="O38" s="47">
        <f t="shared" si="9"/>
        <v>35.301310683166143</v>
      </c>
      <c r="P38" s="9"/>
    </row>
    <row r="39" spans="1:16">
      <c r="A39" s="12"/>
      <c r="B39" s="25">
        <v>343.4</v>
      </c>
      <c r="C39" s="20" t="s">
        <v>48</v>
      </c>
      <c r="D39" s="46">
        <v>1072905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1072905</v>
      </c>
      <c r="O39" s="47">
        <f t="shared" si="9"/>
        <v>78.560811305557593</v>
      </c>
      <c r="P39" s="9"/>
    </row>
    <row r="40" spans="1:16">
      <c r="A40" s="12"/>
      <c r="B40" s="25">
        <v>343.6</v>
      </c>
      <c r="C40" s="20" t="s">
        <v>49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2808089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2808089</v>
      </c>
      <c r="O40" s="47">
        <f t="shared" si="9"/>
        <v>205.61536208537746</v>
      </c>
      <c r="P40" s="9"/>
    </row>
    <row r="41" spans="1:16">
      <c r="A41" s="12"/>
      <c r="B41" s="25">
        <v>343.8</v>
      </c>
      <c r="C41" s="20" t="s">
        <v>50</v>
      </c>
      <c r="D41" s="46">
        <v>0</v>
      </c>
      <c r="E41" s="46">
        <v>11325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11325</v>
      </c>
      <c r="O41" s="47">
        <f t="shared" si="9"/>
        <v>0.82924507578531159</v>
      </c>
      <c r="P41" s="9"/>
    </row>
    <row r="42" spans="1:16">
      <c r="A42" s="12"/>
      <c r="B42" s="25">
        <v>347.2</v>
      </c>
      <c r="C42" s="20" t="s">
        <v>51</v>
      </c>
      <c r="D42" s="46">
        <v>160181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160181</v>
      </c>
      <c r="O42" s="47">
        <f t="shared" si="9"/>
        <v>11.728856996412096</v>
      </c>
      <c r="P42" s="9"/>
    </row>
    <row r="43" spans="1:16">
      <c r="A43" s="12"/>
      <c r="B43" s="25">
        <v>349</v>
      </c>
      <c r="C43" s="20" t="s">
        <v>1</v>
      </c>
      <c r="D43" s="46">
        <v>900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900</v>
      </c>
      <c r="O43" s="47">
        <f t="shared" si="9"/>
        <v>6.5900270923336016E-2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169871</v>
      </c>
      <c r="E44" s="32">
        <f t="shared" si="10"/>
        <v>104774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7" si="11">SUM(D44:M44)</f>
        <v>274645</v>
      </c>
      <c r="O44" s="45">
        <f t="shared" si="9"/>
        <v>20.110199897488467</v>
      </c>
      <c r="P44" s="10"/>
    </row>
    <row r="45" spans="1:16">
      <c r="A45" s="13"/>
      <c r="B45" s="39">
        <v>351.2</v>
      </c>
      <c r="C45" s="21" t="s">
        <v>54</v>
      </c>
      <c r="D45" s="46">
        <v>0</v>
      </c>
      <c r="E45" s="46">
        <v>92108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92108</v>
      </c>
      <c r="O45" s="47">
        <f t="shared" si="9"/>
        <v>6.7443801713407048</v>
      </c>
      <c r="P45" s="9"/>
    </row>
    <row r="46" spans="1:16">
      <c r="A46" s="13"/>
      <c r="B46" s="39">
        <v>351.3</v>
      </c>
      <c r="C46" s="21" t="s">
        <v>55</v>
      </c>
      <c r="D46" s="46">
        <v>0</v>
      </c>
      <c r="E46" s="46">
        <v>12666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12666</v>
      </c>
      <c r="O46" s="47">
        <f t="shared" si="9"/>
        <v>0.92743647946108221</v>
      </c>
      <c r="P46" s="9"/>
    </row>
    <row r="47" spans="1:16">
      <c r="A47" s="13"/>
      <c r="B47" s="39">
        <v>354</v>
      </c>
      <c r="C47" s="21" t="s">
        <v>56</v>
      </c>
      <c r="D47" s="46">
        <v>169871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169871</v>
      </c>
      <c r="O47" s="47">
        <f t="shared" si="9"/>
        <v>12.43838324668668</v>
      </c>
      <c r="P47" s="9"/>
    </row>
    <row r="48" spans="1:16" ht="15.75">
      <c r="A48" s="29" t="s">
        <v>4</v>
      </c>
      <c r="B48" s="30"/>
      <c r="C48" s="31"/>
      <c r="D48" s="32">
        <f t="shared" ref="D48:M48" si="12">SUM(D49:D54)</f>
        <v>215590</v>
      </c>
      <c r="E48" s="32">
        <f t="shared" si="12"/>
        <v>4485</v>
      </c>
      <c r="F48" s="32">
        <f t="shared" si="12"/>
        <v>0</v>
      </c>
      <c r="G48" s="32">
        <f t="shared" si="12"/>
        <v>3426</v>
      </c>
      <c r="H48" s="32">
        <f t="shared" si="12"/>
        <v>0</v>
      </c>
      <c r="I48" s="32">
        <f t="shared" si="12"/>
        <v>-9287</v>
      </c>
      <c r="J48" s="32">
        <f t="shared" si="12"/>
        <v>0</v>
      </c>
      <c r="K48" s="32">
        <f t="shared" si="12"/>
        <v>735821</v>
      </c>
      <c r="L48" s="32">
        <f t="shared" si="12"/>
        <v>0</v>
      </c>
      <c r="M48" s="32">
        <f t="shared" si="12"/>
        <v>0</v>
      </c>
      <c r="N48" s="32">
        <f t="shared" si="11"/>
        <v>950035</v>
      </c>
      <c r="O48" s="45">
        <f t="shared" si="9"/>
        <v>69.563959874057261</v>
      </c>
      <c r="P48" s="10"/>
    </row>
    <row r="49" spans="1:119">
      <c r="A49" s="12"/>
      <c r="B49" s="25">
        <v>361.1</v>
      </c>
      <c r="C49" s="20" t="s">
        <v>57</v>
      </c>
      <c r="D49" s="46">
        <v>18891</v>
      </c>
      <c r="E49" s="46">
        <v>4485</v>
      </c>
      <c r="F49" s="46">
        <v>0</v>
      </c>
      <c r="G49" s="46">
        <v>3426</v>
      </c>
      <c r="H49" s="46">
        <v>0</v>
      </c>
      <c r="I49" s="46">
        <v>3074</v>
      </c>
      <c r="J49" s="46">
        <v>0</v>
      </c>
      <c r="K49" s="46">
        <v>529576</v>
      </c>
      <c r="L49" s="46">
        <v>0</v>
      </c>
      <c r="M49" s="46">
        <v>0</v>
      </c>
      <c r="N49" s="46">
        <f t="shared" si="11"/>
        <v>559452</v>
      </c>
      <c r="O49" s="47">
        <f t="shared" si="9"/>
        <v>40.96448707622465</v>
      </c>
      <c r="P49" s="9"/>
    </row>
    <row r="50" spans="1:119">
      <c r="A50" s="12"/>
      <c r="B50" s="25">
        <v>361.3</v>
      </c>
      <c r="C50" s="20" t="s">
        <v>58</v>
      </c>
      <c r="D50" s="46">
        <v>52715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52715</v>
      </c>
      <c r="O50" s="47">
        <f t="shared" si="9"/>
        <v>3.8599253130262867</v>
      </c>
      <c r="P50" s="9"/>
    </row>
    <row r="51" spans="1:119">
      <c r="A51" s="12"/>
      <c r="B51" s="25">
        <v>362</v>
      </c>
      <c r="C51" s="20" t="s">
        <v>59</v>
      </c>
      <c r="D51" s="46">
        <v>39011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39011</v>
      </c>
      <c r="O51" s="47">
        <f t="shared" si="9"/>
        <v>2.8564838544336237</v>
      </c>
      <c r="P51" s="9"/>
    </row>
    <row r="52" spans="1:119">
      <c r="A52" s="12"/>
      <c r="B52" s="25">
        <v>364</v>
      </c>
      <c r="C52" s="20" t="s">
        <v>60</v>
      </c>
      <c r="D52" s="46">
        <v>6837</v>
      </c>
      <c r="E52" s="46">
        <v>0</v>
      </c>
      <c r="F52" s="46">
        <v>0</v>
      </c>
      <c r="G52" s="46">
        <v>0</v>
      </c>
      <c r="H52" s="46">
        <v>0</v>
      </c>
      <c r="I52" s="46">
        <v>-12361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-5524</v>
      </c>
      <c r="O52" s="47">
        <f t="shared" si="9"/>
        <v>-0.40448121842278684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206245</v>
      </c>
      <c r="L53" s="46">
        <v>0</v>
      </c>
      <c r="M53" s="46">
        <v>0</v>
      </c>
      <c r="N53" s="46">
        <f t="shared" si="11"/>
        <v>206245</v>
      </c>
      <c r="O53" s="47">
        <f t="shared" si="9"/>
        <v>15.10177930731493</v>
      </c>
      <c r="P53" s="9"/>
    </row>
    <row r="54" spans="1:119">
      <c r="A54" s="12"/>
      <c r="B54" s="25">
        <v>369.9</v>
      </c>
      <c r="C54" s="20" t="s">
        <v>62</v>
      </c>
      <c r="D54" s="46">
        <v>98136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98136</v>
      </c>
      <c r="O54" s="47">
        <f t="shared" si="9"/>
        <v>7.185765541480559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SUM(D56:D56)</f>
        <v>775775</v>
      </c>
      <c r="E55" s="32">
        <f t="shared" si="13"/>
        <v>0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775775</v>
      </c>
      <c r="O55" s="45">
        <f t="shared" si="9"/>
        <v>56.804202972834446</v>
      </c>
      <c r="P55" s="9"/>
    </row>
    <row r="56" spans="1:119" ht="15.75" thickBot="1">
      <c r="A56" s="12"/>
      <c r="B56" s="25">
        <v>381</v>
      </c>
      <c r="C56" s="20" t="s">
        <v>63</v>
      </c>
      <c r="D56" s="46">
        <v>775775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775775</v>
      </c>
      <c r="O56" s="47">
        <f t="shared" si="9"/>
        <v>56.804202972834446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4">SUM(D5,D16,D24,D35,D44,D48,D55)</f>
        <v>14580932</v>
      </c>
      <c r="E57" s="15">
        <f t="shared" si="14"/>
        <v>858825</v>
      </c>
      <c r="F57" s="15">
        <f t="shared" si="14"/>
        <v>0</v>
      </c>
      <c r="G57" s="15">
        <f t="shared" si="14"/>
        <v>529206</v>
      </c>
      <c r="H57" s="15">
        <f t="shared" si="14"/>
        <v>0</v>
      </c>
      <c r="I57" s="15">
        <f t="shared" si="14"/>
        <v>2802531</v>
      </c>
      <c r="J57" s="15">
        <f t="shared" si="14"/>
        <v>0</v>
      </c>
      <c r="K57" s="15">
        <f t="shared" si="14"/>
        <v>1013177</v>
      </c>
      <c r="L57" s="15">
        <f t="shared" si="14"/>
        <v>0</v>
      </c>
      <c r="M57" s="15">
        <f t="shared" si="14"/>
        <v>0</v>
      </c>
      <c r="N57" s="15">
        <f t="shared" si="11"/>
        <v>19784671</v>
      </c>
      <c r="O57" s="38">
        <f t="shared" si="9"/>
        <v>1448.6835322545214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76</v>
      </c>
      <c r="M59" s="48"/>
      <c r="N59" s="48"/>
      <c r="O59" s="43">
        <v>13657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A61:O61"/>
    <mergeCell ref="L59:N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8491625</v>
      </c>
      <c r="E5" s="27">
        <f t="shared" si="0"/>
        <v>0</v>
      </c>
      <c r="F5" s="27">
        <f t="shared" si="0"/>
        <v>0</v>
      </c>
      <c r="G5" s="27">
        <f t="shared" si="0"/>
        <v>992937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268084</v>
      </c>
      <c r="L5" s="27">
        <f t="shared" si="0"/>
        <v>0</v>
      </c>
      <c r="M5" s="27">
        <f t="shared" si="0"/>
        <v>0</v>
      </c>
      <c r="N5" s="28">
        <f>SUM(D5:M5)</f>
        <v>9752646</v>
      </c>
      <c r="O5" s="33">
        <f t="shared" ref="O5:O36" si="1">(N5/O$61)</f>
        <v>704.21301176980285</v>
      </c>
      <c r="P5" s="6"/>
    </row>
    <row r="6" spans="1:133">
      <c r="A6" s="12"/>
      <c r="B6" s="25">
        <v>311</v>
      </c>
      <c r="C6" s="20" t="s">
        <v>3</v>
      </c>
      <c r="D6" s="46">
        <v>5595564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5595564</v>
      </c>
      <c r="O6" s="47">
        <f t="shared" si="1"/>
        <v>404.04101379160949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0</v>
      </c>
      <c r="F7" s="46">
        <v>0</v>
      </c>
      <c r="G7" s="46">
        <v>576814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576814</v>
      </c>
      <c r="O7" s="47">
        <f t="shared" si="1"/>
        <v>41.650227453245719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416123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416123</v>
      </c>
      <c r="O8" s="47">
        <f t="shared" si="1"/>
        <v>30.047151418875011</v>
      </c>
      <c r="P8" s="9"/>
    </row>
    <row r="9" spans="1:133">
      <c r="A9" s="12"/>
      <c r="B9" s="25">
        <v>312.51</v>
      </c>
      <c r="C9" s="20" t="s">
        <v>71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88274</v>
      </c>
      <c r="L9" s="46">
        <v>0</v>
      </c>
      <c r="M9" s="46">
        <v>0</v>
      </c>
      <c r="N9" s="46">
        <f>SUM(D9:M9)</f>
        <v>88274</v>
      </c>
      <c r="O9" s="47">
        <f t="shared" si="1"/>
        <v>6.3740342262979279</v>
      </c>
      <c r="P9" s="9"/>
    </row>
    <row r="10" spans="1:133">
      <c r="A10" s="12"/>
      <c r="B10" s="25">
        <v>312.52</v>
      </c>
      <c r="C10" s="20" t="s">
        <v>72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179810</v>
      </c>
      <c r="L10" s="46">
        <v>0</v>
      </c>
      <c r="M10" s="46">
        <v>0</v>
      </c>
      <c r="N10" s="46">
        <f>SUM(D10:M10)</f>
        <v>179810</v>
      </c>
      <c r="O10" s="47">
        <f t="shared" si="1"/>
        <v>12.983608924832119</v>
      </c>
      <c r="P10" s="9"/>
    </row>
    <row r="11" spans="1:133">
      <c r="A11" s="12"/>
      <c r="B11" s="25">
        <v>314.10000000000002</v>
      </c>
      <c r="C11" s="20" t="s">
        <v>13</v>
      </c>
      <c r="D11" s="46">
        <v>1159863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1159863</v>
      </c>
      <c r="O11" s="47">
        <f t="shared" si="1"/>
        <v>83.750667918261243</v>
      </c>
      <c r="P11" s="9"/>
    </row>
    <row r="12" spans="1:133">
      <c r="A12" s="12"/>
      <c r="B12" s="25">
        <v>314.3</v>
      </c>
      <c r="C12" s="20" t="s">
        <v>14</v>
      </c>
      <c r="D12" s="46">
        <v>142560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142560</v>
      </c>
      <c r="O12" s="47">
        <f t="shared" si="1"/>
        <v>10.293884034948372</v>
      </c>
      <c r="P12" s="9"/>
    </row>
    <row r="13" spans="1:133">
      <c r="A13" s="12"/>
      <c r="B13" s="25">
        <v>314.39999999999998</v>
      </c>
      <c r="C13" s="20" t="s">
        <v>15</v>
      </c>
      <c r="D13" s="46">
        <v>83500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83500</v>
      </c>
      <c r="O13" s="47">
        <f t="shared" si="1"/>
        <v>6.0293161961152428</v>
      </c>
      <c r="P13" s="9"/>
    </row>
    <row r="14" spans="1:133">
      <c r="A14" s="12"/>
      <c r="B14" s="25">
        <v>315</v>
      </c>
      <c r="C14" s="20" t="s">
        <v>16</v>
      </c>
      <c r="D14" s="46">
        <v>1319697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1319697</v>
      </c>
      <c r="O14" s="47">
        <f t="shared" si="1"/>
        <v>95.291862228319729</v>
      </c>
      <c r="P14" s="9"/>
    </row>
    <row r="15" spans="1:133">
      <c r="A15" s="12"/>
      <c r="B15" s="25">
        <v>316</v>
      </c>
      <c r="C15" s="20" t="s">
        <v>17</v>
      </c>
      <c r="D15" s="46">
        <v>190441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190441</v>
      </c>
      <c r="O15" s="47">
        <f t="shared" si="1"/>
        <v>13.751245577298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1889913</v>
      </c>
      <c r="E16" s="32">
        <f t="shared" si="3"/>
        <v>749268</v>
      </c>
      <c r="F16" s="32">
        <f t="shared" si="3"/>
        <v>0</v>
      </c>
      <c r="G16" s="32">
        <f t="shared" si="3"/>
        <v>41489</v>
      </c>
      <c r="H16" s="32">
        <f t="shared" si="3"/>
        <v>0</v>
      </c>
      <c r="I16" s="32">
        <f t="shared" si="3"/>
        <v>62809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2743479</v>
      </c>
      <c r="O16" s="45">
        <f t="shared" si="1"/>
        <v>198.09942956170121</v>
      </c>
      <c r="P16" s="10"/>
    </row>
    <row r="17" spans="1:16">
      <c r="A17" s="12"/>
      <c r="B17" s="25">
        <v>322</v>
      </c>
      <c r="C17" s="20" t="s">
        <v>0</v>
      </c>
      <c r="D17" s="46">
        <v>187151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187151</v>
      </c>
      <c r="O17" s="47">
        <f t="shared" si="1"/>
        <v>13.513683298433099</v>
      </c>
      <c r="P17" s="9"/>
    </row>
    <row r="18" spans="1:16">
      <c r="A18" s="12"/>
      <c r="B18" s="25">
        <v>323.10000000000002</v>
      </c>
      <c r="C18" s="20" t="s">
        <v>19</v>
      </c>
      <c r="D18" s="46">
        <v>1373822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3" si="4">SUM(D18:M18)</f>
        <v>1373822</v>
      </c>
      <c r="O18" s="47">
        <f t="shared" si="1"/>
        <v>99.200086648855518</v>
      </c>
      <c r="P18" s="9"/>
    </row>
    <row r="19" spans="1:16">
      <c r="A19" s="12"/>
      <c r="B19" s="25">
        <v>323.39999999999998</v>
      </c>
      <c r="C19" s="20" t="s">
        <v>20</v>
      </c>
      <c r="D19" s="46">
        <v>27186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27186</v>
      </c>
      <c r="O19" s="47">
        <f t="shared" si="1"/>
        <v>1.9630298216477724</v>
      </c>
      <c r="P19" s="9"/>
    </row>
    <row r="20" spans="1:16">
      <c r="A20" s="12"/>
      <c r="B20" s="25">
        <v>323.7</v>
      </c>
      <c r="C20" s="20" t="s">
        <v>21</v>
      </c>
      <c r="D20" s="46">
        <v>301754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301754</v>
      </c>
      <c r="O20" s="47">
        <f t="shared" si="1"/>
        <v>21.788865622066574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62809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62809</v>
      </c>
      <c r="O21" s="47">
        <f t="shared" si="1"/>
        <v>4.5352733049317644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73009</v>
      </c>
      <c r="F22" s="46">
        <v>0</v>
      </c>
      <c r="G22" s="46">
        <v>41489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114498</v>
      </c>
      <c r="O22" s="47">
        <f t="shared" si="1"/>
        <v>8.2676005487760857</v>
      </c>
      <c r="P22" s="9"/>
    </row>
    <row r="23" spans="1:16">
      <c r="A23" s="12"/>
      <c r="B23" s="25">
        <v>329</v>
      </c>
      <c r="C23" s="20" t="s">
        <v>24</v>
      </c>
      <c r="D23" s="46">
        <v>0</v>
      </c>
      <c r="E23" s="46">
        <v>676259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676259</v>
      </c>
      <c r="O23" s="47">
        <f t="shared" si="1"/>
        <v>48.830890316990399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SUM(D25:D35)</f>
        <v>2080316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79120</v>
      </c>
      <c r="L24" s="32">
        <f t="shared" si="5"/>
        <v>0</v>
      </c>
      <c r="M24" s="32">
        <f t="shared" si="5"/>
        <v>0</v>
      </c>
      <c r="N24" s="44">
        <f>SUM(D24:M24)</f>
        <v>2159436</v>
      </c>
      <c r="O24" s="45">
        <f t="shared" si="1"/>
        <v>155.92721496136906</v>
      </c>
      <c r="P24" s="10"/>
    </row>
    <row r="25" spans="1:16">
      <c r="A25" s="12"/>
      <c r="B25" s="25">
        <v>331.2</v>
      </c>
      <c r="C25" s="20" t="s">
        <v>25</v>
      </c>
      <c r="D25" s="46">
        <v>41040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3" si="6">SUM(D25:M25)</f>
        <v>41040</v>
      </c>
      <c r="O25" s="47">
        <f t="shared" si="1"/>
        <v>2.9633908585457434</v>
      </c>
      <c r="P25" s="9"/>
    </row>
    <row r="26" spans="1:16">
      <c r="A26" s="12"/>
      <c r="B26" s="25">
        <v>334.2</v>
      </c>
      <c r="C26" s="20" t="s">
        <v>27</v>
      </c>
      <c r="D26" s="46">
        <v>63298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63298</v>
      </c>
      <c r="O26" s="47">
        <f t="shared" si="1"/>
        <v>4.5705827135533248</v>
      </c>
      <c r="P26" s="9"/>
    </row>
    <row r="27" spans="1:16">
      <c r="A27" s="12"/>
      <c r="B27" s="25">
        <v>334.49</v>
      </c>
      <c r="C27" s="20" t="s">
        <v>28</v>
      </c>
      <c r="D27" s="46">
        <v>369326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369326</v>
      </c>
      <c r="O27" s="47">
        <f t="shared" si="1"/>
        <v>26.668062676005487</v>
      </c>
      <c r="P27" s="9"/>
    </row>
    <row r="28" spans="1:16">
      <c r="A28" s="12"/>
      <c r="B28" s="25">
        <v>335.12</v>
      </c>
      <c r="C28" s="20" t="s">
        <v>29</v>
      </c>
      <c r="D28" s="46">
        <v>377410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377410</v>
      </c>
      <c r="O28" s="47">
        <f t="shared" si="1"/>
        <v>27.251787132644957</v>
      </c>
      <c r="P28" s="9"/>
    </row>
    <row r="29" spans="1:16">
      <c r="A29" s="12"/>
      <c r="B29" s="25">
        <v>335.14</v>
      </c>
      <c r="C29" s="20" t="s">
        <v>30</v>
      </c>
      <c r="D29" s="46">
        <v>1345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1345</v>
      </c>
      <c r="O29" s="47">
        <f t="shared" si="1"/>
        <v>9.7118925554191632E-2</v>
      </c>
      <c r="P29" s="9"/>
    </row>
    <row r="30" spans="1:16">
      <c r="A30" s="12"/>
      <c r="B30" s="25">
        <v>335.15</v>
      </c>
      <c r="C30" s="20" t="s">
        <v>31</v>
      </c>
      <c r="D30" s="46">
        <v>26191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26191</v>
      </c>
      <c r="O30" s="47">
        <f t="shared" si="1"/>
        <v>1.8911834789515489</v>
      </c>
      <c r="P30" s="9"/>
    </row>
    <row r="31" spans="1:16">
      <c r="A31" s="12"/>
      <c r="B31" s="25">
        <v>335.18</v>
      </c>
      <c r="C31" s="20" t="s">
        <v>32</v>
      </c>
      <c r="D31" s="46">
        <v>787531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787531</v>
      </c>
      <c r="O31" s="47">
        <f t="shared" si="1"/>
        <v>56.86554985919561</v>
      </c>
      <c r="P31" s="9"/>
    </row>
    <row r="32" spans="1:16">
      <c r="A32" s="12"/>
      <c r="B32" s="25">
        <v>335.21</v>
      </c>
      <c r="C32" s="20" t="s">
        <v>33</v>
      </c>
      <c r="D32" s="46">
        <v>358864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79120</v>
      </c>
      <c r="L32" s="46">
        <v>0</v>
      </c>
      <c r="M32" s="46">
        <v>0</v>
      </c>
      <c r="N32" s="46">
        <f t="shared" si="6"/>
        <v>437984</v>
      </c>
      <c r="O32" s="47">
        <f t="shared" si="1"/>
        <v>31.625676944183695</v>
      </c>
      <c r="P32" s="9"/>
    </row>
    <row r="33" spans="1:16">
      <c r="A33" s="12"/>
      <c r="B33" s="25">
        <v>335.49</v>
      </c>
      <c r="C33" s="20" t="s">
        <v>34</v>
      </c>
      <c r="D33" s="46">
        <v>8148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8148</v>
      </c>
      <c r="O33" s="47">
        <f t="shared" si="1"/>
        <v>0.58834572893349701</v>
      </c>
      <c r="P33" s="9"/>
    </row>
    <row r="34" spans="1:16">
      <c r="A34" s="12"/>
      <c r="B34" s="25">
        <v>337.2</v>
      </c>
      <c r="C34" s="20" t="s">
        <v>35</v>
      </c>
      <c r="D34" s="46">
        <v>34317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34317</v>
      </c>
      <c r="O34" s="47">
        <f t="shared" si="1"/>
        <v>2.4779406455339736</v>
      </c>
      <c r="P34" s="9"/>
    </row>
    <row r="35" spans="1:16">
      <c r="A35" s="12"/>
      <c r="B35" s="25">
        <v>338</v>
      </c>
      <c r="C35" s="20" t="s">
        <v>36</v>
      </c>
      <c r="D35" s="46">
        <v>12846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12846</v>
      </c>
      <c r="O35" s="47">
        <f t="shared" si="1"/>
        <v>0.92757599826702286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SUM(D37:D45)</f>
        <v>1738886</v>
      </c>
      <c r="E36" s="32">
        <f t="shared" si="7"/>
        <v>30975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2842463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4612324</v>
      </c>
      <c r="O36" s="45">
        <f t="shared" si="1"/>
        <v>333.04382987941369</v>
      </c>
      <c r="P36" s="10"/>
    </row>
    <row r="37" spans="1:16">
      <c r="A37" s="12"/>
      <c r="B37" s="25">
        <v>341.3</v>
      </c>
      <c r="C37" s="20" t="s">
        <v>44</v>
      </c>
      <c r="D37" s="46">
        <v>3606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3606</v>
      </c>
      <c r="O37" s="47">
        <f t="shared" ref="O37:O59" si="9">(N37/O$61)</f>
        <v>0.26037981081666545</v>
      </c>
      <c r="P37" s="9"/>
    </row>
    <row r="38" spans="1:16">
      <c r="A38" s="12"/>
      <c r="B38" s="25">
        <v>342.1</v>
      </c>
      <c r="C38" s="20" t="s">
        <v>45</v>
      </c>
      <c r="D38" s="46">
        <v>35866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35866</v>
      </c>
      <c r="O38" s="47">
        <f t="shared" si="9"/>
        <v>2.5897898765253808</v>
      </c>
      <c r="P38" s="9"/>
    </row>
    <row r="39" spans="1:16">
      <c r="A39" s="12"/>
      <c r="B39" s="25">
        <v>342.2</v>
      </c>
      <c r="C39" s="20" t="s">
        <v>46</v>
      </c>
      <c r="D39" s="46">
        <v>9563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9563</v>
      </c>
      <c r="O39" s="47">
        <f t="shared" si="9"/>
        <v>0.69051917105928229</v>
      </c>
      <c r="P39" s="9"/>
    </row>
    <row r="40" spans="1:16">
      <c r="A40" s="12"/>
      <c r="B40" s="25">
        <v>342.6</v>
      </c>
      <c r="C40" s="20" t="s">
        <v>47</v>
      </c>
      <c r="D40" s="46">
        <v>476682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476682</v>
      </c>
      <c r="O40" s="47">
        <f t="shared" si="9"/>
        <v>34.419958119719837</v>
      </c>
      <c r="P40" s="9"/>
    </row>
    <row r="41" spans="1:16">
      <c r="A41" s="12"/>
      <c r="B41" s="25">
        <v>343.4</v>
      </c>
      <c r="C41" s="20" t="s">
        <v>48</v>
      </c>
      <c r="D41" s="46">
        <v>1049966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1049966</v>
      </c>
      <c r="O41" s="47">
        <f t="shared" si="9"/>
        <v>75.815293522998047</v>
      </c>
      <c r="P41" s="9"/>
    </row>
    <row r="42" spans="1:16">
      <c r="A42" s="12"/>
      <c r="B42" s="25">
        <v>343.6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2842463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2842463</v>
      </c>
      <c r="O42" s="47">
        <f t="shared" si="9"/>
        <v>205.24680482345295</v>
      </c>
      <c r="P42" s="9"/>
    </row>
    <row r="43" spans="1:16">
      <c r="A43" s="12"/>
      <c r="B43" s="25">
        <v>343.8</v>
      </c>
      <c r="C43" s="20" t="s">
        <v>50</v>
      </c>
      <c r="D43" s="46">
        <v>0</v>
      </c>
      <c r="E43" s="46">
        <v>26600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26600</v>
      </c>
      <c r="O43" s="47">
        <f t="shared" si="9"/>
        <v>1.9207162972055745</v>
      </c>
      <c r="P43" s="9"/>
    </row>
    <row r="44" spans="1:16">
      <c r="A44" s="12"/>
      <c r="B44" s="25">
        <v>347.2</v>
      </c>
      <c r="C44" s="20" t="s">
        <v>51</v>
      </c>
      <c r="D44" s="46">
        <v>163117</v>
      </c>
      <c r="E44" s="46">
        <v>4375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167492</v>
      </c>
      <c r="O44" s="47">
        <f t="shared" si="9"/>
        <v>12.09415842299083</v>
      </c>
      <c r="P44" s="9"/>
    </row>
    <row r="45" spans="1:16">
      <c r="A45" s="12"/>
      <c r="B45" s="25">
        <v>349</v>
      </c>
      <c r="C45" s="20" t="s">
        <v>1</v>
      </c>
      <c r="D45" s="46">
        <v>86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9" si="10">SUM(D45:M45)</f>
        <v>86</v>
      </c>
      <c r="O45" s="47">
        <f t="shared" si="9"/>
        <v>6.2098346451007289E-3</v>
      </c>
      <c r="P45" s="9"/>
    </row>
    <row r="46" spans="1:16" ht="15.75">
      <c r="A46" s="29" t="s">
        <v>42</v>
      </c>
      <c r="B46" s="30"/>
      <c r="C46" s="31"/>
      <c r="D46" s="32">
        <f t="shared" ref="D46:M46" si="11">SUM(D47:D49)</f>
        <v>130449</v>
      </c>
      <c r="E46" s="32">
        <f t="shared" si="11"/>
        <v>23302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0"/>
        <v>153751</v>
      </c>
      <c r="O46" s="45">
        <f t="shared" si="9"/>
        <v>11.101956819987002</v>
      </c>
      <c r="P46" s="10"/>
    </row>
    <row r="47" spans="1:16">
      <c r="A47" s="13"/>
      <c r="B47" s="39">
        <v>351.2</v>
      </c>
      <c r="C47" s="21" t="s">
        <v>54</v>
      </c>
      <c r="D47" s="46">
        <v>0</v>
      </c>
      <c r="E47" s="46">
        <v>14169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14169</v>
      </c>
      <c r="O47" s="47">
        <f t="shared" si="9"/>
        <v>1.0231063614701423</v>
      </c>
      <c r="P47" s="9"/>
    </row>
    <row r="48" spans="1:16">
      <c r="A48" s="13"/>
      <c r="B48" s="39">
        <v>351.3</v>
      </c>
      <c r="C48" s="21" t="s">
        <v>55</v>
      </c>
      <c r="D48" s="46">
        <v>0</v>
      </c>
      <c r="E48" s="46">
        <v>9133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9133</v>
      </c>
      <c r="O48" s="47">
        <f t="shared" si="9"/>
        <v>0.65946999783377858</v>
      </c>
      <c r="P48" s="9"/>
    </row>
    <row r="49" spans="1:119">
      <c r="A49" s="13"/>
      <c r="B49" s="39">
        <v>354</v>
      </c>
      <c r="C49" s="21" t="s">
        <v>56</v>
      </c>
      <c r="D49" s="46">
        <v>130449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130449</v>
      </c>
      <c r="O49" s="47">
        <f t="shared" si="9"/>
        <v>9.4193804606830813</v>
      </c>
      <c r="P49" s="9"/>
    </row>
    <row r="50" spans="1:119" ht="15.75">
      <c r="A50" s="29" t="s">
        <v>4</v>
      </c>
      <c r="B50" s="30"/>
      <c r="C50" s="31"/>
      <c r="D50" s="32">
        <f t="shared" ref="D50:M50" si="12">SUM(D51:D56)</f>
        <v>454395</v>
      </c>
      <c r="E50" s="32">
        <f t="shared" si="12"/>
        <v>17605</v>
      </c>
      <c r="F50" s="32">
        <f t="shared" si="12"/>
        <v>0</v>
      </c>
      <c r="G50" s="32">
        <f t="shared" si="12"/>
        <v>21603</v>
      </c>
      <c r="H50" s="32">
        <f t="shared" si="12"/>
        <v>0</v>
      </c>
      <c r="I50" s="32">
        <f t="shared" si="12"/>
        <v>14044</v>
      </c>
      <c r="J50" s="32">
        <f t="shared" si="12"/>
        <v>0</v>
      </c>
      <c r="K50" s="32">
        <f t="shared" si="12"/>
        <v>329584</v>
      </c>
      <c r="L50" s="32">
        <f t="shared" si="12"/>
        <v>0</v>
      </c>
      <c r="M50" s="32">
        <f t="shared" si="12"/>
        <v>0</v>
      </c>
      <c r="N50" s="32">
        <f t="shared" si="10"/>
        <v>837231</v>
      </c>
      <c r="O50" s="45">
        <f t="shared" si="9"/>
        <v>60.454256625027078</v>
      </c>
      <c r="P50" s="10"/>
    </row>
    <row r="51" spans="1:119">
      <c r="A51" s="12"/>
      <c r="B51" s="25">
        <v>361.1</v>
      </c>
      <c r="C51" s="20" t="s">
        <v>57</v>
      </c>
      <c r="D51" s="46">
        <v>45263</v>
      </c>
      <c r="E51" s="46">
        <v>17605</v>
      </c>
      <c r="F51" s="46">
        <v>0</v>
      </c>
      <c r="G51" s="46">
        <v>21603</v>
      </c>
      <c r="H51" s="46">
        <v>0</v>
      </c>
      <c r="I51" s="46">
        <v>6938</v>
      </c>
      <c r="J51" s="46">
        <v>0</v>
      </c>
      <c r="K51" s="46">
        <v>129748</v>
      </c>
      <c r="L51" s="46">
        <v>0</v>
      </c>
      <c r="M51" s="46">
        <v>0</v>
      </c>
      <c r="N51" s="46">
        <f t="shared" si="10"/>
        <v>221157</v>
      </c>
      <c r="O51" s="47">
        <f t="shared" si="9"/>
        <v>15.969167448913279</v>
      </c>
      <c r="P51" s="9"/>
    </row>
    <row r="52" spans="1:119">
      <c r="A52" s="12"/>
      <c r="B52" s="25">
        <v>361.3</v>
      </c>
      <c r="C52" s="20" t="s">
        <v>58</v>
      </c>
      <c r="D52" s="46">
        <v>-48644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-48644</v>
      </c>
      <c r="O52" s="47">
        <f t="shared" si="9"/>
        <v>-3.5124557729799983</v>
      </c>
      <c r="P52" s="9"/>
    </row>
    <row r="53" spans="1:119">
      <c r="A53" s="12"/>
      <c r="B53" s="25">
        <v>362</v>
      </c>
      <c r="C53" s="20" t="s">
        <v>59</v>
      </c>
      <c r="D53" s="46">
        <v>13011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13011</v>
      </c>
      <c r="O53" s="47">
        <f t="shared" si="9"/>
        <v>0.93949021590006498</v>
      </c>
      <c r="P53" s="9"/>
    </row>
    <row r="54" spans="1:119">
      <c r="A54" s="12"/>
      <c r="B54" s="25">
        <v>364</v>
      </c>
      <c r="C54" s="20" t="s">
        <v>60</v>
      </c>
      <c r="D54" s="46">
        <v>385343</v>
      </c>
      <c r="E54" s="46">
        <v>0</v>
      </c>
      <c r="F54" s="46">
        <v>0</v>
      </c>
      <c r="G54" s="46">
        <v>0</v>
      </c>
      <c r="H54" s="46">
        <v>0</v>
      </c>
      <c r="I54" s="46">
        <v>7106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392449</v>
      </c>
      <c r="O54" s="47">
        <f t="shared" si="9"/>
        <v>28.337713914362048</v>
      </c>
      <c r="P54" s="9"/>
    </row>
    <row r="55" spans="1:119">
      <c r="A55" s="12"/>
      <c r="B55" s="25">
        <v>368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199836</v>
      </c>
      <c r="L55" s="46">
        <v>0</v>
      </c>
      <c r="M55" s="46">
        <v>0</v>
      </c>
      <c r="N55" s="46">
        <f t="shared" si="10"/>
        <v>199836</v>
      </c>
      <c r="O55" s="47">
        <f t="shared" si="9"/>
        <v>14.429633908585457</v>
      </c>
      <c r="P55" s="9"/>
    </row>
    <row r="56" spans="1:119">
      <c r="A56" s="12"/>
      <c r="B56" s="25">
        <v>369.9</v>
      </c>
      <c r="C56" s="20" t="s">
        <v>62</v>
      </c>
      <c r="D56" s="46">
        <v>59422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59422</v>
      </c>
      <c r="O56" s="47">
        <f t="shared" si="9"/>
        <v>4.290706910246227</v>
      </c>
      <c r="P56" s="9"/>
    </row>
    <row r="57" spans="1:119" ht="15.75">
      <c r="A57" s="29" t="s">
        <v>43</v>
      </c>
      <c r="B57" s="30"/>
      <c r="C57" s="31"/>
      <c r="D57" s="32">
        <f t="shared" ref="D57:M57" si="13">SUM(D58:D58)</f>
        <v>594576</v>
      </c>
      <c r="E57" s="32">
        <f t="shared" si="13"/>
        <v>0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0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0"/>
        <v>594576</v>
      </c>
      <c r="O57" s="45">
        <f t="shared" si="9"/>
        <v>42.932774929597805</v>
      </c>
      <c r="P57" s="9"/>
    </row>
    <row r="58" spans="1:119" ht="15.75" thickBot="1">
      <c r="A58" s="12"/>
      <c r="B58" s="25">
        <v>381</v>
      </c>
      <c r="C58" s="20" t="s">
        <v>63</v>
      </c>
      <c r="D58" s="46">
        <v>594576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594576</v>
      </c>
      <c r="O58" s="47">
        <f t="shared" si="9"/>
        <v>42.932774929597805</v>
      </c>
      <c r="P58" s="9"/>
    </row>
    <row r="59" spans="1:119" ht="16.5" thickBot="1">
      <c r="A59" s="14" t="s">
        <v>52</v>
      </c>
      <c r="B59" s="23"/>
      <c r="C59" s="22"/>
      <c r="D59" s="15">
        <f t="shared" ref="D59:M59" si="14">SUM(D5,D16,D24,D36,D46,D50,D57)</f>
        <v>15380160</v>
      </c>
      <c r="E59" s="15">
        <f t="shared" si="14"/>
        <v>821150</v>
      </c>
      <c r="F59" s="15">
        <f t="shared" si="14"/>
        <v>0</v>
      </c>
      <c r="G59" s="15">
        <f t="shared" si="14"/>
        <v>1056029</v>
      </c>
      <c r="H59" s="15">
        <f t="shared" si="14"/>
        <v>0</v>
      </c>
      <c r="I59" s="15">
        <f t="shared" si="14"/>
        <v>2919316</v>
      </c>
      <c r="J59" s="15">
        <f t="shared" si="14"/>
        <v>0</v>
      </c>
      <c r="K59" s="15">
        <f t="shared" si="14"/>
        <v>676788</v>
      </c>
      <c r="L59" s="15">
        <f t="shared" si="14"/>
        <v>0</v>
      </c>
      <c r="M59" s="15">
        <f t="shared" si="14"/>
        <v>0</v>
      </c>
      <c r="N59" s="15">
        <f t="shared" si="10"/>
        <v>20853443</v>
      </c>
      <c r="O59" s="38">
        <f t="shared" si="9"/>
        <v>1505.7724745468986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8" t="s">
        <v>70</v>
      </c>
      <c r="M61" s="48"/>
      <c r="N61" s="48"/>
      <c r="O61" s="43">
        <v>13849</v>
      </c>
    </row>
    <row r="62" spans="1:119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1"/>
    </row>
    <row r="63" spans="1:119" ht="15.75" thickBot="1">
      <c r="A63" s="52" t="s">
        <v>77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4"/>
    </row>
  </sheetData>
  <mergeCells count="10">
    <mergeCell ref="A63:O63"/>
    <mergeCell ref="A62:O62"/>
    <mergeCell ref="L61:N6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8765782</v>
      </c>
      <c r="E5" s="27">
        <f t="shared" si="0"/>
        <v>0</v>
      </c>
      <c r="F5" s="27">
        <f t="shared" si="0"/>
        <v>0</v>
      </c>
      <c r="G5" s="27">
        <f t="shared" si="0"/>
        <v>1117730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9883512</v>
      </c>
      <c r="O5" s="33">
        <f t="shared" ref="O5:O36" si="1">(N5/O$62)</f>
        <v>705.05863889285206</v>
      </c>
      <c r="P5" s="6"/>
    </row>
    <row r="6" spans="1:133">
      <c r="A6" s="12"/>
      <c r="B6" s="25">
        <v>311</v>
      </c>
      <c r="C6" s="20" t="s">
        <v>3</v>
      </c>
      <c r="D6" s="46">
        <v>5908207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5908207</v>
      </c>
      <c r="O6" s="47">
        <f t="shared" si="1"/>
        <v>421.47289199600516</v>
      </c>
      <c r="P6" s="9"/>
    </row>
    <row r="7" spans="1:133">
      <c r="A7" s="12"/>
      <c r="B7" s="25">
        <v>312.2</v>
      </c>
      <c r="C7" s="20" t="s">
        <v>100</v>
      </c>
      <c r="D7" s="46">
        <v>0</v>
      </c>
      <c r="E7" s="46">
        <v>0</v>
      </c>
      <c r="F7" s="46">
        <v>0</v>
      </c>
      <c r="G7" s="46">
        <v>655433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655433</v>
      </c>
      <c r="O7" s="47">
        <f t="shared" si="1"/>
        <v>46.756527322014556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0</v>
      </c>
      <c r="F8" s="46">
        <v>0</v>
      </c>
      <c r="G8" s="46">
        <v>462297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462297</v>
      </c>
      <c r="O8" s="47">
        <f t="shared" si="1"/>
        <v>32.978812954772437</v>
      </c>
      <c r="P8" s="9"/>
    </row>
    <row r="9" spans="1:133">
      <c r="A9" s="12"/>
      <c r="B9" s="25">
        <v>314.10000000000002</v>
      </c>
      <c r="C9" s="20" t="s">
        <v>13</v>
      </c>
      <c r="D9" s="46">
        <v>1147701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1147701</v>
      </c>
      <c r="O9" s="47">
        <f t="shared" si="1"/>
        <v>81.873377086602943</v>
      </c>
      <c r="P9" s="9"/>
    </row>
    <row r="10" spans="1:133">
      <c r="A10" s="12"/>
      <c r="B10" s="25">
        <v>314.3</v>
      </c>
      <c r="C10" s="20" t="s">
        <v>14</v>
      </c>
      <c r="D10" s="46">
        <v>128548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128548</v>
      </c>
      <c r="O10" s="47">
        <f t="shared" si="1"/>
        <v>9.1702097303466967</v>
      </c>
      <c r="P10" s="9"/>
    </row>
    <row r="11" spans="1:133">
      <c r="A11" s="12"/>
      <c r="B11" s="25">
        <v>314.39999999999998</v>
      </c>
      <c r="C11" s="20" t="s">
        <v>15</v>
      </c>
      <c r="D11" s="46">
        <v>88588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88588</v>
      </c>
      <c r="O11" s="47">
        <f t="shared" si="1"/>
        <v>6.3195890997289199</v>
      </c>
      <c r="P11" s="9"/>
    </row>
    <row r="12" spans="1:133">
      <c r="A12" s="12"/>
      <c r="B12" s="25">
        <v>315</v>
      </c>
      <c r="C12" s="20" t="s">
        <v>16</v>
      </c>
      <c r="D12" s="46">
        <v>1289175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1289175</v>
      </c>
      <c r="O12" s="47">
        <f t="shared" si="1"/>
        <v>91.965686973890712</v>
      </c>
      <c r="P12" s="9"/>
    </row>
    <row r="13" spans="1:133">
      <c r="A13" s="12"/>
      <c r="B13" s="25">
        <v>316</v>
      </c>
      <c r="C13" s="20" t="s">
        <v>17</v>
      </c>
      <c r="D13" s="46">
        <v>203563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203563</v>
      </c>
      <c r="O13" s="47">
        <f t="shared" si="1"/>
        <v>14.521543729490656</v>
      </c>
      <c r="P13" s="9"/>
    </row>
    <row r="14" spans="1:133" ht="15.75">
      <c r="A14" s="29" t="s">
        <v>101</v>
      </c>
      <c r="B14" s="30"/>
      <c r="C14" s="31"/>
      <c r="D14" s="32">
        <f t="shared" ref="D14:M14" si="3">SUM(D15:D19)</f>
        <v>1863365</v>
      </c>
      <c r="E14" s="32">
        <f t="shared" si="3"/>
        <v>685565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2548930</v>
      </c>
      <c r="O14" s="45">
        <f t="shared" si="1"/>
        <v>181.83264374375801</v>
      </c>
      <c r="P14" s="10"/>
    </row>
    <row r="15" spans="1:133">
      <c r="A15" s="12"/>
      <c r="B15" s="25">
        <v>322</v>
      </c>
      <c r="C15" s="20" t="s">
        <v>0</v>
      </c>
      <c r="D15" s="46">
        <v>220420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220420</v>
      </c>
      <c r="O15" s="47">
        <f t="shared" si="1"/>
        <v>15.724069054073334</v>
      </c>
      <c r="P15" s="9"/>
    </row>
    <row r="16" spans="1:133">
      <c r="A16" s="12"/>
      <c r="B16" s="25">
        <v>323.10000000000002</v>
      </c>
      <c r="C16" s="20" t="s">
        <v>19</v>
      </c>
      <c r="D16" s="46">
        <v>1281976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1281976</v>
      </c>
      <c r="O16" s="47">
        <f t="shared" si="1"/>
        <v>91.452132971893278</v>
      </c>
      <c r="P16" s="9"/>
    </row>
    <row r="17" spans="1:16">
      <c r="A17" s="12"/>
      <c r="B17" s="25">
        <v>323.39999999999998</v>
      </c>
      <c r="C17" s="20" t="s">
        <v>20</v>
      </c>
      <c r="D17" s="46">
        <v>27086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27086</v>
      </c>
      <c r="O17" s="47">
        <f t="shared" si="1"/>
        <v>1.9322299900128406</v>
      </c>
      <c r="P17" s="9"/>
    </row>
    <row r="18" spans="1:16">
      <c r="A18" s="12"/>
      <c r="B18" s="25">
        <v>323.7</v>
      </c>
      <c r="C18" s="20" t="s">
        <v>21</v>
      </c>
      <c r="D18" s="46">
        <v>324883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324883</v>
      </c>
      <c r="O18" s="47">
        <f t="shared" si="1"/>
        <v>23.176130689113997</v>
      </c>
      <c r="P18" s="9"/>
    </row>
    <row r="19" spans="1:16">
      <c r="A19" s="12"/>
      <c r="B19" s="25">
        <v>329</v>
      </c>
      <c r="C19" s="20" t="s">
        <v>102</v>
      </c>
      <c r="D19" s="46">
        <v>9000</v>
      </c>
      <c r="E19" s="46">
        <v>685565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694565</v>
      </c>
      <c r="O19" s="47">
        <f t="shared" si="1"/>
        <v>49.548081038664577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SUM(D21:D34)</f>
        <v>2161858</v>
      </c>
      <c r="E20" s="32">
        <f t="shared" si="5"/>
        <v>63060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2224918</v>
      </c>
      <c r="O20" s="45">
        <f t="shared" si="1"/>
        <v>158.71864745327437</v>
      </c>
      <c r="P20" s="10"/>
    </row>
    <row r="21" spans="1:16">
      <c r="A21" s="12"/>
      <c r="B21" s="25">
        <v>331.2</v>
      </c>
      <c r="C21" s="20" t="s">
        <v>25</v>
      </c>
      <c r="D21" s="46">
        <v>-21059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6">SUM(D21:M21)</f>
        <v>-21059</v>
      </c>
      <c r="O21" s="47">
        <f t="shared" si="1"/>
        <v>-1.5022827792837781</v>
      </c>
      <c r="P21" s="9"/>
    </row>
    <row r="22" spans="1:16">
      <c r="A22" s="12"/>
      <c r="B22" s="25">
        <v>331.39</v>
      </c>
      <c r="C22" s="20" t="s">
        <v>103</v>
      </c>
      <c r="D22" s="46">
        <v>0</v>
      </c>
      <c r="E22" s="46">
        <v>63060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63060</v>
      </c>
      <c r="O22" s="47">
        <f t="shared" si="1"/>
        <v>4.4985019260950203</v>
      </c>
      <c r="P22" s="9"/>
    </row>
    <row r="23" spans="1:16">
      <c r="A23" s="12"/>
      <c r="B23" s="25">
        <v>334.2</v>
      </c>
      <c r="C23" s="20" t="s">
        <v>27</v>
      </c>
      <c r="D23" s="46">
        <v>11485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11485</v>
      </c>
      <c r="O23" s="47">
        <f t="shared" si="1"/>
        <v>0.81930375231844776</v>
      </c>
      <c r="P23" s="9"/>
    </row>
    <row r="24" spans="1:16">
      <c r="A24" s="12"/>
      <c r="B24" s="25">
        <v>334.49</v>
      </c>
      <c r="C24" s="20" t="s">
        <v>28</v>
      </c>
      <c r="D24" s="46">
        <v>68578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68578</v>
      </c>
      <c r="O24" s="47">
        <f t="shared" si="1"/>
        <v>4.8921386788414898</v>
      </c>
      <c r="P24" s="9"/>
    </row>
    <row r="25" spans="1:16">
      <c r="A25" s="12"/>
      <c r="B25" s="25">
        <v>334.9</v>
      </c>
      <c r="C25" s="20" t="s">
        <v>104</v>
      </c>
      <c r="D25" s="46">
        <v>223969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223969</v>
      </c>
      <c r="O25" s="47">
        <f t="shared" si="1"/>
        <v>15.977243544014838</v>
      </c>
      <c r="P25" s="9"/>
    </row>
    <row r="26" spans="1:16">
      <c r="A26" s="12"/>
      <c r="B26" s="25">
        <v>335.12</v>
      </c>
      <c r="C26" s="20" t="s">
        <v>29</v>
      </c>
      <c r="D26" s="46">
        <v>427981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427981</v>
      </c>
      <c r="O26" s="47">
        <f t="shared" si="1"/>
        <v>30.530817520331002</v>
      </c>
      <c r="P26" s="9"/>
    </row>
    <row r="27" spans="1:16">
      <c r="A27" s="12"/>
      <c r="B27" s="25">
        <v>335.14</v>
      </c>
      <c r="C27" s="20" t="s">
        <v>30</v>
      </c>
      <c r="D27" s="46">
        <v>1241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1241</v>
      </c>
      <c r="O27" s="47">
        <f t="shared" si="1"/>
        <v>8.8529034099015552E-2</v>
      </c>
      <c r="P27" s="9"/>
    </row>
    <row r="28" spans="1:16">
      <c r="A28" s="12"/>
      <c r="B28" s="25">
        <v>335.15</v>
      </c>
      <c r="C28" s="20" t="s">
        <v>31</v>
      </c>
      <c r="D28" s="46">
        <v>22682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22682</v>
      </c>
      <c r="O28" s="47">
        <f t="shared" si="1"/>
        <v>1.6180624910828934</v>
      </c>
      <c r="P28" s="9"/>
    </row>
    <row r="29" spans="1:16">
      <c r="A29" s="12"/>
      <c r="B29" s="25">
        <v>335.18</v>
      </c>
      <c r="C29" s="20" t="s">
        <v>32</v>
      </c>
      <c r="D29" s="46">
        <v>916140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916140</v>
      </c>
      <c r="O29" s="47">
        <f t="shared" si="1"/>
        <v>65.354544157511768</v>
      </c>
      <c r="P29" s="9"/>
    </row>
    <row r="30" spans="1:16">
      <c r="A30" s="12"/>
      <c r="B30" s="25">
        <v>335.21</v>
      </c>
      <c r="C30" s="20" t="s">
        <v>33</v>
      </c>
      <c r="D30" s="46">
        <v>438971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438971</v>
      </c>
      <c r="O30" s="47">
        <f t="shared" si="1"/>
        <v>31.314809530603508</v>
      </c>
      <c r="P30" s="9"/>
    </row>
    <row r="31" spans="1:16">
      <c r="A31" s="12"/>
      <c r="B31" s="25">
        <v>335.49</v>
      </c>
      <c r="C31" s="20" t="s">
        <v>34</v>
      </c>
      <c r="D31" s="46">
        <v>7149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7149</v>
      </c>
      <c r="O31" s="47">
        <f t="shared" si="1"/>
        <v>0.50998715936652872</v>
      </c>
      <c r="P31" s="9"/>
    </row>
    <row r="32" spans="1:16">
      <c r="A32" s="12"/>
      <c r="B32" s="25">
        <v>337.2</v>
      </c>
      <c r="C32" s="20" t="s">
        <v>35</v>
      </c>
      <c r="D32" s="46">
        <v>32208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32208</v>
      </c>
      <c r="O32" s="47">
        <f t="shared" si="1"/>
        <v>2.2976173491225569</v>
      </c>
      <c r="P32" s="9"/>
    </row>
    <row r="33" spans="1:16">
      <c r="A33" s="12"/>
      <c r="B33" s="25">
        <v>337.4</v>
      </c>
      <c r="C33" s="20" t="s">
        <v>105</v>
      </c>
      <c r="D33" s="46">
        <v>19667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19667</v>
      </c>
      <c r="O33" s="47">
        <f t="shared" si="1"/>
        <v>1.4029818804394349</v>
      </c>
      <c r="P33" s="9"/>
    </row>
    <row r="34" spans="1:16">
      <c r="A34" s="12"/>
      <c r="B34" s="25">
        <v>338</v>
      </c>
      <c r="C34" s="20" t="s">
        <v>36</v>
      </c>
      <c r="D34" s="46">
        <v>12846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12846</v>
      </c>
      <c r="O34" s="47">
        <f t="shared" si="1"/>
        <v>0.91639320873163077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1615969</v>
      </c>
      <c r="E35" s="32">
        <f t="shared" si="7"/>
        <v>42404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2582591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4240964</v>
      </c>
      <c r="O35" s="45">
        <f t="shared" si="1"/>
        <v>302.5370238265088</v>
      </c>
      <c r="P35" s="10"/>
    </row>
    <row r="36" spans="1:16">
      <c r="A36" s="12"/>
      <c r="B36" s="25">
        <v>341.3</v>
      </c>
      <c r="C36" s="20" t="s">
        <v>44</v>
      </c>
      <c r="D36" s="46">
        <v>3305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7" si="8">SUM(D36:M36)</f>
        <v>3305</v>
      </c>
      <c r="O36" s="47">
        <f t="shared" si="1"/>
        <v>0.23576829790269654</v>
      </c>
      <c r="P36" s="9"/>
    </row>
    <row r="37" spans="1:16">
      <c r="A37" s="12"/>
      <c r="B37" s="25">
        <v>342.1</v>
      </c>
      <c r="C37" s="20" t="s">
        <v>45</v>
      </c>
      <c r="D37" s="46">
        <v>39668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39668</v>
      </c>
      <c r="O37" s="47">
        <f t="shared" ref="O37:O60" si="9">(N37/O$62)</f>
        <v>2.8297902696533028</v>
      </c>
      <c r="P37" s="9"/>
    </row>
    <row r="38" spans="1:16">
      <c r="A38" s="12"/>
      <c r="B38" s="25">
        <v>342.2</v>
      </c>
      <c r="C38" s="20" t="s">
        <v>46</v>
      </c>
      <c r="D38" s="46">
        <v>9071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9071</v>
      </c>
      <c r="O38" s="47">
        <f t="shared" si="9"/>
        <v>0.64709659009844489</v>
      </c>
      <c r="P38" s="9"/>
    </row>
    <row r="39" spans="1:16">
      <c r="A39" s="12"/>
      <c r="B39" s="25">
        <v>342.6</v>
      </c>
      <c r="C39" s="20" t="s">
        <v>47</v>
      </c>
      <c r="D39" s="46">
        <v>426053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426053</v>
      </c>
      <c r="O39" s="47">
        <f t="shared" si="9"/>
        <v>30.393280068483378</v>
      </c>
      <c r="P39" s="9"/>
    </row>
    <row r="40" spans="1:16">
      <c r="A40" s="12"/>
      <c r="B40" s="25">
        <v>343.4</v>
      </c>
      <c r="C40" s="20" t="s">
        <v>48</v>
      </c>
      <c r="D40" s="46">
        <v>968245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968245</v>
      </c>
      <c r="O40" s="47">
        <f t="shared" si="9"/>
        <v>69.071550863175915</v>
      </c>
      <c r="P40" s="9"/>
    </row>
    <row r="41" spans="1:16">
      <c r="A41" s="12"/>
      <c r="B41" s="25">
        <v>343.6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2582591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2582591</v>
      </c>
      <c r="O41" s="47">
        <f t="shared" si="9"/>
        <v>184.23391353973463</v>
      </c>
      <c r="P41" s="9"/>
    </row>
    <row r="42" spans="1:16">
      <c r="A42" s="12"/>
      <c r="B42" s="25">
        <v>343.8</v>
      </c>
      <c r="C42" s="20" t="s">
        <v>50</v>
      </c>
      <c r="D42" s="46">
        <v>0</v>
      </c>
      <c r="E42" s="46">
        <v>39685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39685</v>
      </c>
      <c r="O42" s="47">
        <f t="shared" si="9"/>
        <v>2.8310029961478098</v>
      </c>
      <c r="P42" s="9"/>
    </row>
    <row r="43" spans="1:16">
      <c r="A43" s="12"/>
      <c r="B43" s="25">
        <v>347.2</v>
      </c>
      <c r="C43" s="20" t="s">
        <v>51</v>
      </c>
      <c r="D43" s="46">
        <v>167377</v>
      </c>
      <c r="E43" s="46">
        <v>2719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170096</v>
      </c>
      <c r="O43" s="47">
        <f t="shared" si="9"/>
        <v>12.134113282921957</v>
      </c>
      <c r="P43" s="9"/>
    </row>
    <row r="44" spans="1:16">
      <c r="A44" s="12"/>
      <c r="B44" s="25">
        <v>349</v>
      </c>
      <c r="C44" s="20" t="s">
        <v>1</v>
      </c>
      <c r="D44" s="46">
        <v>2250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2250</v>
      </c>
      <c r="O44" s="47">
        <f t="shared" si="9"/>
        <v>0.1605079183906406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153256</v>
      </c>
      <c r="E45" s="32">
        <f t="shared" si="10"/>
        <v>36022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189278</v>
      </c>
      <c r="O45" s="45">
        <f t="shared" si="9"/>
        <v>13.502496789841633</v>
      </c>
      <c r="P45" s="10"/>
    </row>
    <row r="46" spans="1:16">
      <c r="A46" s="13"/>
      <c r="B46" s="39">
        <v>351.2</v>
      </c>
      <c r="C46" s="21" t="s">
        <v>54</v>
      </c>
      <c r="D46" s="46">
        <v>0</v>
      </c>
      <c r="E46" s="46">
        <v>26931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26931</v>
      </c>
      <c r="O46" s="47">
        <f t="shared" si="9"/>
        <v>1.9211727778570409</v>
      </c>
      <c r="P46" s="9"/>
    </row>
    <row r="47" spans="1:16">
      <c r="A47" s="13"/>
      <c r="B47" s="39">
        <v>351.3</v>
      </c>
      <c r="C47" s="21" t="s">
        <v>55</v>
      </c>
      <c r="D47" s="46">
        <v>0</v>
      </c>
      <c r="E47" s="46">
        <v>9091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9091</v>
      </c>
      <c r="O47" s="47">
        <f t="shared" si="9"/>
        <v>0.64852332715080607</v>
      </c>
      <c r="P47" s="9"/>
    </row>
    <row r="48" spans="1:16">
      <c r="A48" s="13"/>
      <c r="B48" s="39">
        <v>354</v>
      </c>
      <c r="C48" s="21" t="s">
        <v>56</v>
      </c>
      <c r="D48" s="46">
        <v>153256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153256</v>
      </c>
      <c r="O48" s="47">
        <f t="shared" si="9"/>
        <v>10.932800684833785</v>
      </c>
      <c r="P48" s="9"/>
    </row>
    <row r="49" spans="1:119" ht="15.75">
      <c r="A49" s="29" t="s">
        <v>4</v>
      </c>
      <c r="B49" s="30"/>
      <c r="C49" s="31"/>
      <c r="D49" s="32">
        <f t="shared" ref="D49:M49" si="11">SUM(D50:D57)</f>
        <v>652334</v>
      </c>
      <c r="E49" s="32">
        <f t="shared" si="11"/>
        <v>135649</v>
      </c>
      <c r="F49" s="32">
        <f t="shared" si="11"/>
        <v>0</v>
      </c>
      <c r="G49" s="32">
        <f t="shared" si="11"/>
        <v>246920</v>
      </c>
      <c r="H49" s="32">
        <f t="shared" si="11"/>
        <v>0</v>
      </c>
      <c r="I49" s="32">
        <f t="shared" si="11"/>
        <v>181314</v>
      </c>
      <c r="J49" s="32">
        <f t="shared" si="11"/>
        <v>0</v>
      </c>
      <c r="K49" s="32">
        <f t="shared" si="11"/>
        <v>-203803</v>
      </c>
      <c r="L49" s="32">
        <f t="shared" si="11"/>
        <v>0</v>
      </c>
      <c r="M49" s="32">
        <f t="shared" si="11"/>
        <v>0</v>
      </c>
      <c r="N49" s="32">
        <f>SUM(D49:M49)</f>
        <v>1012414</v>
      </c>
      <c r="O49" s="45">
        <f t="shared" si="9"/>
        <v>72.222428306463115</v>
      </c>
      <c r="P49" s="10"/>
    </row>
    <row r="50" spans="1:119">
      <c r="A50" s="12"/>
      <c r="B50" s="25">
        <v>361.1</v>
      </c>
      <c r="C50" s="20" t="s">
        <v>57</v>
      </c>
      <c r="D50" s="46">
        <v>232868</v>
      </c>
      <c r="E50" s="46">
        <v>64467</v>
      </c>
      <c r="F50" s="46">
        <v>0</v>
      </c>
      <c r="G50" s="46">
        <v>211965</v>
      </c>
      <c r="H50" s="46">
        <v>0</v>
      </c>
      <c r="I50" s="46">
        <v>33545</v>
      </c>
      <c r="J50" s="46">
        <v>0</v>
      </c>
      <c r="K50" s="46">
        <v>-655938</v>
      </c>
      <c r="L50" s="46">
        <v>0</v>
      </c>
      <c r="M50" s="46">
        <v>0</v>
      </c>
      <c r="N50" s="46">
        <f>SUM(D50:M50)</f>
        <v>-113093</v>
      </c>
      <c r="O50" s="47">
        <f t="shared" si="9"/>
        <v>-8.0676986731345419</v>
      </c>
      <c r="P50" s="9"/>
    </row>
    <row r="51" spans="1:119">
      <c r="A51" s="12"/>
      <c r="B51" s="25">
        <v>361.3</v>
      </c>
      <c r="C51" s="20" t="s">
        <v>58</v>
      </c>
      <c r="D51" s="46">
        <v>-57338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2">SUM(D51:M51)</f>
        <v>-57338</v>
      </c>
      <c r="O51" s="47">
        <f t="shared" si="9"/>
        <v>-4.090312455414467</v>
      </c>
      <c r="P51" s="9"/>
    </row>
    <row r="52" spans="1:119">
      <c r="A52" s="12"/>
      <c r="B52" s="25">
        <v>362</v>
      </c>
      <c r="C52" s="20" t="s">
        <v>59</v>
      </c>
      <c r="D52" s="46">
        <v>13011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13011</v>
      </c>
      <c r="O52" s="47">
        <f t="shared" si="9"/>
        <v>0.92816378941361111</v>
      </c>
      <c r="P52" s="9"/>
    </row>
    <row r="53" spans="1:119">
      <c r="A53" s="12"/>
      <c r="B53" s="25">
        <v>363.11</v>
      </c>
      <c r="C53" s="20" t="s">
        <v>23</v>
      </c>
      <c r="D53" s="46">
        <v>0</v>
      </c>
      <c r="E53" s="46">
        <v>71182</v>
      </c>
      <c r="F53" s="46">
        <v>0</v>
      </c>
      <c r="G53" s="46">
        <v>34955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106137</v>
      </c>
      <c r="O53" s="47">
        <f t="shared" si="9"/>
        <v>7.5714795263232988</v>
      </c>
      <c r="P53" s="9"/>
    </row>
    <row r="54" spans="1:119">
      <c r="A54" s="12"/>
      <c r="B54" s="25">
        <v>363.23</v>
      </c>
      <c r="C54" s="20" t="s">
        <v>106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133103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133103</v>
      </c>
      <c r="O54" s="47">
        <f t="shared" si="9"/>
        <v>9.495149094021972</v>
      </c>
      <c r="P54" s="9"/>
    </row>
    <row r="55" spans="1:119">
      <c r="A55" s="12"/>
      <c r="B55" s="25">
        <v>364</v>
      </c>
      <c r="C55" s="20" t="s">
        <v>60</v>
      </c>
      <c r="D55" s="46">
        <v>393781</v>
      </c>
      <c r="E55" s="46">
        <v>0</v>
      </c>
      <c r="F55" s="46">
        <v>0</v>
      </c>
      <c r="G55" s="46">
        <v>0</v>
      </c>
      <c r="H55" s="46">
        <v>0</v>
      </c>
      <c r="I55" s="46">
        <v>14666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408447</v>
      </c>
      <c r="O55" s="47">
        <f t="shared" si="9"/>
        <v>29.137323441289769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452135</v>
      </c>
      <c r="L56" s="46">
        <v>0</v>
      </c>
      <c r="M56" s="46">
        <v>0</v>
      </c>
      <c r="N56" s="46">
        <f t="shared" si="12"/>
        <v>452135</v>
      </c>
      <c r="O56" s="47">
        <f t="shared" si="9"/>
        <v>32.253887858467685</v>
      </c>
      <c r="P56" s="9"/>
    </row>
    <row r="57" spans="1:119">
      <c r="A57" s="12"/>
      <c r="B57" s="25">
        <v>369.9</v>
      </c>
      <c r="C57" s="20" t="s">
        <v>62</v>
      </c>
      <c r="D57" s="46">
        <v>70012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70012</v>
      </c>
      <c r="O57" s="47">
        <f t="shared" si="9"/>
        <v>4.9944357254957907</v>
      </c>
      <c r="P57" s="9"/>
    </row>
    <row r="58" spans="1:119" ht="15.75">
      <c r="A58" s="29" t="s">
        <v>43</v>
      </c>
      <c r="B58" s="30"/>
      <c r="C58" s="31"/>
      <c r="D58" s="32">
        <f t="shared" ref="D58:M58" si="13">SUM(D59:D59)</f>
        <v>594576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594576</v>
      </c>
      <c r="O58" s="45">
        <f t="shared" si="9"/>
        <v>42.415180482237126</v>
      </c>
      <c r="P58" s="9"/>
    </row>
    <row r="59" spans="1:119" ht="15.75" thickBot="1">
      <c r="A59" s="12"/>
      <c r="B59" s="25">
        <v>381</v>
      </c>
      <c r="C59" s="20" t="s">
        <v>63</v>
      </c>
      <c r="D59" s="46">
        <v>594576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594576</v>
      </c>
      <c r="O59" s="47">
        <f t="shared" si="9"/>
        <v>42.415180482237126</v>
      </c>
      <c r="P59" s="9"/>
    </row>
    <row r="60" spans="1:119" ht="16.5" thickBot="1">
      <c r="A60" s="14" t="s">
        <v>52</v>
      </c>
      <c r="B60" s="23"/>
      <c r="C60" s="22"/>
      <c r="D60" s="15">
        <f t="shared" ref="D60:M60" si="14">SUM(D5,D14,D20,D35,D45,D49,D58)</f>
        <v>15807140</v>
      </c>
      <c r="E60" s="15">
        <f t="shared" si="14"/>
        <v>962700</v>
      </c>
      <c r="F60" s="15">
        <f t="shared" si="14"/>
        <v>0</v>
      </c>
      <c r="G60" s="15">
        <f t="shared" si="14"/>
        <v>1364650</v>
      </c>
      <c r="H60" s="15">
        <f t="shared" si="14"/>
        <v>0</v>
      </c>
      <c r="I60" s="15">
        <f t="shared" si="14"/>
        <v>2763905</v>
      </c>
      <c r="J60" s="15">
        <f t="shared" si="14"/>
        <v>0</v>
      </c>
      <c r="K60" s="15">
        <f t="shared" si="14"/>
        <v>-203803</v>
      </c>
      <c r="L60" s="15">
        <f t="shared" si="14"/>
        <v>0</v>
      </c>
      <c r="M60" s="15">
        <f t="shared" si="14"/>
        <v>0</v>
      </c>
      <c r="N60" s="15">
        <f>SUM(D60:M60)</f>
        <v>20694592</v>
      </c>
      <c r="O60" s="38">
        <f t="shared" si="9"/>
        <v>1476.2870594949352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107</v>
      </c>
      <c r="M62" s="48"/>
      <c r="N62" s="48"/>
      <c r="O62" s="43">
        <v>14018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77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140</v>
      </c>
      <c r="N4" s="35" t="s">
        <v>10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SUM(D6:D12)</f>
        <v>10022012</v>
      </c>
      <c r="E5" s="27">
        <f t="shared" si="0"/>
        <v>0</v>
      </c>
      <c r="F5" s="27">
        <f t="shared" si="0"/>
        <v>0</v>
      </c>
      <c r="G5" s="27">
        <f t="shared" si="0"/>
        <v>1573322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11595334</v>
      </c>
      <c r="P5" s="33">
        <f t="shared" ref="P5:P36" si="1">(O5/P$64)</f>
        <v>729.54158802063671</v>
      </c>
      <c r="Q5" s="6"/>
    </row>
    <row r="6" spans="1:134">
      <c r="A6" s="12"/>
      <c r="B6" s="25">
        <v>311</v>
      </c>
      <c r="C6" s="20" t="s">
        <v>3</v>
      </c>
      <c r="D6" s="46">
        <v>7224043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7224043</v>
      </c>
      <c r="P6" s="47">
        <f t="shared" si="1"/>
        <v>454.51384170127091</v>
      </c>
      <c r="Q6" s="9"/>
    </row>
    <row r="7" spans="1:134">
      <c r="A7" s="12"/>
      <c r="B7" s="25">
        <v>312.41000000000003</v>
      </c>
      <c r="C7" s="20" t="s">
        <v>143</v>
      </c>
      <c r="D7" s="46">
        <v>0</v>
      </c>
      <c r="E7" s="46">
        <v>0</v>
      </c>
      <c r="F7" s="46">
        <v>0</v>
      </c>
      <c r="G7" s="46">
        <v>1573322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1573322</v>
      </c>
      <c r="P7" s="47">
        <f t="shared" si="1"/>
        <v>98.988423304391588</v>
      </c>
      <c r="Q7" s="9"/>
    </row>
    <row r="8" spans="1:134">
      <c r="A8" s="12"/>
      <c r="B8" s="25">
        <v>314.10000000000002</v>
      </c>
      <c r="C8" s="20" t="s">
        <v>13</v>
      </c>
      <c r="D8" s="46">
        <v>1521645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1521645</v>
      </c>
      <c r="P8" s="47">
        <f t="shared" si="1"/>
        <v>95.737070592676488</v>
      </c>
      <c r="Q8" s="9"/>
    </row>
    <row r="9" spans="1:134">
      <c r="A9" s="12"/>
      <c r="B9" s="25">
        <v>314.3</v>
      </c>
      <c r="C9" s="20" t="s">
        <v>14</v>
      </c>
      <c r="D9" s="46">
        <v>294768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294768</v>
      </c>
      <c r="P9" s="47">
        <f t="shared" si="1"/>
        <v>18.545866364665912</v>
      </c>
      <c r="Q9" s="9"/>
    </row>
    <row r="10" spans="1:134">
      <c r="A10" s="12"/>
      <c r="B10" s="25">
        <v>314.39999999999998</v>
      </c>
      <c r="C10" s="20" t="s">
        <v>15</v>
      </c>
      <c r="D10" s="46">
        <v>88844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88844</v>
      </c>
      <c r="P10" s="47">
        <f t="shared" si="1"/>
        <v>5.5897823077891031</v>
      </c>
      <c r="Q10" s="9"/>
    </row>
    <row r="11" spans="1:134">
      <c r="A11" s="12"/>
      <c r="B11" s="25">
        <v>315.10000000000002</v>
      </c>
      <c r="C11" s="20" t="s">
        <v>144</v>
      </c>
      <c r="D11" s="46">
        <v>744971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744971</v>
      </c>
      <c r="P11" s="47">
        <f t="shared" si="1"/>
        <v>46.871209261356483</v>
      </c>
      <c r="Q11" s="9"/>
    </row>
    <row r="12" spans="1:134">
      <c r="A12" s="12"/>
      <c r="B12" s="25">
        <v>316</v>
      </c>
      <c r="C12" s="20" t="s">
        <v>89</v>
      </c>
      <c r="D12" s="46">
        <v>147741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147741</v>
      </c>
      <c r="P12" s="47">
        <f t="shared" si="1"/>
        <v>9.2953944884862221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SUM(D14:D26)</f>
        <v>2006886</v>
      </c>
      <c r="E13" s="32">
        <f t="shared" si="3"/>
        <v>1288196</v>
      </c>
      <c r="F13" s="32">
        <f t="shared" si="3"/>
        <v>0</v>
      </c>
      <c r="G13" s="32">
        <f t="shared" si="3"/>
        <v>16850</v>
      </c>
      <c r="H13" s="32">
        <f t="shared" si="3"/>
        <v>0</v>
      </c>
      <c r="I13" s="32">
        <f t="shared" si="3"/>
        <v>11272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3323204</v>
      </c>
      <c r="P13" s="45">
        <f t="shared" si="1"/>
        <v>209.08544104693596</v>
      </c>
      <c r="Q13" s="10"/>
    </row>
    <row r="14" spans="1:134">
      <c r="A14" s="12"/>
      <c r="B14" s="25">
        <v>322</v>
      </c>
      <c r="C14" s="20" t="s">
        <v>145</v>
      </c>
      <c r="D14" s="46">
        <v>28200</v>
      </c>
      <c r="E14" s="46">
        <v>450184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478384</v>
      </c>
      <c r="P14" s="47">
        <f t="shared" si="1"/>
        <v>30.098401912671449</v>
      </c>
      <c r="Q14" s="9"/>
    </row>
    <row r="15" spans="1:134">
      <c r="A15" s="12"/>
      <c r="B15" s="25">
        <v>323.10000000000002</v>
      </c>
      <c r="C15" s="20" t="s">
        <v>19</v>
      </c>
      <c r="D15" s="46">
        <v>1426496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4">SUM(D15:N15)</f>
        <v>1426496</v>
      </c>
      <c r="P15" s="47">
        <f t="shared" si="1"/>
        <v>89.750597709827602</v>
      </c>
      <c r="Q15" s="9"/>
    </row>
    <row r="16" spans="1:134">
      <c r="A16" s="12"/>
      <c r="B16" s="25">
        <v>323.39999999999998</v>
      </c>
      <c r="C16" s="20" t="s">
        <v>20</v>
      </c>
      <c r="D16" s="46">
        <v>27037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27037</v>
      </c>
      <c r="P16" s="47">
        <f t="shared" si="1"/>
        <v>1.7010821693720901</v>
      </c>
      <c r="Q16" s="9"/>
    </row>
    <row r="17" spans="1:17">
      <c r="A17" s="12"/>
      <c r="B17" s="25">
        <v>323.7</v>
      </c>
      <c r="C17" s="20" t="s">
        <v>21</v>
      </c>
      <c r="D17" s="46">
        <v>525153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525153</v>
      </c>
      <c r="P17" s="47">
        <f t="shared" si="1"/>
        <v>33.040958852397132</v>
      </c>
      <c r="Q17" s="9"/>
    </row>
    <row r="18" spans="1:17">
      <c r="A18" s="12"/>
      <c r="B18" s="25">
        <v>324.11</v>
      </c>
      <c r="C18" s="20" t="s">
        <v>134</v>
      </c>
      <c r="D18" s="46">
        <v>0</v>
      </c>
      <c r="E18" s="46">
        <v>5612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5612</v>
      </c>
      <c r="P18" s="47">
        <f t="shared" si="1"/>
        <v>0.3530892160563735</v>
      </c>
      <c r="Q18" s="9"/>
    </row>
    <row r="19" spans="1:17">
      <c r="A19" s="12"/>
      <c r="B19" s="25">
        <v>324.12</v>
      </c>
      <c r="C19" s="20" t="s">
        <v>152</v>
      </c>
      <c r="D19" s="46">
        <v>0</v>
      </c>
      <c r="E19" s="46">
        <v>5358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5358</v>
      </c>
      <c r="P19" s="47">
        <f t="shared" si="1"/>
        <v>0.33710834277085694</v>
      </c>
      <c r="Q19" s="9"/>
    </row>
    <row r="20" spans="1:17">
      <c r="A20" s="12"/>
      <c r="B20" s="25">
        <v>324.20999999999998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5641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5641</v>
      </c>
      <c r="P20" s="47">
        <f t="shared" si="1"/>
        <v>0.35491380395117655</v>
      </c>
      <c r="Q20" s="9"/>
    </row>
    <row r="21" spans="1:17">
      <c r="A21" s="12"/>
      <c r="B21" s="25">
        <v>324.22000000000003</v>
      </c>
      <c r="C21" s="20" t="s">
        <v>129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5631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5631</v>
      </c>
      <c r="P21" s="47">
        <f t="shared" si="1"/>
        <v>0.3542846357115893</v>
      </c>
      <c r="Q21" s="9"/>
    </row>
    <row r="22" spans="1:17">
      <c r="A22" s="12"/>
      <c r="B22" s="25">
        <v>324.61</v>
      </c>
      <c r="C22" s="20" t="s">
        <v>135</v>
      </c>
      <c r="D22" s="46">
        <v>0</v>
      </c>
      <c r="E22" s="46">
        <v>4288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4288</v>
      </c>
      <c r="P22" s="47">
        <f t="shared" si="1"/>
        <v>0.26978734113501951</v>
      </c>
      <c r="Q22" s="9"/>
    </row>
    <row r="23" spans="1:17">
      <c r="A23" s="12"/>
      <c r="B23" s="25">
        <v>324.91000000000003</v>
      </c>
      <c r="C23" s="20" t="s">
        <v>136</v>
      </c>
      <c r="D23" s="46">
        <v>0</v>
      </c>
      <c r="E23" s="46">
        <v>1880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1880</v>
      </c>
      <c r="P23" s="47">
        <f t="shared" si="1"/>
        <v>0.11828362904240594</v>
      </c>
      <c r="Q23" s="9"/>
    </row>
    <row r="24" spans="1:17">
      <c r="A24" s="12"/>
      <c r="B24" s="25">
        <v>324.92</v>
      </c>
      <c r="C24" s="20" t="s">
        <v>153</v>
      </c>
      <c r="D24" s="46">
        <v>0</v>
      </c>
      <c r="E24" s="46">
        <v>346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346</v>
      </c>
      <c r="P24" s="47">
        <f t="shared" si="1"/>
        <v>2.176922108971939E-2</v>
      </c>
      <c r="Q24" s="9"/>
    </row>
    <row r="25" spans="1:17">
      <c r="A25" s="12"/>
      <c r="B25" s="25">
        <v>325.10000000000002</v>
      </c>
      <c r="C25" s="20" t="s">
        <v>23</v>
      </c>
      <c r="D25" s="46">
        <v>0</v>
      </c>
      <c r="E25" s="46">
        <v>94447</v>
      </c>
      <c r="F25" s="46">
        <v>0</v>
      </c>
      <c r="G25" s="46">
        <v>16850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111297</v>
      </c>
      <c r="P25" s="47">
        <f t="shared" si="1"/>
        <v>7.0024537561343907</v>
      </c>
      <c r="Q25" s="9"/>
    </row>
    <row r="26" spans="1:17">
      <c r="A26" s="12"/>
      <c r="B26" s="25">
        <v>329.2</v>
      </c>
      <c r="C26" s="20" t="s">
        <v>146</v>
      </c>
      <c r="D26" s="46">
        <v>0</v>
      </c>
      <c r="E26" s="46">
        <v>726081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726081</v>
      </c>
      <c r="P26" s="47">
        <f t="shared" si="1"/>
        <v>45.682710456776142</v>
      </c>
      <c r="Q26" s="9"/>
    </row>
    <row r="27" spans="1:17" ht="15.75">
      <c r="A27" s="29" t="s">
        <v>147</v>
      </c>
      <c r="B27" s="30"/>
      <c r="C27" s="31"/>
      <c r="D27" s="32">
        <f t="shared" ref="D27:N27" si="5">SUM(D28:D39)</f>
        <v>2700958</v>
      </c>
      <c r="E27" s="32">
        <f t="shared" si="5"/>
        <v>2036957</v>
      </c>
      <c r="F27" s="32">
        <f t="shared" si="5"/>
        <v>0</v>
      </c>
      <c r="G27" s="32">
        <f t="shared" si="5"/>
        <v>1014024</v>
      </c>
      <c r="H27" s="32">
        <f t="shared" si="5"/>
        <v>0</v>
      </c>
      <c r="I27" s="32">
        <f t="shared" si="5"/>
        <v>862740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6614679</v>
      </c>
      <c r="P27" s="45">
        <f t="shared" si="1"/>
        <v>416.17459418648548</v>
      </c>
      <c r="Q27" s="10"/>
    </row>
    <row r="28" spans="1:17">
      <c r="A28" s="12"/>
      <c r="B28" s="25">
        <v>331.2</v>
      </c>
      <c r="C28" s="20" t="s">
        <v>25</v>
      </c>
      <c r="D28" s="46">
        <v>19207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19207</v>
      </c>
      <c r="P28" s="47">
        <f t="shared" si="1"/>
        <v>1.2084434377752611</v>
      </c>
      <c r="Q28" s="9"/>
    </row>
    <row r="29" spans="1:17">
      <c r="A29" s="12"/>
      <c r="B29" s="25">
        <v>332</v>
      </c>
      <c r="C29" s="20" t="s">
        <v>130</v>
      </c>
      <c r="D29" s="46">
        <v>10779</v>
      </c>
      <c r="E29" s="46">
        <v>2036957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6">SUM(D29:N29)</f>
        <v>2047736</v>
      </c>
      <c r="P29" s="47">
        <f t="shared" si="1"/>
        <v>128.83704542594691</v>
      </c>
      <c r="Q29" s="9"/>
    </row>
    <row r="30" spans="1:17">
      <c r="A30" s="12"/>
      <c r="B30" s="25">
        <v>334.35</v>
      </c>
      <c r="C30" s="20" t="s">
        <v>119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862740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862740</v>
      </c>
      <c r="P30" s="47">
        <f t="shared" si="1"/>
        <v>54.280860702151756</v>
      </c>
      <c r="Q30" s="9"/>
    </row>
    <row r="31" spans="1:17">
      <c r="A31" s="12"/>
      <c r="B31" s="25">
        <v>334.49</v>
      </c>
      <c r="C31" s="20" t="s">
        <v>28</v>
      </c>
      <c r="D31" s="46">
        <v>90435</v>
      </c>
      <c r="E31" s="46">
        <v>0</v>
      </c>
      <c r="F31" s="46">
        <v>0</v>
      </c>
      <c r="G31" s="46">
        <v>1014024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1104459</v>
      </c>
      <c r="P31" s="47">
        <f t="shared" si="1"/>
        <v>69.489052472631187</v>
      </c>
      <c r="Q31" s="9"/>
    </row>
    <row r="32" spans="1:17">
      <c r="A32" s="12"/>
      <c r="B32" s="25">
        <v>335.125</v>
      </c>
      <c r="C32" s="20" t="s">
        <v>148</v>
      </c>
      <c r="D32" s="46">
        <v>710274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710274</v>
      </c>
      <c r="P32" s="47">
        <f t="shared" si="1"/>
        <v>44.688184220460549</v>
      </c>
      <c r="Q32" s="9"/>
    </row>
    <row r="33" spans="1:17">
      <c r="A33" s="12"/>
      <c r="B33" s="25">
        <v>335.14</v>
      </c>
      <c r="C33" s="20" t="s">
        <v>91</v>
      </c>
      <c r="D33" s="46">
        <v>1813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1813</v>
      </c>
      <c r="P33" s="47">
        <f t="shared" si="1"/>
        <v>0.11406820183717126</v>
      </c>
      <c r="Q33" s="9"/>
    </row>
    <row r="34" spans="1:17">
      <c r="A34" s="12"/>
      <c r="B34" s="25">
        <v>335.15</v>
      </c>
      <c r="C34" s="20" t="s">
        <v>92</v>
      </c>
      <c r="D34" s="46">
        <v>24736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24736</v>
      </c>
      <c r="P34" s="47">
        <f t="shared" si="1"/>
        <v>1.5563105574430602</v>
      </c>
      <c r="Q34" s="9"/>
    </row>
    <row r="35" spans="1:17">
      <c r="A35" s="12"/>
      <c r="B35" s="25">
        <v>335.18</v>
      </c>
      <c r="C35" s="20" t="s">
        <v>149</v>
      </c>
      <c r="D35" s="46">
        <v>1280210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1280210</v>
      </c>
      <c r="P35" s="47">
        <f t="shared" si="1"/>
        <v>80.546747200201338</v>
      </c>
      <c r="Q35" s="9"/>
    </row>
    <row r="36" spans="1:17">
      <c r="A36" s="12"/>
      <c r="B36" s="25">
        <v>335.19</v>
      </c>
      <c r="C36" s="20" t="s">
        <v>131</v>
      </c>
      <c r="D36" s="46">
        <v>3685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3685</v>
      </c>
      <c r="P36" s="47">
        <f t="shared" si="1"/>
        <v>0.23184849628790738</v>
      </c>
      <c r="Q36" s="9"/>
    </row>
    <row r="37" spans="1:17">
      <c r="A37" s="12"/>
      <c r="B37" s="25">
        <v>335.21</v>
      </c>
      <c r="C37" s="20" t="s">
        <v>33</v>
      </c>
      <c r="D37" s="46">
        <v>413844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413844</v>
      </c>
      <c r="P37" s="47">
        <f t="shared" ref="P37:P62" si="7">(O37/P$64)</f>
        <v>26.037750094375237</v>
      </c>
      <c r="Q37" s="9"/>
    </row>
    <row r="38" spans="1:17">
      <c r="A38" s="12"/>
      <c r="B38" s="25">
        <v>337.2</v>
      </c>
      <c r="C38" s="20" t="s">
        <v>35</v>
      </c>
      <c r="D38" s="46">
        <v>134870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" si="8">SUM(D38:N38)</f>
        <v>134870</v>
      </c>
      <c r="P38" s="47">
        <f t="shared" si="7"/>
        <v>8.4855920473134514</v>
      </c>
      <c r="Q38" s="9"/>
    </row>
    <row r="39" spans="1:17">
      <c r="A39" s="12"/>
      <c r="B39" s="25">
        <v>338</v>
      </c>
      <c r="C39" s="20" t="s">
        <v>36</v>
      </c>
      <c r="D39" s="46">
        <v>11105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11105</v>
      </c>
      <c r="P39" s="47">
        <f t="shared" si="7"/>
        <v>0.69869133006165851</v>
      </c>
      <c r="Q39" s="9"/>
    </row>
    <row r="40" spans="1:17" ht="15.75">
      <c r="A40" s="29" t="s">
        <v>41</v>
      </c>
      <c r="B40" s="30"/>
      <c r="C40" s="31"/>
      <c r="D40" s="32">
        <f t="shared" ref="D40:N40" si="9">SUM(D41:D47)</f>
        <v>2289237</v>
      </c>
      <c r="E40" s="32">
        <f t="shared" si="9"/>
        <v>56319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5675380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8020936</v>
      </c>
      <c r="P40" s="45">
        <f t="shared" si="7"/>
        <v>504.65181829621241</v>
      </c>
      <c r="Q40" s="10"/>
    </row>
    <row r="41" spans="1:17">
      <c r="A41" s="12"/>
      <c r="B41" s="25">
        <v>342.1</v>
      </c>
      <c r="C41" s="20" t="s">
        <v>45</v>
      </c>
      <c r="D41" s="46">
        <v>92560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6" si="10">SUM(D41:N41)</f>
        <v>92560</v>
      </c>
      <c r="P41" s="47">
        <f t="shared" si="7"/>
        <v>5.8235812256197308</v>
      </c>
      <c r="Q41" s="9"/>
    </row>
    <row r="42" spans="1:17">
      <c r="A42" s="12"/>
      <c r="B42" s="25">
        <v>342.6</v>
      </c>
      <c r="C42" s="20" t="s">
        <v>47</v>
      </c>
      <c r="D42" s="46">
        <v>810629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810629</v>
      </c>
      <c r="P42" s="47">
        <f t="shared" si="7"/>
        <v>51.002202088838558</v>
      </c>
      <c r="Q42" s="9"/>
    </row>
    <row r="43" spans="1:17">
      <c r="A43" s="12"/>
      <c r="B43" s="25">
        <v>343.4</v>
      </c>
      <c r="C43" s="20" t="s">
        <v>48</v>
      </c>
      <c r="D43" s="46">
        <v>1137895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1137895</v>
      </c>
      <c r="P43" s="47">
        <f t="shared" si="7"/>
        <v>71.592739398515164</v>
      </c>
      <c r="Q43" s="9"/>
    </row>
    <row r="44" spans="1:17">
      <c r="A44" s="12"/>
      <c r="B44" s="25">
        <v>343.6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5675380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5675380</v>
      </c>
      <c r="P44" s="47">
        <f t="shared" si="7"/>
        <v>357.07688435887758</v>
      </c>
      <c r="Q44" s="9"/>
    </row>
    <row r="45" spans="1:17">
      <c r="A45" s="12"/>
      <c r="B45" s="25">
        <v>347.2</v>
      </c>
      <c r="C45" s="20" t="s">
        <v>51</v>
      </c>
      <c r="D45" s="46">
        <v>194882</v>
      </c>
      <c r="E45" s="46">
        <v>56319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251201</v>
      </c>
      <c r="P45" s="47">
        <f t="shared" si="7"/>
        <v>15.804769095256072</v>
      </c>
      <c r="Q45" s="9"/>
    </row>
    <row r="46" spans="1:17">
      <c r="A46" s="12"/>
      <c r="B46" s="25">
        <v>347.5</v>
      </c>
      <c r="C46" s="20" t="s">
        <v>95</v>
      </c>
      <c r="D46" s="46">
        <v>19480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19480</v>
      </c>
      <c r="P46" s="47">
        <f t="shared" si="7"/>
        <v>1.2256197307159935</v>
      </c>
      <c r="Q46" s="9"/>
    </row>
    <row r="47" spans="1:17">
      <c r="A47" s="12"/>
      <c r="B47" s="25">
        <v>349</v>
      </c>
      <c r="C47" s="20" t="s">
        <v>150</v>
      </c>
      <c r="D47" s="46">
        <v>33791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33791</v>
      </c>
      <c r="P47" s="47">
        <f t="shared" si="7"/>
        <v>2.1260223983893294</v>
      </c>
      <c r="Q47" s="9"/>
    </row>
    <row r="48" spans="1:17" ht="15.75">
      <c r="A48" s="29" t="s">
        <v>42</v>
      </c>
      <c r="B48" s="30"/>
      <c r="C48" s="31"/>
      <c r="D48" s="32">
        <f t="shared" ref="D48:N48" si="11">SUM(D49:D51)</f>
        <v>137267</v>
      </c>
      <c r="E48" s="32">
        <f t="shared" si="11"/>
        <v>211134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>SUM(D48:N48)</f>
        <v>348401</v>
      </c>
      <c r="P48" s="45">
        <f t="shared" si="7"/>
        <v>21.920284384044294</v>
      </c>
      <c r="Q48" s="10"/>
    </row>
    <row r="49" spans="1:120">
      <c r="A49" s="13"/>
      <c r="B49" s="39">
        <v>351.2</v>
      </c>
      <c r="C49" s="21" t="s">
        <v>54</v>
      </c>
      <c r="D49" s="46">
        <v>0</v>
      </c>
      <c r="E49" s="46">
        <v>204931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1" si="12">SUM(D49:N49)</f>
        <v>204931</v>
      </c>
      <c r="P49" s="47">
        <f t="shared" si="7"/>
        <v>12.893607650685793</v>
      </c>
      <c r="Q49" s="9"/>
    </row>
    <row r="50" spans="1:120">
      <c r="A50" s="13"/>
      <c r="B50" s="39">
        <v>351.3</v>
      </c>
      <c r="C50" s="21" t="s">
        <v>55</v>
      </c>
      <c r="D50" s="46">
        <v>0</v>
      </c>
      <c r="E50" s="46">
        <v>6203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2"/>
        <v>6203</v>
      </c>
      <c r="P50" s="47">
        <f t="shared" si="7"/>
        <v>0.39027305901598086</v>
      </c>
      <c r="Q50" s="9"/>
    </row>
    <row r="51" spans="1:120">
      <c r="A51" s="13"/>
      <c r="B51" s="39">
        <v>354</v>
      </c>
      <c r="C51" s="21" t="s">
        <v>56</v>
      </c>
      <c r="D51" s="46">
        <v>137267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2"/>
        <v>137267</v>
      </c>
      <c r="P51" s="47">
        <f t="shared" si="7"/>
        <v>8.6364036743425192</v>
      </c>
      <c r="Q51" s="9"/>
    </row>
    <row r="52" spans="1:120" ht="15.75">
      <c r="A52" s="29" t="s">
        <v>4</v>
      </c>
      <c r="B52" s="30"/>
      <c r="C52" s="31"/>
      <c r="D52" s="32">
        <f t="shared" ref="D52:N52" si="13">SUM(D53:D59)</f>
        <v>323683</v>
      </c>
      <c r="E52" s="32">
        <f t="shared" si="13"/>
        <v>35079</v>
      </c>
      <c r="F52" s="32">
        <f t="shared" si="13"/>
        <v>0</v>
      </c>
      <c r="G52" s="32">
        <f t="shared" si="13"/>
        <v>4065</v>
      </c>
      <c r="H52" s="32">
        <f t="shared" si="13"/>
        <v>0</v>
      </c>
      <c r="I52" s="32">
        <f t="shared" si="13"/>
        <v>27094</v>
      </c>
      <c r="J52" s="32">
        <f t="shared" si="13"/>
        <v>0</v>
      </c>
      <c r="K52" s="32">
        <f t="shared" si="13"/>
        <v>-2371624</v>
      </c>
      <c r="L52" s="32">
        <f t="shared" si="13"/>
        <v>0</v>
      </c>
      <c r="M52" s="32">
        <f t="shared" si="13"/>
        <v>0</v>
      </c>
      <c r="N52" s="32">
        <f t="shared" si="13"/>
        <v>0</v>
      </c>
      <c r="O52" s="32">
        <f>SUM(D52:N52)</f>
        <v>-1981703</v>
      </c>
      <c r="P52" s="45">
        <f t="shared" si="7"/>
        <v>-124.68245878948031</v>
      </c>
      <c r="Q52" s="10"/>
    </row>
    <row r="53" spans="1:120">
      <c r="A53" s="12"/>
      <c r="B53" s="25">
        <v>361.1</v>
      </c>
      <c r="C53" s="20" t="s">
        <v>57</v>
      </c>
      <c r="D53" s="46">
        <v>6055</v>
      </c>
      <c r="E53" s="46">
        <v>10359</v>
      </c>
      <c r="F53" s="46">
        <v>0</v>
      </c>
      <c r="G53" s="46">
        <v>4065</v>
      </c>
      <c r="H53" s="46">
        <v>0</v>
      </c>
      <c r="I53" s="46">
        <v>6661</v>
      </c>
      <c r="J53" s="46">
        <v>0</v>
      </c>
      <c r="K53" s="46">
        <v>-3684387</v>
      </c>
      <c r="L53" s="46">
        <v>0</v>
      </c>
      <c r="M53" s="46">
        <v>0</v>
      </c>
      <c r="N53" s="46">
        <v>0</v>
      </c>
      <c r="O53" s="46">
        <f>SUM(D53:N53)</f>
        <v>-3657247</v>
      </c>
      <c r="P53" s="47">
        <f t="shared" si="7"/>
        <v>-230.10236567258085</v>
      </c>
      <c r="Q53" s="9"/>
    </row>
    <row r="54" spans="1:120">
      <c r="A54" s="12"/>
      <c r="B54" s="25">
        <v>362</v>
      </c>
      <c r="C54" s="20" t="s">
        <v>59</v>
      </c>
      <c r="D54" s="46">
        <v>143860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1" si="14">SUM(D54:N54)</f>
        <v>143860</v>
      </c>
      <c r="P54" s="47">
        <f t="shared" si="7"/>
        <v>9.0512142947024028</v>
      </c>
      <c r="Q54" s="9"/>
    </row>
    <row r="55" spans="1:120">
      <c r="A55" s="12"/>
      <c r="B55" s="25">
        <v>364</v>
      </c>
      <c r="C55" s="20" t="s">
        <v>97</v>
      </c>
      <c r="D55" s="46">
        <v>72228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72228</v>
      </c>
      <c r="P55" s="47">
        <f t="shared" si="7"/>
        <v>4.5443563608909026</v>
      </c>
      <c r="Q55" s="9"/>
    </row>
    <row r="56" spans="1:120">
      <c r="A56" s="12"/>
      <c r="B56" s="25">
        <v>365</v>
      </c>
      <c r="C56" s="20" t="s">
        <v>112</v>
      </c>
      <c r="D56" s="46">
        <v>1097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1097</v>
      </c>
      <c r="P56" s="47">
        <f t="shared" si="7"/>
        <v>6.9019755882723036E-2</v>
      </c>
      <c r="Q56" s="9"/>
    </row>
    <row r="57" spans="1:120">
      <c r="A57" s="12"/>
      <c r="B57" s="25">
        <v>366</v>
      </c>
      <c r="C57" s="20" t="s">
        <v>113</v>
      </c>
      <c r="D57" s="46">
        <v>5107</v>
      </c>
      <c r="E57" s="46">
        <v>701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5808</v>
      </c>
      <c r="P57" s="47">
        <f t="shared" si="7"/>
        <v>0.3654209135522839</v>
      </c>
      <c r="Q57" s="9"/>
    </row>
    <row r="58" spans="1:120">
      <c r="A58" s="12"/>
      <c r="B58" s="25">
        <v>368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1312763</v>
      </c>
      <c r="L58" s="46">
        <v>0</v>
      </c>
      <c r="M58" s="46">
        <v>0</v>
      </c>
      <c r="N58" s="46">
        <v>0</v>
      </c>
      <c r="O58" s="46">
        <f t="shared" si="14"/>
        <v>1312763</v>
      </c>
      <c r="P58" s="47">
        <f t="shared" si="7"/>
        <v>82.594878570529758</v>
      </c>
      <c r="Q58" s="9"/>
    </row>
    <row r="59" spans="1:120">
      <c r="A59" s="12"/>
      <c r="B59" s="25">
        <v>369.9</v>
      </c>
      <c r="C59" s="20" t="s">
        <v>62</v>
      </c>
      <c r="D59" s="46">
        <v>95336</v>
      </c>
      <c r="E59" s="46">
        <v>24019</v>
      </c>
      <c r="F59" s="46">
        <v>0</v>
      </c>
      <c r="G59" s="46">
        <v>0</v>
      </c>
      <c r="H59" s="46">
        <v>0</v>
      </c>
      <c r="I59" s="46">
        <v>20433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139788</v>
      </c>
      <c r="P59" s="47">
        <f t="shared" si="7"/>
        <v>8.7950169875424695</v>
      </c>
      <c r="Q59" s="9"/>
    </row>
    <row r="60" spans="1:120" ht="15.75">
      <c r="A60" s="29" t="s">
        <v>43</v>
      </c>
      <c r="B60" s="30"/>
      <c r="C60" s="31"/>
      <c r="D60" s="32">
        <f t="shared" ref="D60:N60" si="15">SUM(D61:D61)</f>
        <v>3191973</v>
      </c>
      <c r="E60" s="32">
        <f t="shared" si="15"/>
        <v>10086</v>
      </c>
      <c r="F60" s="32">
        <f t="shared" si="15"/>
        <v>0</v>
      </c>
      <c r="G60" s="32">
        <f t="shared" si="15"/>
        <v>1590513</v>
      </c>
      <c r="H60" s="32">
        <f t="shared" si="15"/>
        <v>0</v>
      </c>
      <c r="I60" s="32">
        <f t="shared" si="15"/>
        <v>0</v>
      </c>
      <c r="J60" s="32">
        <f t="shared" si="15"/>
        <v>0</v>
      </c>
      <c r="K60" s="32">
        <f t="shared" si="15"/>
        <v>0</v>
      </c>
      <c r="L60" s="32">
        <f t="shared" si="15"/>
        <v>0</v>
      </c>
      <c r="M60" s="32">
        <f t="shared" si="15"/>
        <v>0</v>
      </c>
      <c r="N60" s="32">
        <f t="shared" si="15"/>
        <v>0</v>
      </c>
      <c r="O60" s="32">
        <f t="shared" si="14"/>
        <v>4792572</v>
      </c>
      <c r="P60" s="45">
        <f t="shared" si="7"/>
        <v>301.53340883352206</v>
      </c>
      <c r="Q60" s="9"/>
    </row>
    <row r="61" spans="1:120" ht="15.75" thickBot="1">
      <c r="A61" s="12"/>
      <c r="B61" s="25">
        <v>381</v>
      </c>
      <c r="C61" s="20" t="s">
        <v>63</v>
      </c>
      <c r="D61" s="46">
        <v>3191973</v>
      </c>
      <c r="E61" s="46">
        <v>10086</v>
      </c>
      <c r="F61" s="46">
        <v>0</v>
      </c>
      <c r="G61" s="46">
        <v>1590513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4792572</v>
      </c>
      <c r="P61" s="47">
        <f t="shared" si="7"/>
        <v>301.53340883352206</v>
      </c>
      <c r="Q61" s="9"/>
    </row>
    <row r="62" spans="1:120" ht="16.5" thickBot="1">
      <c r="A62" s="14" t="s">
        <v>52</v>
      </c>
      <c r="B62" s="23"/>
      <c r="C62" s="22"/>
      <c r="D62" s="15">
        <f t="shared" ref="D62:N62" si="16">SUM(D5,D13,D27,D40,D48,D52,D60)</f>
        <v>20672016</v>
      </c>
      <c r="E62" s="15">
        <f t="shared" si="16"/>
        <v>3637771</v>
      </c>
      <c r="F62" s="15">
        <f t="shared" si="16"/>
        <v>0</v>
      </c>
      <c r="G62" s="15">
        <f t="shared" si="16"/>
        <v>4198774</v>
      </c>
      <c r="H62" s="15">
        <f t="shared" si="16"/>
        <v>0</v>
      </c>
      <c r="I62" s="15">
        <f t="shared" si="16"/>
        <v>6576486</v>
      </c>
      <c r="J62" s="15">
        <f t="shared" si="16"/>
        <v>0</v>
      </c>
      <c r="K62" s="15">
        <f t="shared" si="16"/>
        <v>-2371624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>SUM(D62:N62)</f>
        <v>32713423</v>
      </c>
      <c r="P62" s="38">
        <f t="shared" si="7"/>
        <v>2058.2246759783566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48" t="s">
        <v>154</v>
      </c>
      <c r="N64" s="48"/>
      <c r="O64" s="48"/>
      <c r="P64" s="43">
        <v>15894</v>
      </c>
    </row>
    <row r="65" spans="1:16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1"/>
    </row>
    <row r="66" spans="1:16" ht="15.75" customHeight="1" thickBot="1">
      <c r="A66" s="52" t="s">
        <v>77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4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139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140</v>
      </c>
      <c r="N4" s="35" t="s">
        <v>10</v>
      </c>
      <c r="O4" s="35" t="s">
        <v>141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142</v>
      </c>
      <c r="B5" s="26"/>
      <c r="C5" s="26"/>
      <c r="D5" s="27">
        <f t="shared" ref="D5:N5" si="0">SUM(D6:D12)</f>
        <v>9580574</v>
      </c>
      <c r="E5" s="27">
        <f t="shared" si="0"/>
        <v>0</v>
      </c>
      <c r="F5" s="27">
        <f t="shared" si="0"/>
        <v>0</v>
      </c>
      <c r="G5" s="27">
        <f t="shared" si="0"/>
        <v>355916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9936490</v>
      </c>
      <c r="P5" s="33">
        <f t="shared" ref="P5:P36" si="1">(O5/P$62)</f>
        <v>641.22934950955084</v>
      </c>
      <c r="Q5" s="6"/>
    </row>
    <row r="6" spans="1:134">
      <c r="A6" s="12"/>
      <c r="B6" s="25">
        <v>311</v>
      </c>
      <c r="C6" s="20" t="s">
        <v>3</v>
      </c>
      <c r="D6" s="46">
        <v>6865821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6865821</v>
      </c>
      <c r="P6" s="47">
        <f t="shared" si="1"/>
        <v>443.0705343314404</v>
      </c>
      <c r="Q6" s="9"/>
    </row>
    <row r="7" spans="1:134">
      <c r="A7" s="12"/>
      <c r="B7" s="25">
        <v>312.41000000000003</v>
      </c>
      <c r="C7" s="20" t="s">
        <v>143</v>
      </c>
      <c r="D7" s="46">
        <v>0</v>
      </c>
      <c r="E7" s="46">
        <v>0</v>
      </c>
      <c r="F7" s="46">
        <v>0</v>
      </c>
      <c r="G7" s="46">
        <v>355916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355916</v>
      </c>
      <c r="P7" s="47">
        <f t="shared" si="1"/>
        <v>22.968249870934436</v>
      </c>
      <c r="Q7" s="9"/>
    </row>
    <row r="8" spans="1:134">
      <c r="A8" s="12"/>
      <c r="B8" s="25">
        <v>314.10000000000002</v>
      </c>
      <c r="C8" s="20" t="s">
        <v>13</v>
      </c>
      <c r="D8" s="46">
        <v>1486649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1486649</v>
      </c>
      <c r="P8" s="47">
        <f t="shared" si="1"/>
        <v>95.937596799173974</v>
      </c>
      <c r="Q8" s="9"/>
    </row>
    <row r="9" spans="1:134">
      <c r="A9" s="12"/>
      <c r="B9" s="25">
        <v>314.3</v>
      </c>
      <c r="C9" s="20" t="s">
        <v>14</v>
      </c>
      <c r="D9" s="46">
        <v>284804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284804</v>
      </c>
      <c r="P9" s="47">
        <f t="shared" si="1"/>
        <v>18.379194630872483</v>
      </c>
      <c r="Q9" s="9"/>
    </row>
    <row r="10" spans="1:134">
      <c r="A10" s="12"/>
      <c r="B10" s="25">
        <v>314.39999999999998</v>
      </c>
      <c r="C10" s="20" t="s">
        <v>15</v>
      </c>
      <c r="D10" s="46">
        <v>80356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80356</v>
      </c>
      <c r="P10" s="47">
        <f t="shared" si="1"/>
        <v>5.1855962829117193</v>
      </c>
      <c r="Q10" s="9"/>
    </row>
    <row r="11" spans="1:134">
      <c r="A11" s="12"/>
      <c r="B11" s="25">
        <v>315.10000000000002</v>
      </c>
      <c r="C11" s="20" t="s">
        <v>144</v>
      </c>
      <c r="D11" s="46">
        <v>696430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696430</v>
      </c>
      <c r="P11" s="47">
        <f t="shared" si="1"/>
        <v>44.942565823438308</v>
      </c>
      <c r="Q11" s="9"/>
    </row>
    <row r="12" spans="1:134">
      <c r="A12" s="12"/>
      <c r="B12" s="25">
        <v>316</v>
      </c>
      <c r="C12" s="20" t="s">
        <v>89</v>
      </c>
      <c r="D12" s="46">
        <v>166514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166514</v>
      </c>
      <c r="P12" s="47">
        <f t="shared" si="1"/>
        <v>10.745611770779556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SUM(D14:D23)</f>
        <v>1792071</v>
      </c>
      <c r="E13" s="32">
        <f t="shared" si="3"/>
        <v>1958418</v>
      </c>
      <c r="F13" s="32">
        <f t="shared" si="3"/>
        <v>0</v>
      </c>
      <c r="G13" s="32">
        <f t="shared" si="3"/>
        <v>26327</v>
      </c>
      <c r="H13" s="32">
        <f t="shared" si="3"/>
        <v>0</v>
      </c>
      <c r="I13" s="32">
        <f t="shared" si="3"/>
        <v>791265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4568081</v>
      </c>
      <c r="P13" s="45">
        <f t="shared" si="1"/>
        <v>294.79097831698505</v>
      </c>
      <c r="Q13" s="10"/>
    </row>
    <row r="14" spans="1:134">
      <c r="A14" s="12"/>
      <c r="B14" s="25">
        <v>322</v>
      </c>
      <c r="C14" s="20" t="s">
        <v>145</v>
      </c>
      <c r="D14" s="46">
        <v>37606</v>
      </c>
      <c r="E14" s="46">
        <v>1152805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1190411</v>
      </c>
      <c r="P14" s="47">
        <f t="shared" si="1"/>
        <v>76.820534331440371</v>
      </c>
      <c r="Q14" s="9"/>
    </row>
    <row r="15" spans="1:134">
      <c r="A15" s="12"/>
      <c r="B15" s="25">
        <v>323.10000000000002</v>
      </c>
      <c r="C15" s="20" t="s">
        <v>19</v>
      </c>
      <c r="D15" s="46">
        <v>1307595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3" si="4">SUM(D15:N15)</f>
        <v>1307595</v>
      </c>
      <c r="P15" s="47">
        <f t="shared" si="1"/>
        <v>84.382743933918434</v>
      </c>
      <c r="Q15" s="9"/>
    </row>
    <row r="16" spans="1:134">
      <c r="A16" s="12"/>
      <c r="B16" s="25">
        <v>323.39999999999998</v>
      </c>
      <c r="C16" s="20" t="s">
        <v>20</v>
      </c>
      <c r="D16" s="46">
        <v>28391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28391</v>
      </c>
      <c r="P16" s="47">
        <f t="shared" si="1"/>
        <v>1.8321502323180177</v>
      </c>
      <c r="Q16" s="9"/>
    </row>
    <row r="17" spans="1:17">
      <c r="A17" s="12"/>
      <c r="B17" s="25">
        <v>323.7</v>
      </c>
      <c r="C17" s="20" t="s">
        <v>21</v>
      </c>
      <c r="D17" s="46">
        <v>418479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418479</v>
      </c>
      <c r="P17" s="47">
        <f t="shared" si="1"/>
        <v>27.005614352090863</v>
      </c>
      <c r="Q17" s="9"/>
    </row>
    <row r="18" spans="1:17">
      <c r="A18" s="12"/>
      <c r="B18" s="25">
        <v>324.11</v>
      </c>
      <c r="C18" s="20" t="s">
        <v>134</v>
      </c>
      <c r="D18" s="46">
        <v>0</v>
      </c>
      <c r="E18" s="46">
        <v>7015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7015</v>
      </c>
      <c r="P18" s="47">
        <f t="shared" si="1"/>
        <v>0.45269747031491997</v>
      </c>
      <c r="Q18" s="9"/>
    </row>
    <row r="19" spans="1:17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791265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791265</v>
      </c>
      <c r="P19" s="47">
        <f t="shared" si="1"/>
        <v>51.062532266391329</v>
      </c>
      <c r="Q19" s="9"/>
    </row>
    <row r="20" spans="1:17">
      <c r="A20" s="12"/>
      <c r="B20" s="25">
        <v>324.61</v>
      </c>
      <c r="C20" s="20" t="s">
        <v>135</v>
      </c>
      <c r="D20" s="46">
        <v>0</v>
      </c>
      <c r="E20" s="46">
        <v>5360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5360</v>
      </c>
      <c r="P20" s="47">
        <f t="shared" si="1"/>
        <v>0.3458957150232318</v>
      </c>
      <c r="Q20" s="9"/>
    </row>
    <row r="21" spans="1:17">
      <c r="A21" s="12"/>
      <c r="B21" s="25">
        <v>324.91000000000003</v>
      </c>
      <c r="C21" s="20" t="s">
        <v>136</v>
      </c>
      <c r="D21" s="46">
        <v>0</v>
      </c>
      <c r="E21" s="46">
        <v>1395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1395</v>
      </c>
      <c r="P21" s="47">
        <f t="shared" si="1"/>
        <v>9.0023231801755296E-2</v>
      </c>
      <c r="Q21" s="9"/>
    </row>
    <row r="22" spans="1:17">
      <c r="A22" s="12"/>
      <c r="B22" s="25">
        <v>325.10000000000002</v>
      </c>
      <c r="C22" s="20" t="s">
        <v>23</v>
      </c>
      <c r="D22" s="46">
        <v>0</v>
      </c>
      <c r="E22" s="46">
        <v>94621</v>
      </c>
      <c r="F22" s="46">
        <v>0</v>
      </c>
      <c r="G22" s="46">
        <v>26327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120948</v>
      </c>
      <c r="P22" s="47">
        <f t="shared" si="1"/>
        <v>7.8051109963861638</v>
      </c>
      <c r="Q22" s="9"/>
    </row>
    <row r="23" spans="1:17">
      <c r="A23" s="12"/>
      <c r="B23" s="25">
        <v>329.2</v>
      </c>
      <c r="C23" s="20" t="s">
        <v>146</v>
      </c>
      <c r="D23" s="46">
        <v>0</v>
      </c>
      <c r="E23" s="46">
        <v>697222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697222</v>
      </c>
      <c r="P23" s="47">
        <f t="shared" si="1"/>
        <v>44.993675787299949</v>
      </c>
      <c r="Q23" s="9"/>
    </row>
    <row r="24" spans="1:17" ht="15.75">
      <c r="A24" s="29" t="s">
        <v>147</v>
      </c>
      <c r="B24" s="30"/>
      <c r="C24" s="31"/>
      <c r="D24" s="32">
        <f t="shared" ref="D24:N24" si="5">SUM(D25:D38)</f>
        <v>2622658</v>
      </c>
      <c r="E24" s="32">
        <f t="shared" si="5"/>
        <v>0</v>
      </c>
      <c r="F24" s="32">
        <f t="shared" si="5"/>
        <v>0</v>
      </c>
      <c r="G24" s="32">
        <f t="shared" si="5"/>
        <v>1316074</v>
      </c>
      <c r="H24" s="32">
        <f t="shared" si="5"/>
        <v>0</v>
      </c>
      <c r="I24" s="32">
        <f t="shared" si="5"/>
        <v>1985665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5924397</v>
      </c>
      <c r="P24" s="45">
        <f t="shared" si="1"/>
        <v>382.31782395456889</v>
      </c>
      <c r="Q24" s="10"/>
    </row>
    <row r="25" spans="1:17">
      <c r="A25" s="12"/>
      <c r="B25" s="25">
        <v>331.2</v>
      </c>
      <c r="C25" s="20" t="s">
        <v>25</v>
      </c>
      <c r="D25" s="46">
        <v>36993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36993</v>
      </c>
      <c r="P25" s="47">
        <f t="shared" si="1"/>
        <v>2.3872612287041819</v>
      </c>
      <c r="Q25" s="9"/>
    </row>
    <row r="26" spans="1:17">
      <c r="A26" s="12"/>
      <c r="B26" s="25">
        <v>331.5</v>
      </c>
      <c r="C26" s="20" t="s">
        <v>122</v>
      </c>
      <c r="D26" s="46">
        <v>26123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5" si="6">SUM(D26:N26)</f>
        <v>26123</v>
      </c>
      <c r="P26" s="47">
        <f t="shared" si="1"/>
        <v>1.6857898812596799</v>
      </c>
      <c r="Q26" s="9"/>
    </row>
    <row r="27" spans="1:17">
      <c r="A27" s="12"/>
      <c r="B27" s="25">
        <v>332</v>
      </c>
      <c r="C27" s="20" t="s">
        <v>130</v>
      </c>
      <c r="D27" s="46">
        <v>104977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104977</v>
      </c>
      <c r="P27" s="47">
        <f t="shared" si="1"/>
        <v>6.7744579246257102</v>
      </c>
      <c r="Q27" s="9"/>
    </row>
    <row r="28" spans="1:17">
      <c r="A28" s="12"/>
      <c r="B28" s="25">
        <v>334.35</v>
      </c>
      <c r="C28" s="20" t="s">
        <v>119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1985665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1985665</v>
      </c>
      <c r="P28" s="47">
        <f t="shared" si="1"/>
        <v>128.14048786783687</v>
      </c>
      <c r="Q28" s="9"/>
    </row>
    <row r="29" spans="1:17">
      <c r="A29" s="12"/>
      <c r="B29" s="25">
        <v>334.49</v>
      </c>
      <c r="C29" s="20" t="s">
        <v>28</v>
      </c>
      <c r="D29" s="46">
        <v>117425</v>
      </c>
      <c r="E29" s="46">
        <v>0</v>
      </c>
      <c r="F29" s="46">
        <v>0</v>
      </c>
      <c r="G29" s="46">
        <v>298691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416116</v>
      </c>
      <c r="P29" s="47">
        <f t="shared" si="1"/>
        <v>26.853123386680434</v>
      </c>
      <c r="Q29" s="9"/>
    </row>
    <row r="30" spans="1:17">
      <c r="A30" s="12"/>
      <c r="B30" s="25">
        <v>335.125</v>
      </c>
      <c r="C30" s="20" t="s">
        <v>148</v>
      </c>
      <c r="D30" s="46">
        <v>580461</v>
      </c>
      <c r="E30" s="46">
        <v>0</v>
      </c>
      <c r="F30" s="46">
        <v>0</v>
      </c>
      <c r="G30" s="46">
        <v>1017383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1597844</v>
      </c>
      <c r="P30" s="47">
        <f t="shared" si="1"/>
        <v>103.1133195663397</v>
      </c>
      <c r="Q30" s="9"/>
    </row>
    <row r="31" spans="1:17">
      <c r="A31" s="12"/>
      <c r="B31" s="25">
        <v>335.14</v>
      </c>
      <c r="C31" s="20" t="s">
        <v>91</v>
      </c>
      <c r="D31" s="46">
        <v>1692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1692</v>
      </c>
      <c r="P31" s="47">
        <f t="shared" si="1"/>
        <v>0.10918946824987094</v>
      </c>
      <c r="Q31" s="9"/>
    </row>
    <row r="32" spans="1:17">
      <c r="A32" s="12"/>
      <c r="B32" s="25">
        <v>335.15</v>
      </c>
      <c r="C32" s="20" t="s">
        <v>92</v>
      </c>
      <c r="D32" s="46">
        <v>28515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28515</v>
      </c>
      <c r="P32" s="47">
        <f t="shared" si="1"/>
        <v>1.8401522973670625</v>
      </c>
      <c r="Q32" s="9"/>
    </row>
    <row r="33" spans="1:17">
      <c r="A33" s="12"/>
      <c r="B33" s="25">
        <v>335.18</v>
      </c>
      <c r="C33" s="20" t="s">
        <v>149</v>
      </c>
      <c r="D33" s="46">
        <v>1140685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1140685</v>
      </c>
      <c r="P33" s="47">
        <f t="shared" si="1"/>
        <v>73.611577181208048</v>
      </c>
      <c r="Q33" s="9"/>
    </row>
    <row r="34" spans="1:17">
      <c r="A34" s="12"/>
      <c r="B34" s="25">
        <v>335.19</v>
      </c>
      <c r="C34" s="20" t="s">
        <v>131</v>
      </c>
      <c r="D34" s="46">
        <v>3445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3445</v>
      </c>
      <c r="P34" s="47">
        <f t="shared" si="1"/>
        <v>0.22231543624161074</v>
      </c>
      <c r="Q34" s="9"/>
    </row>
    <row r="35" spans="1:17">
      <c r="A35" s="12"/>
      <c r="B35" s="25">
        <v>335.21</v>
      </c>
      <c r="C35" s="20" t="s">
        <v>33</v>
      </c>
      <c r="D35" s="46">
        <v>375500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375500</v>
      </c>
      <c r="P35" s="47">
        <f t="shared" si="1"/>
        <v>24.232059886422302</v>
      </c>
      <c r="Q35" s="9"/>
    </row>
    <row r="36" spans="1:17">
      <c r="A36" s="12"/>
      <c r="B36" s="25">
        <v>337.2</v>
      </c>
      <c r="C36" s="20" t="s">
        <v>35</v>
      </c>
      <c r="D36" s="46">
        <v>181805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181805</v>
      </c>
      <c r="P36" s="47">
        <f t="shared" si="1"/>
        <v>11.73238255033557</v>
      </c>
      <c r="Q36" s="9"/>
    </row>
    <row r="37" spans="1:17">
      <c r="A37" s="12"/>
      <c r="B37" s="25">
        <v>337.5</v>
      </c>
      <c r="C37" s="20" t="s">
        <v>137</v>
      </c>
      <c r="D37" s="46">
        <v>12463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12463</v>
      </c>
      <c r="P37" s="47">
        <f t="shared" ref="P37:P60" si="7">(O37/P$62)</f>
        <v>0.80427207021166758</v>
      </c>
      <c r="Q37" s="9"/>
    </row>
    <row r="38" spans="1:17">
      <c r="A38" s="12"/>
      <c r="B38" s="25">
        <v>338</v>
      </c>
      <c r="C38" s="20" t="s">
        <v>36</v>
      </c>
      <c r="D38" s="46">
        <v>12574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12574</v>
      </c>
      <c r="P38" s="47">
        <f t="shared" si="7"/>
        <v>0.8114352090862158</v>
      </c>
      <c r="Q38" s="9"/>
    </row>
    <row r="39" spans="1:17" ht="15.75">
      <c r="A39" s="29" t="s">
        <v>41</v>
      </c>
      <c r="B39" s="30"/>
      <c r="C39" s="31"/>
      <c r="D39" s="32">
        <f t="shared" ref="D39:N39" si="8">SUM(D40:D45)</f>
        <v>2110292</v>
      </c>
      <c r="E39" s="32">
        <f t="shared" si="8"/>
        <v>47565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6655713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8"/>
        <v>0</v>
      </c>
      <c r="O39" s="32">
        <f>SUM(D39:N39)</f>
        <v>8813570</v>
      </c>
      <c r="P39" s="45">
        <f t="shared" si="7"/>
        <v>568.76419721218383</v>
      </c>
      <c r="Q39" s="10"/>
    </row>
    <row r="40" spans="1:17">
      <c r="A40" s="12"/>
      <c r="B40" s="25">
        <v>342.1</v>
      </c>
      <c r="C40" s="20" t="s">
        <v>45</v>
      </c>
      <c r="D40" s="46">
        <v>44034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5" si="9">SUM(D40:N40)</f>
        <v>44034</v>
      </c>
      <c r="P40" s="47">
        <f t="shared" si="7"/>
        <v>2.841636551368095</v>
      </c>
      <c r="Q40" s="9"/>
    </row>
    <row r="41" spans="1:17">
      <c r="A41" s="12"/>
      <c r="B41" s="25">
        <v>342.6</v>
      </c>
      <c r="C41" s="20" t="s">
        <v>47</v>
      </c>
      <c r="D41" s="46">
        <v>753978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753978</v>
      </c>
      <c r="P41" s="47">
        <f t="shared" si="7"/>
        <v>48.656298399586987</v>
      </c>
      <c r="Q41" s="9"/>
    </row>
    <row r="42" spans="1:17">
      <c r="A42" s="12"/>
      <c r="B42" s="25">
        <v>343.4</v>
      </c>
      <c r="C42" s="20" t="s">
        <v>48</v>
      </c>
      <c r="D42" s="46">
        <v>1137169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1137169</v>
      </c>
      <c r="P42" s="47">
        <f t="shared" si="7"/>
        <v>73.384679917398032</v>
      </c>
      <c r="Q42" s="9"/>
    </row>
    <row r="43" spans="1:17">
      <c r="A43" s="12"/>
      <c r="B43" s="25">
        <v>343.6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6655713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6655713</v>
      </c>
      <c r="P43" s="47">
        <f t="shared" si="7"/>
        <v>429.51168043366027</v>
      </c>
      <c r="Q43" s="9"/>
    </row>
    <row r="44" spans="1:17">
      <c r="A44" s="12"/>
      <c r="B44" s="25">
        <v>347.2</v>
      </c>
      <c r="C44" s="20" t="s">
        <v>51</v>
      </c>
      <c r="D44" s="46">
        <v>128200</v>
      </c>
      <c r="E44" s="46">
        <v>47565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175765</v>
      </c>
      <c r="P44" s="47">
        <f t="shared" si="7"/>
        <v>11.3426045431079</v>
      </c>
      <c r="Q44" s="9"/>
    </row>
    <row r="45" spans="1:17">
      <c r="A45" s="12"/>
      <c r="B45" s="25">
        <v>349</v>
      </c>
      <c r="C45" s="20" t="s">
        <v>150</v>
      </c>
      <c r="D45" s="46">
        <v>46911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46911</v>
      </c>
      <c r="P45" s="47">
        <f t="shared" si="7"/>
        <v>3.0272973670624679</v>
      </c>
      <c r="Q45" s="9"/>
    </row>
    <row r="46" spans="1:17" ht="15.75">
      <c r="A46" s="29" t="s">
        <v>42</v>
      </c>
      <c r="B46" s="30"/>
      <c r="C46" s="31"/>
      <c r="D46" s="32">
        <f t="shared" ref="D46:N46" si="10">SUM(D47:D49)</f>
        <v>109410</v>
      </c>
      <c r="E46" s="32">
        <f t="shared" si="10"/>
        <v>152692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 t="shared" ref="O46:O51" si="11">SUM(D46:N46)</f>
        <v>262102</v>
      </c>
      <c r="P46" s="45">
        <f t="shared" si="7"/>
        <v>16.914171399070728</v>
      </c>
      <c r="Q46" s="10"/>
    </row>
    <row r="47" spans="1:17">
      <c r="A47" s="13"/>
      <c r="B47" s="39">
        <v>351.2</v>
      </c>
      <c r="C47" s="21" t="s">
        <v>54</v>
      </c>
      <c r="D47" s="46">
        <v>0</v>
      </c>
      <c r="E47" s="46">
        <v>146300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146300</v>
      </c>
      <c r="P47" s="47">
        <f t="shared" si="7"/>
        <v>9.4411461022199283</v>
      </c>
      <c r="Q47" s="9"/>
    </row>
    <row r="48" spans="1:17">
      <c r="A48" s="13"/>
      <c r="B48" s="39">
        <v>351.3</v>
      </c>
      <c r="C48" s="21" t="s">
        <v>55</v>
      </c>
      <c r="D48" s="46">
        <v>0</v>
      </c>
      <c r="E48" s="46">
        <v>6392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6392</v>
      </c>
      <c r="P48" s="47">
        <f t="shared" si="7"/>
        <v>0.41249354672173466</v>
      </c>
      <c r="Q48" s="9"/>
    </row>
    <row r="49" spans="1:120">
      <c r="A49" s="13"/>
      <c r="B49" s="39">
        <v>354</v>
      </c>
      <c r="C49" s="21" t="s">
        <v>56</v>
      </c>
      <c r="D49" s="46">
        <v>109410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109410</v>
      </c>
      <c r="P49" s="47">
        <f t="shared" si="7"/>
        <v>7.0605317501290656</v>
      </c>
      <c r="Q49" s="9"/>
    </row>
    <row r="50" spans="1:120" ht="15.75">
      <c r="A50" s="29" t="s">
        <v>4</v>
      </c>
      <c r="B50" s="30"/>
      <c r="C50" s="31"/>
      <c r="D50" s="32">
        <f t="shared" ref="D50:N50" si="12">SUM(D51:D57)</f>
        <v>147093</v>
      </c>
      <c r="E50" s="32">
        <f t="shared" si="12"/>
        <v>46707</v>
      </c>
      <c r="F50" s="32">
        <f t="shared" si="12"/>
        <v>0</v>
      </c>
      <c r="G50" s="32">
        <f t="shared" si="12"/>
        <v>84841</v>
      </c>
      <c r="H50" s="32">
        <f t="shared" si="12"/>
        <v>0</v>
      </c>
      <c r="I50" s="32">
        <f t="shared" si="12"/>
        <v>83580</v>
      </c>
      <c r="J50" s="32">
        <f t="shared" si="12"/>
        <v>0</v>
      </c>
      <c r="K50" s="32">
        <f t="shared" si="12"/>
        <v>5470845</v>
      </c>
      <c r="L50" s="32">
        <f t="shared" si="12"/>
        <v>0</v>
      </c>
      <c r="M50" s="32">
        <f t="shared" si="12"/>
        <v>0</v>
      </c>
      <c r="N50" s="32">
        <f t="shared" si="12"/>
        <v>0</v>
      </c>
      <c r="O50" s="32">
        <f t="shared" si="11"/>
        <v>5833066</v>
      </c>
      <c r="P50" s="45">
        <f t="shared" si="7"/>
        <v>376.42398038203407</v>
      </c>
      <c r="Q50" s="10"/>
    </row>
    <row r="51" spans="1:120">
      <c r="A51" s="12"/>
      <c r="B51" s="25">
        <v>361.1</v>
      </c>
      <c r="C51" s="20" t="s">
        <v>57</v>
      </c>
      <c r="D51" s="46">
        <v>3897</v>
      </c>
      <c r="E51" s="46">
        <v>1993</v>
      </c>
      <c r="F51" s="46">
        <v>0</v>
      </c>
      <c r="G51" s="46">
        <v>1959</v>
      </c>
      <c r="H51" s="46">
        <v>0</v>
      </c>
      <c r="I51" s="46">
        <v>3182</v>
      </c>
      <c r="J51" s="46">
        <v>0</v>
      </c>
      <c r="K51" s="46">
        <v>4327804</v>
      </c>
      <c r="L51" s="46">
        <v>0</v>
      </c>
      <c r="M51" s="46">
        <v>0</v>
      </c>
      <c r="N51" s="46">
        <v>0</v>
      </c>
      <c r="O51" s="46">
        <f t="shared" si="11"/>
        <v>4338835</v>
      </c>
      <c r="P51" s="47">
        <f t="shared" si="7"/>
        <v>279.9970960247806</v>
      </c>
      <c r="Q51" s="9"/>
    </row>
    <row r="52" spans="1:120">
      <c r="A52" s="12"/>
      <c r="B52" s="25">
        <v>362</v>
      </c>
      <c r="C52" s="20" t="s">
        <v>59</v>
      </c>
      <c r="D52" s="46">
        <v>18939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7" si="13">SUM(D52:N52)</f>
        <v>18939</v>
      </c>
      <c r="P52" s="47">
        <f t="shared" si="7"/>
        <v>1.2221863706763036</v>
      </c>
      <c r="Q52" s="9"/>
    </row>
    <row r="53" spans="1:120">
      <c r="A53" s="12"/>
      <c r="B53" s="25">
        <v>364</v>
      </c>
      <c r="C53" s="20" t="s">
        <v>97</v>
      </c>
      <c r="D53" s="46">
        <v>75788</v>
      </c>
      <c r="E53" s="46">
        <v>0</v>
      </c>
      <c r="F53" s="46">
        <v>0</v>
      </c>
      <c r="G53" s="46">
        <v>30135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105923</v>
      </c>
      <c r="P53" s="47">
        <f t="shared" si="7"/>
        <v>6.8355059370160038</v>
      </c>
      <c r="Q53" s="9"/>
    </row>
    <row r="54" spans="1:120">
      <c r="A54" s="12"/>
      <c r="B54" s="25">
        <v>365</v>
      </c>
      <c r="C54" s="20" t="s">
        <v>112</v>
      </c>
      <c r="D54" s="46">
        <v>600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600</v>
      </c>
      <c r="P54" s="47">
        <f t="shared" si="7"/>
        <v>3.8719669592152811E-2</v>
      </c>
      <c r="Q54" s="9"/>
    </row>
    <row r="55" spans="1:120">
      <c r="A55" s="12"/>
      <c r="B55" s="25">
        <v>366</v>
      </c>
      <c r="C55" s="20" t="s">
        <v>113</v>
      </c>
      <c r="D55" s="46">
        <v>50</v>
      </c>
      <c r="E55" s="46">
        <v>10798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10848</v>
      </c>
      <c r="P55" s="47">
        <f t="shared" si="7"/>
        <v>0.70005162622612283</v>
      </c>
      <c r="Q55" s="9"/>
    </row>
    <row r="56" spans="1:120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1143041</v>
      </c>
      <c r="L56" s="46">
        <v>0</v>
      </c>
      <c r="M56" s="46">
        <v>0</v>
      </c>
      <c r="N56" s="46">
        <v>0</v>
      </c>
      <c r="O56" s="46">
        <f t="shared" si="13"/>
        <v>1143041</v>
      </c>
      <c r="P56" s="47">
        <f t="shared" si="7"/>
        <v>73.7636164171399</v>
      </c>
      <c r="Q56" s="9"/>
    </row>
    <row r="57" spans="1:120">
      <c r="A57" s="12"/>
      <c r="B57" s="25">
        <v>369.9</v>
      </c>
      <c r="C57" s="20" t="s">
        <v>62</v>
      </c>
      <c r="D57" s="46">
        <v>47819</v>
      </c>
      <c r="E57" s="46">
        <v>33916</v>
      </c>
      <c r="F57" s="46">
        <v>0</v>
      </c>
      <c r="G57" s="46">
        <v>52747</v>
      </c>
      <c r="H57" s="46">
        <v>0</v>
      </c>
      <c r="I57" s="46">
        <v>80398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214880</v>
      </c>
      <c r="P57" s="47">
        <f t="shared" si="7"/>
        <v>13.866804336602994</v>
      </c>
      <c r="Q57" s="9"/>
    </row>
    <row r="58" spans="1:120" ht="15.75">
      <c r="A58" s="29" t="s">
        <v>43</v>
      </c>
      <c r="B58" s="30"/>
      <c r="C58" s="31"/>
      <c r="D58" s="32">
        <f t="shared" ref="D58:N58" si="14">SUM(D59:D59)</f>
        <v>1616668</v>
      </c>
      <c r="E58" s="32">
        <f t="shared" si="14"/>
        <v>15000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0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4"/>
        <v>0</v>
      </c>
      <c r="O58" s="32">
        <f>SUM(D58:N58)</f>
        <v>1631668</v>
      </c>
      <c r="P58" s="45">
        <f t="shared" si="7"/>
        <v>105.29607640681466</v>
      </c>
      <c r="Q58" s="9"/>
    </row>
    <row r="59" spans="1:120" ht="15.75" thickBot="1">
      <c r="A59" s="12"/>
      <c r="B59" s="25">
        <v>381</v>
      </c>
      <c r="C59" s="20" t="s">
        <v>63</v>
      </c>
      <c r="D59" s="46">
        <v>1616668</v>
      </c>
      <c r="E59" s="46">
        <v>15000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1631668</v>
      </c>
      <c r="P59" s="47">
        <f t="shared" si="7"/>
        <v>105.29607640681466</v>
      </c>
      <c r="Q59" s="9"/>
    </row>
    <row r="60" spans="1:120" ht="16.5" thickBot="1">
      <c r="A60" s="14" t="s">
        <v>52</v>
      </c>
      <c r="B60" s="23"/>
      <c r="C60" s="22"/>
      <c r="D60" s="15">
        <f t="shared" ref="D60:N60" si="15">SUM(D5,D13,D24,D39,D46,D50,D58)</f>
        <v>17978766</v>
      </c>
      <c r="E60" s="15">
        <f t="shared" si="15"/>
        <v>2220382</v>
      </c>
      <c r="F60" s="15">
        <f t="shared" si="15"/>
        <v>0</v>
      </c>
      <c r="G60" s="15">
        <f t="shared" si="15"/>
        <v>1783158</v>
      </c>
      <c r="H60" s="15">
        <f t="shared" si="15"/>
        <v>0</v>
      </c>
      <c r="I60" s="15">
        <f t="shared" si="15"/>
        <v>9516223</v>
      </c>
      <c r="J60" s="15">
        <f t="shared" si="15"/>
        <v>0</v>
      </c>
      <c r="K60" s="15">
        <f t="shared" si="15"/>
        <v>5470845</v>
      </c>
      <c r="L60" s="15">
        <f t="shared" si="15"/>
        <v>0</v>
      </c>
      <c r="M60" s="15">
        <f t="shared" si="15"/>
        <v>0</v>
      </c>
      <c r="N60" s="15">
        <f t="shared" si="15"/>
        <v>0</v>
      </c>
      <c r="O60" s="15">
        <f>SUM(D60:N60)</f>
        <v>36969374</v>
      </c>
      <c r="P60" s="38">
        <f t="shared" si="7"/>
        <v>2385.7365771812078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138</v>
      </c>
      <c r="N62" s="48"/>
      <c r="O62" s="48"/>
      <c r="P62" s="43">
        <v>15496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77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9097103</v>
      </c>
      <c r="E5" s="27">
        <f t="shared" si="0"/>
        <v>0</v>
      </c>
      <c r="F5" s="27">
        <f t="shared" si="0"/>
        <v>0</v>
      </c>
      <c r="G5" s="27">
        <f t="shared" si="0"/>
        <v>1259493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10356596</v>
      </c>
      <c r="O5" s="33">
        <f t="shared" ref="O5:O36" si="1">(N5/O$63)</f>
        <v>645.83412322274887</v>
      </c>
      <c r="P5" s="6"/>
    </row>
    <row r="6" spans="1:133">
      <c r="A6" s="12"/>
      <c r="B6" s="25">
        <v>311</v>
      </c>
      <c r="C6" s="20" t="s">
        <v>3</v>
      </c>
      <c r="D6" s="46">
        <v>6325018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6325018</v>
      </c>
      <c r="O6" s="47">
        <f t="shared" si="1"/>
        <v>394.426166126216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353742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353742</v>
      </c>
      <c r="O7" s="47">
        <f t="shared" si="1"/>
        <v>22.059241706161139</v>
      </c>
      <c r="P7" s="9"/>
    </row>
    <row r="8" spans="1:133">
      <c r="A8" s="12"/>
      <c r="B8" s="25">
        <v>312.60000000000002</v>
      </c>
      <c r="C8" s="20" t="s">
        <v>111</v>
      </c>
      <c r="D8" s="46">
        <v>0</v>
      </c>
      <c r="E8" s="46">
        <v>0</v>
      </c>
      <c r="F8" s="46">
        <v>0</v>
      </c>
      <c r="G8" s="46">
        <v>905751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905751</v>
      </c>
      <c r="O8" s="47">
        <f t="shared" si="1"/>
        <v>56.482352207533047</v>
      </c>
      <c r="P8" s="9"/>
    </row>
    <row r="9" spans="1:133">
      <c r="A9" s="12"/>
      <c r="B9" s="25">
        <v>314.10000000000002</v>
      </c>
      <c r="C9" s="20" t="s">
        <v>13</v>
      </c>
      <c r="D9" s="46">
        <v>1455297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1455297</v>
      </c>
      <c r="O9" s="47">
        <f t="shared" si="1"/>
        <v>90.751870790720872</v>
      </c>
      <c r="P9" s="9"/>
    </row>
    <row r="10" spans="1:133">
      <c r="A10" s="12"/>
      <c r="B10" s="25">
        <v>314.3</v>
      </c>
      <c r="C10" s="20" t="s">
        <v>14</v>
      </c>
      <c r="D10" s="46">
        <v>280356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280356</v>
      </c>
      <c r="O10" s="47">
        <f t="shared" si="1"/>
        <v>17.482913444749315</v>
      </c>
      <c r="P10" s="9"/>
    </row>
    <row r="11" spans="1:133">
      <c r="A11" s="12"/>
      <c r="B11" s="25">
        <v>314.39999999999998</v>
      </c>
      <c r="C11" s="20" t="s">
        <v>15</v>
      </c>
      <c r="D11" s="46">
        <v>73051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73051</v>
      </c>
      <c r="O11" s="47">
        <f t="shared" si="1"/>
        <v>4.5554377650286852</v>
      </c>
      <c r="P11" s="9"/>
    </row>
    <row r="12" spans="1:133">
      <c r="A12" s="12"/>
      <c r="B12" s="25">
        <v>315</v>
      </c>
      <c r="C12" s="20" t="s">
        <v>88</v>
      </c>
      <c r="D12" s="46">
        <v>777468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777468</v>
      </c>
      <c r="O12" s="47">
        <f t="shared" si="1"/>
        <v>48.482664005986528</v>
      </c>
      <c r="P12" s="9"/>
    </row>
    <row r="13" spans="1:133">
      <c r="A13" s="12"/>
      <c r="B13" s="25">
        <v>316</v>
      </c>
      <c r="C13" s="20" t="s">
        <v>89</v>
      </c>
      <c r="D13" s="46">
        <v>185913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185913</v>
      </c>
      <c r="O13" s="47">
        <f t="shared" si="1"/>
        <v>11.593477176353206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1780088</v>
      </c>
      <c r="E14" s="32">
        <f t="shared" si="3"/>
        <v>1479701</v>
      </c>
      <c r="F14" s="32">
        <f t="shared" si="3"/>
        <v>0</v>
      </c>
      <c r="G14" s="32">
        <f t="shared" si="3"/>
        <v>22629</v>
      </c>
      <c r="H14" s="32">
        <f t="shared" si="3"/>
        <v>0</v>
      </c>
      <c r="I14" s="32">
        <f t="shared" si="3"/>
        <v>81132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3363550</v>
      </c>
      <c r="O14" s="45">
        <f t="shared" si="1"/>
        <v>209.7499376403093</v>
      </c>
      <c r="P14" s="10"/>
    </row>
    <row r="15" spans="1:133">
      <c r="A15" s="12"/>
      <c r="B15" s="25">
        <v>322</v>
      </c>
      <c r="C15" s="20" t="s">
        <v>0</v>
      </c>
      <c r="D15" s="46">
        <v>41892</v>
      </c>
      <c r="E15" s="46">
        <v>689267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731159</v>
      </c>
      <c r="O15" s="47">
        <f t="shared" si="1"/>
        <v>45.594849089548518</v>
      </c>
      <c r="P15" s="9"/>
    </row>
    <row r="16" spans="1:133">
      <c r="A16" s="12"/>
      <c r="B16" s="25">
        <v>323.10000000000002</v>
      </c>
      <c r="C16" s="20" t="s">
        <v>19</v>
      </c>
      <c r="D16" s="46">
        <v>1298369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1298369</v>
      </c>
      <c r="O16" s="47">
        <f t="shared" si="1"/>
        <v>80.965889249189317</v>
      </c>
      <c r="P16" s="9"/>
    </row>
    <row r="17" spans="1:16">
      <c r="A17" s="12"/>
      <c r="B17" s="25">
        <v>323.39999999999998</v>
      </c>
      <c r="C17" s="20" t="s">
        <v>20</v>
      </c>
      <c r="D17" s="46">
        <v>23917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23917</v>
      </c>
      <c r="O17" s="47">
        <f t="shared" si="1"/>
        <v>1.4914567223746571</v>
      </c>
      <c r="P17" s="9"/>
    </row>
    <row r="18" spans="1:16">
      <c r="A18" s="12"/>
      <c r="B18" s="25">
        <v>323.7</v>
      </c>
      <c r="C18" s="20" t="s">
        <v>21</v>
      </c>
      <c r="D18" s="46">
        <v>415910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415910</v>
      </c>
      <c r="O18" s="47">
        <f t="shared" si="1"/>
        <v>25.936018957345972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79098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79098</v>
      </c>
      <c r="O19" s="47">
        <f t="shared" si="1"/>
        <v>4.9325268146669989</v>
      </c>
      <c r="P19" s="9"/>
    </row>
    <row r="20" spans="1:16">
      <c r="A20" s="12"/>
      <c r="B20" s="25">
        <v>324.22000000000003</v>
      </c>
      <c r="C20" s="20" t="s">
        <v>129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2034</v>
      </c>
      <c r="O20" s="47">
        <f t="shared" si="1"/>
        <v>0.12683961087553006</v>
      </c>
      <c r="P20" s="9"/>
    </row>
    <row r="21" spans="1:16">
      <c r="A21" s="12"/>
      <c r="B21" s="25">
        <v>325.10000000000002</v>
      </c>
      <c r="C21" s="20" t="s">
        <v>23</v>
      </c>
      <c r="D21" s="46">
        <v>0</v>
      </c>
      <c r="E21" s="46">
        <v>95090</v>
      </c>
      <c r="F21" s="46">
        <v>0</v>
      </c>
      <c r="G21" s="46">
        <v>22629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117719</v>
      </c>
      <c r="O21" s="47">
        <f t="shared" si="1"/>
        <v>7.3409204290346723</v>
      </c>
      <c r="P21" s="9"/>
    </row>
    <row r="22" spans="1:16">
      <c r="A22" s="12"/>
      <c r="B22" s="25">
        <v>329</v>
      </c>
      <c r="C22" s="20" t="s">
        <v>24</v>
      </c>
      <c r="D22" s="46">
        <v>0</v>
      </c>
      <c r="E22" s="46">
        <v>695344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695344</v>
      </c>
      <c r="O22" s="47">
        <f t="shared" si="1"/>
        <v>43.361436767273638</v>
      </c>
      <c r="P22" s="9"/>
    </row>
    <row r="23" spans="1:16" ht="15.75">
      <c r="A23" s="29" t="s">
        <v>26</v>
      </c>
      <c r="B23" s="30"/>
      <c r="C23" s="31"/>
      <c r="D23" s="32">
        <f t="shared" ref="D23:M23" si="6">SUM(D24:D37)</f>
        <v>3042367</v>
      </c>
      <c r="E23" s="32">
        <f t="shared" si="6"/>
        <v>0</v>
      </c>
      <c r="F23" s="32">
        <f t="shared" si="6"/>
        <v>0</v>
      </c>
      <c r="G23" s="32">
        <f t="shared" si="6"/>
        <v>100927</v>
      </c>
      <c r="H23" s="32">
        <f t="shared" si="6"/>
        <v>0</v>
      </c>
      <c r="I23" s="32">
        <f t="shared" si="6"/>
        <v>1618240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4761534</v>
      </c>
      <c r="O23" s="45">
        <f t="shared" si="1"/>
        <v>296.92778747817408</v>
      </c>
      <c r="P23" s="10"/>
    </row>
    <row r="24" spans="1:16">
      <c r="A24" s="12"/>
      <c r="B24" s="25">
        <v>331.2</v>
      </c>
      <c r="C24" s="20" t="s">
        <v>25</v>
      </c>
      <c r="D24" s="46">
        <v>15523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15523</v>
      </c>
      <c r="O24" s="47">
        <f t="shared" si="1"/>
        <v>0.96800947867298581</v>
      </c>
      <c r="P24" s="9"/>
    </row>
    <row r="25" spans="1:16">
      <c r="A25" s="12"/>
      <c r="B25" s="25">
        <v>331.5</v>
      </c>
      <c r="C25" s="20" t="s">
        <v>122</v>
      </c>
      <c r="D25" s="46">
        <v>707125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707125</v>
      </c>
      <c r="O25" s="47">
        <f t="shared" si="1"/>
        <v>44.096096283362435</v>
      </c>
      <c r="P25" s="9"/>
    </row>
    <row r="26" spans="1:16">
      <c r="A26" s="12"/>
      <c r="B26" s="25">
        <v>331.7</v>
      </c>
      <c r="C26" s="20" t="s">
        <v>123</v>
      </c>
      <c r="D26" s="46">
        <v>0</v>
      </c>
      <c r="E26" s="46">
        <v>0</v>
      </c>
      <c r="F26" s="46">
        <v>0</v>
      </c>
      <c r="G26" s="46">
        <v>100927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100927</v>
      </c>
      <c r="O26" s="47">
        <f t="shared" si="1"/>
        <v>6.2937765028685462</v>
      </c>
      <c r="P26" s="9"/>
    </row>
    <row r="27" spans="1:16">
      <c r="A27" s="12"/>
      <c r="B27" s="25">
        <v>332</v>
      </c>
      <c r="C27" s="20" t="s">
        <v>130</v>
      </c>
      <c r="D27" s="46">
        <v>83018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83018</v>
      </c>
      <c r="O27" s="47">
        <f t="shared" si="1"/>
        <v>5.1769768021950613</v>
      </c>
      <c r="P27" s="9"/>
    </row>
    <row r="28" spans="1:16">
      <c r="A28" s="12"/>
      <c r="B28" s="25">
        <v>334.35</v>
      </c>
      <c r="C28" s="20" t="s">
        <v>119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1618240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1618240</v>
      </c>
      <c r="O28" s="47">
        <f t="shared" si="1"/>
        <v>100.91294587178848</v>
      </c>
      <c r="P28" s="9"/>
    </row>
    <row r="29" spans="1:16">
      <c r="A29" s="12"/>
      <c r="B29" s="25">
        <v>334.49</v>
      </c>
      <c r="C29" s="20" t="s">
        <v>28</v>
      </c>
      <c r="D29" s="46">
        <v>110824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110824</v>
      </c>
      <c r="O29" s="47">
        <f t="shared" si="1"/>
        <v>6.910950361686206</v>
      </c>
      <c r="P29" s="9"/>
    </row>
    <row r="30" spans="1:16">
      <c r="A30" s="12"/>
      <c r="B30" s="25">
        <v>335.12</v>
      </c>
      <c r="C30" s="20" t="s">
        <v>90</v>
      </c>
      <c r="D30" s="46">
        <v>487714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487714</v>
      </c>
      <c r="O30" s="47">
        <f t="shared" si="1"/>
        <v>30.413694188076828</v>
      </c>
      <c r="P30" s="9"/>
    </row>
    <row r="31" spans="1:16">
      <c r="A31" s="12"/>
      <c r="B31" s="25">
        <v>335.14</v>
      </c>
      <c r="C31" s="20" t="s">
        <v>91</v>
      </c>
      <c r="D31" s="46">
        <v>1667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1667</v>
      </c>
      <c r="O31" s="47">
        <f t="shared" si="1"/>
        <v>0.10395360439012223</v>
      </c>
      <c r="P31" s="9"/>
    </row>
    <row r="32" spans="1:16">
      <c r="A32" s="12"/>
      <c r="B32" s="25">
        <v>335.15</v>
      </c>
      <c r="C32" s="20" t="s">
        <v>92</v>
      </c>
      <c r="D32" s="46">
        <v>21654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21654</v>
      </c>
      <c r="O32" s="47">
        <f t="shared" si="1"/>
        <v>1.3503367423297581</v>
      </c>
      <c r="P32" s="9"/>
    </row>
    <row r="33" spans="1:16">
      <c r="A33" s="12"/>
      <c r="B33" s="25">
        <v>335.18</v>
      </c>
      <c r="C33" s="20" t="s">
        <v>93</v>
      </c>
      <c r="D33" s="46">
        <v>999770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999770</v>
      </c>
      <c r="O33" s="47">
        <f t="shared" si="1"/>
        <v>62.345347967074083</v>
      </c>
      <c r="P33" s="9"/>
    </row>
    <row r="34" spans="1:16">
      <c r="A34" s="12"/>
      <c r="B34" s="25">
        <v>335.19</v>
      </c>
      <c r="C34" s="20" t="s">
        <v>131</v>
      </c>
      <c r="D34" s="46">
        <v>4790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4790</v>
      </c>
      <c r="O34" s="47">
        <f t="shared" si="1"/>
        <v>0.29870291843352459</v>
      </c>
      <c r="P34" s="9"/>
    </row>
    <row r="35" spans="1:16">
      <c r="A35" s="12"/>
      <c r="B35" s="25">
        <v>335.21</v>
      </c>
      <c r="C35" s="20" t="s">
        <v>33</v>
      </c>
      <c r="D35" s="46">
        <v>364758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364758</v>
      </c>
      <c r="O35" s="47">
        <f t="shared" si="1"/>
        <v>22.746196058867547</v>
      </c>
      <c r="P35" s="9"/>
    </row>
    <row r="36" spans="1:16">
      <c r="A36" s="12"/>
      <c r="B36" s="25">
        <v>337.2</v>
      </c>
      <c r="C36" s="20" t="s">
        <v>35</v>
      </c>
      <c r="D36" s="46">
        <v>236746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236746</v>
      </c>
      <c r="O36" s="47">
        <f t="shared" si="1"/>
        <v>14.763407333499625</v>
      </c>
      <c r="P36" s="9"/>
    </row>
    <row r="37" spans="1:16">
      <c r="A37" s="12"/>
      <c r="B37" s="25">
        <v>338</v>
      </c>
      <c r="C37" s="20" t="s">
        <v>36</v>
      </c>
      <c r="D37" s="46">
        <v>8778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8778</v>
      </c>
      <c r="O37" s="47">
        <f t="shared" ref="O37:O61" si="8">(N37/O$63)</f>
        <v>0.54739336492891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SUM(D39:D45)</f>
        <v>1972594</v>
      </c>
      <c r="E38" s="32">
        <f t="shared" si="9"/>
        <v>63491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5482549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7518634</v>
      </c>
      <c r="O38" s="45">
        <f t="shared" si="8"/>
        <v>468.85969069593415</v>
      </c>
      <c r="P38" s="10"/>
    </row>
    <row r="39" spans="1:16">
      <c r="A39" s="12"/>
      <c r="B39" s="25">
        <v>342.1</v>
      </c>
      <c r="C39" s="20" t="s">
        <v>45</v>
      </c>
      <c r="D39" s="46">
        <v>57428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0">SUM(D39:M39)</f>
        <v>57428</v>
      </c>
      <c r="O39" s="47">
        <f t="shared" si="8"/>
        <v>3.5811923172861064</v>
      </c>
      <c r="P39" s="9"/>
    </row>
    <row r="40" spans="1:16">
      <c r="A40" s="12"/>
      <c r="B40" s="25">
        <v>342.6</v>
      </c>
      <c r="C40" s="20" t="s">
        <v>47</v>
      </c>
      <c r="D40" s="46">
        <v>659293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659293</v>
      </c>
      <c r="O40" s="47">
        <f t="shared" si="8"/>
        <v>41.11330755799451</v>
      </c>
      <c r="P40" s="9"/>
    </row>
    <row r="41" spans="1:16">
      <c r="A41" s="12"/>
      <c r="B41" s="25">
        <v>343.4</v>
      </c>
      <c r="C41" s="20" t="s">
        <v>48</v>
      </c>
      <c r="D41" s="46">
        <v>1123275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1123275</v>
      </c>
      <c r="O41" s="47">
        <f t="shared" si="8"/>
        <v>70.047081566475427</v>
      </c>
      <c r="P41" s="9"/>
    </row>
    <row r="42" spans="1:16">
      <c r="A42" s="12"/>
      <c r="B42" s="25">
        <v>343.6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5482549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5482549</v>
      </c>
      <c r="O42" s="47">
        <f t="shared" si="8"/>
        <v>341.89005986530304</v>
      </c>
      <c r="P42" s="9"/>
    </row>
    <row r="43" spans="1:16">
      <c r="A43" s="12"/>
      <c r="B43" s="25">
        <v>347.2</v>
      </c>
      <c r="C43" s="20" t="s">
        <v>51</v>
      </c>
      <c r="D43" s="46">
        <v>74814</v>
      </c>
      <c r="E43" s="46">
        <v>63491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138305</v>
      </c>
      <c r="O43" s="47">
        <f t="shared" si="8"/>
        <v>8.6246570217011715</v>
      </c>
      <c r="P43" s="9"/>
    </row>
    <row r="44" spans="1:16">
      <c r="A44" s="12"/>
      <c r="B44" s="25">
        <v>347.5</v>
      </c>
      <c r="C44" s="20" t="s">
        <v>95</v>
      </c>
      <c r="D44" s="46">
        <v>14688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14688</v>
      </c>
      <c r="O44" s="47">
        <f t="shared" si="8"/>
        <v>0.91593913694188078</v>
      </c>
      <c r="P44" s="9"/>
    </row>
    <row r="45" spans="1:16">
      <c r="A45" s="12"/>
      <c r="B45" s="25">
        <v>349</v>
      </c>
      <c r="C45" s="20" t="s">
        <v>1</v>
      </c>
      <c r="D45" s="46">
        <v>43096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43096</v>
      </c>
      <c r="O45" s="47">
        <f t="shared" si="8"/>
        <v>2.687453230231978</v>
      </c>
      <c r="P45" s="9"/>
    </row>
    <row r="46" spans="1:16" ht="15.75">
      <c r="A46" s="29" t="s">
        <v>42</v>
      </c>
      <c r="B46" s="30"/>
      <c r="C46" s="31"/>
      <c r="D46" s="32">
        <f t="shared" ref="D46:M46" si="11">SUM(D47:D49)</f>
        <v>113201</v>
      </c>
      <c r="E46" s="32">
        <f t="shared" si="11"/>
        <v>23523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ref="N46:N51" si="12">SUM(D46:M46)</f>
        <v>136724</v>
      </c>
      <c r="O46" s="45">
        <f t="shared" si="8"/>
        <v>8.5260663507109005</v>
      </c>
      <c r="P46" s="10"/>
    </row>
    <row r="47" spans="1:16">
      <c r="A47" s="13"/>
      <c r="B47" s="39">
        <v>351.2</v>
      </c>
      <c r="C47" s="21" t="s">
        <v>54</v>
      </c>
      <c r="D47" s="46">
        <v>0</v>
      </c>
      <c r="E47" s="46">
        <v>19758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19758</v>
      </c>
      <c r="O47" s="47">
        <f t="shared" si="8"/>
        <v>1.2321027687702668</v>
      </c>
      <c r="P47" s="9"/>
    </row>
    <row r="48" spans="1:16">
      <c r="A48" s="13"/>
      <c r="B48" s="39">
        <v>351.3</v>
      </c>
      <c r="C48" s="21" t="s">
        <v>55</v>
      </c>
      <c r="D48" s="46">
        <v>0</v>
      </c>
      <c r="E48" s="46">
        <v>3765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3765</v>
      </c>
      <c r="O48" s="47">
        <f t="shared" si="8"/>
        <v>0.23478423547019206</v>
      </c>
      <c r="P48" s="9"/>
    </row>
    <row r="49" spans="1:119">
      <c r="A49" s="13"/>
      <c r="B49" s="39">
        <v>354</v>
      </c>
      <c r="C49" s="21" t="s">
        <v>56</v>
      </c>
      <c r="D49" s="46">
        <v>113201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113201</v>
      </c>
      <c r="O49" s="47">
        <f t="shared" si="8"/>
        <v>7.0591793464704411</v>
      </c>
      <c r="P49" s="9"/>
    </row>
    <row r="50" spans="1:119" ht="15.75">
      <c r="A50" s="29" t="s">
        <v>4</v>
      </c>
      <c r="B50" s="30"/>
      <c r="C50" s="31"/>
      <c r="D50" s="32">
        <f t="shared" ref="D50:M50" si="13">SUM(D51:D57)</f>
        <v>656609</v>
      </c>
      <c r="E50" s="32">
        <f t="shared" si="13"/>
        <v>80645</v>
      </c>
      <c r="F50" s="32">
        <f t="shared" si="13"/>
        <v>0</v>
      </c>
      <c r="G50" s="32">
        <f t="shared" si="13"/>
        <v>21549</v>
      </c>
      <c r="H50" s="32">
        <f t="shared" si="13"/>
        <v>0</v>
      </c>
      <c r="I50" s="32">
        <f t="shared" si="13"/>
        <v>34886</v>
      </c>
      <c r="J50" s="32">
        <f t="shared" si="13"/>
        <v>0</v>
      </c>
      <c r="K50" s="32">
        <f t="shared" si="13"/>
        <v>2383222</v>
      </c>
      <c r="L50" s="32">
        <f t="shared" si="13"/>
        <v>0</v>
      </c>
      <c r="M50" s="32">
        <f t="shared" si="13"/>
        <v>0</v>
      </c>
      <c r="N50" s="32">
        <f t="shared" si="12"/>
        <v>3176911</v>
      </c>
      <c r="O50" s="45">
        <f t="shared" si="8"/>
        <v>198.11118732851085</v>
      </c>
      <c r="P50" s="10"/>
    </row>
    <row r="51" spans="1:119">
      <c r="A51" s="12"/>
      <c r="B51" s="25">
        <v>361.1</v>
      </c>
      <c r="C51" s="20" t="s">
        <v>57</v>
      </c>
      <c r="D51" s="46">
        <v>17762</v>
      </c>
      <c r="E51" s="46">
        <v>18432</v>
      </c>
      <c r="F51" s="46">
        <v>0</v>
      </c>
      <c r="G51" s="46">
        <v>21549</v>
      </c>
      <c r="H51" s="46">
        <v>0</v>
      </c>
      <c r="I51" s="46">
        <v>25485</v>
      </c>
      <c r="J51" s="46">
        <v>0</v>
      </c>
      <c r="K51" s="46">
        <v>1359065</v>
      </c>
      <c r="L51" s="46">
        <v>0</v>
      </c>
      <c r="M51" s="46">
        <v>0</v>
      </c>
      <c r="N51" s="46">
        <f t="shared" si="12"/>
        <v>1442293</v>
      </c>
      <c r="O51" s="47">
        <f t="shared" si="8"/>
        <v>89.940945372910946</v>
      </c>
      <c r="P51" s="9"/>
    </row>
    <row r="52" spans="1:119">
      <c r="A52" s="12"/>
      <c r="B52" s="25">
        <v>362</v>
      </c>
      <c r="C52" s="20" t="s">
        <v>59</v>
      </c>
      <c r="D52" s="46">
        <v>49009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4">SUM(D52:M52)</f>
        <v>49009</v>
      </c>
      <c r="O52" s="47">
        <f t="shared" si="8"/>
        <v>3.0561860813170365</v>
      </c>
      <c r="P52" s="9"/>
    </row>
    <row r="53" spans="1:119">
      <c r="A53" s="12"/>
      <c r="B53" s="25">
        <v>364</v>
      </c>
      <c r="C53" s="20" t="s">
        <v>97</v>
      </c>
      <c r="D53" s="46">
        <v>33310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33310</v>
      </c>
      <c r="O53" s="47">
        <f t="shared" si="8"/>
        <v>2.0772012970815665</v>
      </c>
      <c r="P53" s="9"/>
    </row>
    <row r="54" spans="1:119">
      <c r="A54" s="12"/>
      <c r="B54" s="25">
        <v>365</v>
      </c>
      <c r="C54" s="20" t="s">
        <v>112</v>
      </c>
      <c r="D54" s="46">
        <v>9510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9510</v>
      </c>
      <c r="O54" s="47">
        <f t="shared" si="8"/>
        <v>0.59304065851833376</v>
      </c>
      <c r="P54" s="9"/>
    </row>
    <row r="55" spans="1:119">
      <c r="A55" s="12"/>
      <c r="B55" s="25">
        <v>366</v>
      </c>
      <c r="C55" s="20" t="s">
        <v>113</v>
      </c>
      <c r="D55" s="46">
        <v>5390</v>
      </c>
      <c r="E55" s="46">
        <v>2673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8063</v>
      </c>
      <c r="O55" s="47">
        <f t="shared" si="8"/>
        <v>0.502806186081317</v>
      </c>
      <c r="P55" s="9"/>
    </row>
    <row r="56" spans="1:119">
      <c r="A56" s="12"/>
      <c r="B56" s="25">
        <v>368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1024157</v>
      </c>
      <c r="L56" s="46">
        <v>0</v>
      </c>
      <c r="M56" s="46">
        <v>0</v>
      </c>
      <c r="N56" s="46">
        <f t="shared" si="14"/>
        <v>1024157</v>
      </c>
      <c r="O56" s="47">
        <f t="shared" si="8"/>
        <v>63.866113744075832</v>
      </c>
      <c r="P56" s="9"/>
    </row>
    <row r="57" spans="1:119">
      <c r="A57" s="12"/>
      <c r="B57" s="25">
        <v>369.9</v>
      </c>
      <c r="C57" s="20" t="s">
        <v>62</v>
      </c>
      <c r="D57" s="46">
        <v>541628</v>
      </c>
      <c r="E57" s="46">
        <v>59540</v>
      </c>
      <c r="F57" s="46">
        <v>0</v>
      </c>
      <c r="G57" s="46">
        <v>0</v>
      </c>
      <c r="H57" s="46">
        <v>0</v>
      </c>
      <c r="I57" s="46">
        <v>9401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610569</v>
      </c>
      <c r="O57" s="47">
        <f t="shared" si="8"/>
        <v>38.074893988525815</v>
      </c>
      <c r="P57" s="9"/>
    </row>
    <row r="58" spans="1:119" ht="15.75">
      <c r="A58" s="29" t="s">
        <v>43</v>
      </c>
      <c r="B58" s="30"/>
      <c r="C58" s="31"/>
      <c r="D58" s="32">
        <f t="shared" ref="D58:M58" si="15">SUM(D59:D60)</f>
        <v>1804402</v>
      </c>
      <c r="E58" s="32">
        <f t="shared" si="15"/>
        <v>133850</v>
      </c>
      <c r="F58" s="32">
        <f t="shared" si="15"/>
        <v>0</v>
      </c>
      <c r="G58" s="32">
        <f t="shared" si="15"/>
        <v>1400000</v>
      </c>
      <c r="H58" s="32">
        <f t="shared" si="15"/>
        <v>0</v>
      </c>
      <c r="I58" s="32">
        <f t="shared" si="15"/>
        <v>0</v>
      </c>
      <c r="J58" s="32">
        <f t="shared" si="15"/>
        <v>0</v>
      </c>
      <c r="K58" s="32">
        <f t="shared" si="15"/>
        <v>0</v>
      </c>
      <c r="L58" s="32">
        <f t="shared" si="15"/>
        <v>0</v>
      </c>
      <c r="M58" s="32">
        <f t="shared" si="15"/>
        <v>0</v>
      </c>
      <c r="N58" s="32">
        <f>SUM(D58:M58)</f>
        <v>3338252</v>
      </c>
      <c r="O58" s="45">
        <f t="shared" si="8"/>
        <v>208.17236218508356</v>
      </c>
      <c r="P58" s="9"/>
    </row>
    <row r="59" spans="1:119">
      <c r="A59" s="12"/>
      <c r="B59" s="25">
        <v>381</v>
      </c>
      <c r="C59" s="20" t="s">
        <v>63</v>
      </c>
      <c r="D59" s="46">
        <v>1804402</v>
      </c>
      <c r="E59" s="46">
        <v>133850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1938252</v>
      </c>
      <c r="O59" s="47">
        <f t="shared" si="8"/>
        <v>120.86879521077576</v>
      </c>
      <c r="P59" s="9"/>
    </row>
    <row r="60" spans="1:119" ht="15.75" thickBot="1">
      <c r="A60" s="12"/>
      <c r="B60" s="25">
        <v>384</v>
      </c>
      <c r="C60" s="20" t="s">
        <v>116</v>
      </c>
      <c r="D60" s="46">
        <v>0</v>
      </c>
      <c r="E60" s="46">
        <v>0</v>
      </c>
      <c r="F60" s="46">
        <v>0</v>
      </c>
      <c r="G60" s="46">
        <v>1400000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1400000</v>
      </c>
      <c r="O60" s="47">
        <f t="shared" si="8"/>
        <v>87.303566974307813</v>
      </c>
      <c r="P60" s="9"/>
    </row>
    <row r="61" spans="1:119" ht="16.5" thickBot="1">
      <c r="A61" s="14" t="s">
        <v>52</v>
      </c>
      <c r="B61" s="23"/>
      <c r="C61" s="22"/>
      <c r="D61" s="15">
        <f t="shared" ref="D61:M61" si="16">SUM(D5,D14,D23,D38,D46,D50,D58)</f>
        <v>18466364</v>
      </c>
      <c r="E61" s="15">
        <f t="shared" si="16"/>
        <v>1781210</v>
      </c>
      <c r="F61" s="15">
        <f t="shared" si="16"/>
        <v>0</v>
      </c>
      <c r="G61" s="15">
        <f t="shared" si="16"/>
        <v>2804598</v>
      </c>
      <c r="H61" s="15">
        <f t="shared" si="16"/>
        <v>0</v>
      </c>
      <c r="I61" s="15">
        <f t="shared" si="16"/>
        <v>7216807</v>
      </c>
      <c r="J61" s="15">
        <f t="shared" si="16"/>
        <v>0</v>
      </c>
      <c r="K61" s="15">
        <f t="shared" si="16"/>
        <v>2383222</v>
      </c>
      <c r="L61" s="15">
        <f t="shared" si="16"/>
        <v>0</v>
      </c>
      <c r="M61" s="15">
        <f t="shared" si="16"/>
        <v>0</v>
      </c>
      <c r="N61" s="15">
        <f>SUM(D61:M61)</f>
        <v>32652201</v>
      </c>
      <c r="O61" s="38">
        <f t="shared" si="8"/>
        <v>2036.1811549014717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132</v>
      </c>
      <c r="M63" s="48"/>
      <c r="N63" s="48"/>
      <c r="O63" s="43">
        <v>16036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77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8588423</v>
      </c>
      <c r="E5" s="27">
        <f t="shared" si="0"/>
        <v>0</v>
      </c>
      <c r="F5" s="27">
        <f t="shared" si="0"/>
        <v>0</v>
      </c>
      <c r="G5" s="27">
        <f t="shared" si="0"/>
        <v>1335723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9924146</v>
      </c>
      <c r="O5" s="33">
        <f t="shared" ref="O5:O36" si="1">(N5/O$57)</f>
        <v>627.5147644641163</v>
      </c>
      <c r="P5" s="6"/>
    </row>
    <row r="6" spans="1:133">
      <c r="A6" s="12"/>
      <c r="B6" s="25">
        <v>311</v>
      </c>
      <c r="C6" s="20" t="s">
        <v>3</v>
      </c>
      <c r="D6" s="46">
        <v>5898540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5898540</v>
      </c>
      <c r="O6" s="47">
        <f t="shared" si="1"/>
        <v>372.97122984508377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407069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407069</v>
      </c>
      <c r="O7" s="47">
        <f t="shared" si="1"/>
        <v>25.739424596901674</v>
      </c>
      <c r="P7" s="9"/>
    </row>
    <row r="8" spans="1:133">
      <c r="A8" s="12"/>
      <c r="B8" s="25">
        <v>312.60000000000002</v>
      </c>
      <c r="C8" s="20" t="s">
        <v>111</v>
      </c>
      <c r="D8" s="46">
        <v>0</v>
      </c>
      <c r="E8" s="46">
        <v>0</v>
      </c>
      <c r="F8" s="46">
        <v>0</v>
      </c>
      <c r="G8" s="46">
        <v>928654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928654</v>
      </c>
      <c r="O8" s="47">
        <f t="shared" si="1"/>
        <v>58.719822952892827</v>
      </c>
      <c r="P8" s="9"/>
    </row>
    <row r="9" spans="1:133">
      <c r="A9" s="12"/>
      <c r="B9" s="25">
        <v>314.10000000000002</v>
      </c>
      <c r="C9" s="20" t="s">
        <v>13</v>
      </c>
      <c r="D9" s="46">
        <v>1373834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1373834</v>
      </c>
      <c r="O9" s="47">
        <f t="shared" si="1"/>
        <v>86.869048371798925</v>
      </c>
      <c r="P9" s="9"/>
    </row>
    <row r="10" spans="1:133">
      <c r="A10" s="12"/>
      <c r="B10" s="25">
        <v>314.3</v>
      </c>
      <c r="C10" s="20" t="s">
        <v>14</v>
      </c>
      <c r="D10" s="46">
        <v>254408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254408</v>
      </c>
      <c r="O10" s="47">
        <f t="shared" si="1"/>
        <v>16.086500158077776</v>
      </c>
      <c r="P10" s="9"/>
    </row>
    <row r="11" spans="1:133">
      <c r="A11" s="12"/>
      <c r="B11" s="25">
        <v>314.39999999999998</v>
      </c>
      <c r="C11" s="20" t="s">
        <v>15</v>
      </c>
      <c r="D11" s="46">
        <v>80409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80409</v>
      </c>
      <c r="O11" s="47">
        <f t="shared" si="1"/>
        <v>5.0843503003477712</v>
      </c>
      <c r="P11" s="9"/>
    </row>
    <row r="12" spans="1:133">
      <c r="A12" s="12"/>
      <c r="B12" s="25">
        <v>315</v>
      </c>
      <c r="C12" s="20" t="s">
        <v>88</v>
      </c>
      <c r="D12" s="46">
        <v>771011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771011</v>
      </c>
      <c r="O12" s="47">
        <f t="shared" si="1"/>
        <v>48.751881125513755</v>
      </c>
      <c r="P12" s="9"/>
    </row>
    <row r="13" spans="1:133">
      <c r="A13" s="12"/>
      <c r="B13" s="25">
        <v>316</v>
      </c>
      <c r="C13" s="20" t="s">
        <v>89</v>
      </c>
      <c r="D13" s="46">
        <v>210221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210221</v>
      </c>
      <c r="O13" s="47">
        <f t="shared" si="1"/>
        <v>13.292507113499841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1764295</v>
      </c>
      <c r="E14" s="32">
        <f t="shared" si="3"/>
        <v>1767081</v>
      </c>
      <c r="F14" s="32">
        <f t="shared" si="3"/>
        <v>0</v>
      </c>
      <c r="G14" s="32">
        <f t="shared" si="3"/>
        <v>37396</v>
      </c>
      <c r="H14" s="32">
        <f t="shared" si="3"/>
        <v>0</v>
      </c>
      <c r="I14" s="32">
        <f t="shared" si="3"/>
        <v>309702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3878474</v>
      </c>
      <c r="O14" s="45">
        <f t="shared" si="1"/>
        <v>245.24021498577301</v>
      </c>
      <c r="P14" s="10"/>
    </row>
    <row r="15" spans="1:133">
      <c r="A15" s="12"/>
      <c r="B15" s="25">
        <v>322</v>
      </c>
      <c r="C15" s="20" t="s">
        <v>0</v>
      </c>
      <c r="D15" s="46">
        <v>23830</v>
      </c>
      <c r="E15" s="46">
        <v>1006207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1030037</v>
      </c>
      <c r="O15" s="47">
        <f t="shared" si="1"/>
        <v>65.130382548213717</v>
      </c>
      <c r="P15" s="9"/>
    </row>
    <row r="16" spans="1:133">
      <c r="A16" s="12"/>
      <c r="B16" s="25">
        <v>323.10000000000002</v>
      </c>
      <c r="C16" s="20" t="s">
        <v>19</v>
      </c>
      <c r="D16" s="46">
        <v>1310111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1310111</v>
      </c>
      <c r="O16" s="47">
        <f t="shared" si="1"/>
        <v>82.839772368005058</v>
      </c>
      <c r="P16" s="9"/>
    </row>
    <row r="17" spans="1:16">
      <c r="A17" s="12"/>
      <c r="B17" s="25">
        <v>323.39999999999998</v>
      </c>
      <c r="C17" s="20" t="s">
        <v>20</v>
      </c>
      <c r="D17" s="46">
        <v>25046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25046</v>
      </c>
      <c r="O17" s="47">
        <f t="shared" si="1"/>
        <v>1.5836863736958584</v>
      </c>
      <c r="P17" s="9"/>
    </row>
    <row r="18" spans="1:16">
      <c r="A18" s="12"/>
      <c r="B18" s="25">
        <v>323.7</v>
      </c>
      <c r="C18" s="20" t="s">
        <v>21</v>
      </c>
      <c r="D18" s="46">
        <v>405308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405308</v>
      </c>
      <c r="O18" s="47">
        <f t="shared" si="1"/>
        <v>25.628074612709455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309702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309702</v>
      </c>
      <c r="O19" s="47">
        <f t="shared" si="1"/>
        <v>19.582801138159976</v>
      </c>
      <c r="P19" s="9"/>
    </row>
    <row r="20" spans="1:16">
      <c r="A20" s="12"/>
      <c r="B20" s="25">
        <v>325.10000000000002</v>
      </c>
      <c r="C20" s="20" t="s">
        <v>23</v>
      </c>
      <c r="D20" s="46">
        <v>0</v>
      </c>
      <c r="E20" s="46">
        <v>81047</v>
      </c>
      <c r="F20" s="46">
        <v>0</v>
      </c>
      <c r="G20" s="46">
        <v>37396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118443</v>
      </c>
      <c r="O20" s="47">
        <f t="shared" si="1"/>
        <v>7.4892823269048368</v>
      </c>
      <c r="P20" s="9"/>
    </row>
    <row r="21" spans="1:16">
      <c r="A21" s="12"/>
      <c r="B21" s="25">
        <v>329</v>
      </c>
      <c r="C21" s="20" t="s">
        <v>24</v>
      </c>
      <c r="D21" s="46">
        <v>0</v>
      </c>
      <c r="E21" s="46">
        <v>679827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679827</v>
      </c>
      <c r="O21" s="47">
        <f t="shared" si="1"/>
        <v>42.986215618084096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SUM(D23:D33)</f>
        <v>2639519</v>
      </c>
      <c r="E22" s="32">
        <f t="shared" si="5"/>
        <v>0</v>
      </c>
      <c r="F22" s="32">
        <f t="shared" si="5"/>
        <v>0</v>
      </c>
      <c r="G22" s="32">
        <f t="shared" si="5"/>
        <v>688377</v>
      </c>
      <c r="H22" s="32">
        <f t="shared" si="5"/>
        <v>0</v>
      </c>
      <c r="I22" s="32">
        <f t="shared" si="5"/>
        <v>774434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4102330</v>
      </c>
      <c r="O22" s="45">
        <f t="shared" si="1"/>
        <v>259.3948782801138</v>
      </c>
      <c r="P22" s="10"/>
    </row>
    <row r="23" spans="1:16">
      <c r="A23" s="12"/>
      <c r="B23" s="25">
        <v>331.2</v>
      </c>
      <c r="C23" s="20" t="s">
        <v>25</v>
      </c>
      <c r="D23" s="46">
        <v>33240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33240</v>
      </c>
      <c r="O23" s="47">
        <f t="shared" si="1"/>
        <v>2.1018020866266203</v>
      </c>
      <c r="P23" s="9"/>
    </row>
    <row r="24" spans="1:16">
      <c r="A24" s="12"/>
      <c r="B24" s="25">
        <v>331.5</v>
      </c>
      <c r="C24" s="20" t="s">
        <v>122</v>
      </c>
      <c r="D24" s="46">
        <v>320203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320203</v>
      </c>
      <c r="O24" s="47">
        <f t="shared" si="1"/>
        <v>20.246791021182421</v>
      </c>
      <c r="P24" s="9"/>
    </row>
    <row r="25" spans="1:16">
      <c r="A25" s="12"/>
      <c r="B25" s="25">
        <v>334.35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774434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774434</v>
      </c>
      <c r="O25" s="47">
        <f t="shared" si="1"/>
        <v>48.968321214037303</v>
      </c>
      <c r="P25" s="9"/>
    </row>
    <row r="26" spans="1:16">
      <c r="A26" s="12"/>
      <c r="B26" s="25">
        <v>334.49</v>
      </c>
      <c r="C26" s="20" t="s">
        <v>28</v>
      </c>
      <c r="D26" s="46">
        <v>111740</v>
      </c>
      <c r="E26" s="46">
        <v>0</v>
      </c>
      <c r="F26" s="46">
        <v>0</v>
      </c>
      <c r="G26" s="46">
        <v>688377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800117</v>
      </c>
      <c r="O26" s="47">
        <f t="shared" si="1"/>
        <v>50.592285804615869</v>
      </c>
      <c r="P26" s="9"/>
    </row>
    <row r="27" spans="1:16">
      <c r="A27" s="12"/>
      <c r="B27" s="25">
        <v>335.12</v>
      </c>
      <c r="C27" s="20" t="s">
        <v>90</v>
      </c>
      <c r="D27" s="46">
        <v>530275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530275</v>
      </c>
      <c r="O27" s="47">
        <f t="shared" si="1"/>
        <v>33.529876699336072</v>
      </c>
      <c r="P27" s="9"/>
    </row>
    <row r="28" spans="1:16">
      <c r="A28" s="12"/>
      <c r="B28" s="25">
        <v>335.14</v>
      </c>
      <c r="C28" s="20" t="s">
        <v>91</v>
      </c>
      <c r="D28" s="46">
        <v>1533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1533</v>
      </c>
      <c r="O28" s="47">
        <f t="shared" si="1"/>
        <v>9.6933291179260195E-2</v>
      </c>
      <c r="P28" s="9"/>
    </row>
    <row r="29" spans="1:16">
      <c r="A29" s="12"/>
      <c r="B29" s="25">
        <v>335.15</v>
      </c>
      <c r="C29" s="20" t="s">
        <v>92</v>
      </c>
      <c r="D29" s="46">
        <v>18354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18354</v>
      </c>
      <c r="O29" s="47">
        <f t="shared" si="1"/>
        <v>1.1605437875434714</v>
      </c>
      <c r="P29" s="9"/>
    </row>
    <row r="30" spans="1:16">
      <c r="A30" s="12"/>
      <c r="B30" s="25">
        <v>335.18</v>
      </c>
      <c r="C30" s="20" t="s">
        <v>93</v>
      </c>
      <c r="D30" s="46">
        <v>1059098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1059098</v>
      </c>
      <c r="O30" s="47">
        <f t="shared" si="1"/>
        <v>66.967941827379065</v>
      </c>
      <c r="P30" s="9"/>
    </row>
    <row r="31" spans="1:16">
      <c r="A31" s="12"/>
      <c r="B31" s="25">
        <v>335.21</v>
      </c>
      <c r="C31" s="20" t="s">
        <v>33</v>
      </c>
      <c r="D31" s="46">
        <v>365837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365837</v>
      </c>
      <c r="O31" s="47">
        <f t="shared" si="1"/>
        <v>23.132279481504899</v>
      </c>
      <c r="P31" s="9"/>
    </row>
    <row r="32" spans="1:16">
      <c r="A32" s="12"/>
      <c r="B32" s="25">
        <v>337.2</v>
      </c>
      <c r="C32" s="20" t="s">
        <v>35</v>
      </c>
      <c r="D32" s="46">
        <v>187751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187751</v>
      </c>
      <c r="O32" s="47">
        <f t="shared" si="1"/>
        <v>11.871704078406577</v>
      </c>
      <c r="P32" s="9"/>
    </row>
    <row r="33" spans="1:16">
      <c r="A33" s="12"/>
      <c r="B33" s="25">
        <v>338</v>
      </c>
      <c r="C33" s="20" t="s">
        <v>36</v>
      </c>
      <c r="D33" s="46">
        <v>11488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11488</v>
      </c>
      <c r="O33" s="47">
        <f t="shared" si="1"/>
        <v>0.7263989883022447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SUM(D35:D41)</f>
        <v>2167320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5159088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7326408</v>
      </c>
      <c r="O34" s="45">
        <f t="shared" si="1"/>
        <v>463.25690799873536</v>
      </c>
      <c r="P34" s="10"/>
    </row>
    <row r="35" spans="1:16">
      <c r="A35" s="12"/>
      <c r="B35" s="25">
        <v>342.1</v>
      </c>
      <c r="C35" s="20" t="s">
        <v>45</v>
      </c>
      <c r="D35" s="46">
        <v>47536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47536</v>
      </c>
      <c r="O35" s="47">
        <f t="shared" si="1"/>
        <v>3.0057540309832436</v>
      </c>
      <c r="P35" s="9"/>
    </row>
    <row r="36" spans="1:16">
      <c r="A36" s="12"/>
      <c r="B36" s="25">
        <v>342.6</v>
      </c>
      <c r="C36" s="20" t="s">
        <v>47</v>
      </c>
      <c r="D36" s="46">
        <v>749327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749327</v>
      </c>
      <c r="O36" s="47">
        <f t="shared" si="1"/>
        <v>47.380777742649386</v>
      </c>
      <c r="P36" s="9"/>
    </row>
    <row r="37" spans="1:16">
      <c r="A37" s="12"/>
      <c r="B37" s="25">
        <v>343.4</v>
      </c>
      <c r="C37" s="20" t="s">
        <v>48</v>
      </c>
      <c r="D37" s="46">
        <v>1103621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1103621</v>
      </c>
      <c r="O37" s="47">
        <f t="shared" ref="O37:O55" si="9">(N37/O$57)</f>
        <v>69.783180524818206</v>
      </c>
      <c r="P37" s="9"/>
    </row>
    <row r="38" spans="1:16">
      <c r="A38" s="12"/>
      <c r="B38" s="25">
        <v>343.6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5159088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5159088</v>
      </c>
      <c r="O38" s="47">
        <f t="shared" si="9"/>
        <v>326.21485931078092</v>
      </c>
      <c r="P38" s="9"/>
    </row>
    <row r="39" spans="1:16">
      <c r="A39" s="12"/>
      <c r="B39" s="25">
        <v>347.2</v>
      </c>
      <c r="C39" s="20" t="s">
        <v>51</v>
      </c>
      <c r="D39" s="46">
        <v>159100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159100</v>
      </c>
      <c r="O39" s="47">
        <f t="shared" si="9"/>
        <v>10.060069554220677</v>
      </c>
      <c r="P39" s="9"/>
    </row>
    <row r="40" spans="1:16">
      <c r="A40" s="12"/>
      <c r="B40" s="25">
        <v>347.5</v>
      </c>
      <c r="C40" s="20" t="s">
        <v>95</v>
      </c>
      <c r="D40" s="46">
        <v>30038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30038</v>
      </c>
      <c r="O40" s="47">
        <f t="shared" si="9"/>
        <v>1.8993360733480873</v>
      </c>
      <c r="P40" s="9"/>
    </row>
    <row r="41" spans="1:16">
      <c r="A41" s="12"/>
      <c r="B41" s="25">
        <v>349</v>
      </c>
      <c r="C41" s="20" t="s">
        <v>1</v>
      </c>
      <c r="D41" s="46">
        <v>77698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77698</v>
      </c>
      <c r="O41" s="47">
        <f t="shared" si="9"/>
        <v>4.9129307619348719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SUM(D43:D45)</f>
        <v>112674</v>
      </c>
      <c r="E42" s="32">
        <f t="shared" si="10"/>
        <v>56020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168694</v>
      </c>
      <c r="O42" s="45">
        <f t="shared" si="9"/>
        <v>10.666708820739805</v>
      </c>
      <c r="P42" s="10"/>
    </row>
    <row r="43" spans="1:16">
      <c r="A43" s="13"/>
      <c r="B43" s="39">
        <v>351.2</v>
      </c>
      <c r="C43" s="21" t="s">
        <v>54</v>
      </c>
      <c r="D43" s="46">
        <v>0</v>
      </c>
      <c r="E43" s="46">
        <v>49687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49687</v>
      </c>
      <c r="O43" s="47">
        <f t="shared" si="9"/>
        <v>3.1417641479607967</v>
      </c>
      <c r="P43" s="9"/>
    </row>
    <row r="44" spans="1:16">
      <c r="A44" s="13"/>
      <c r="B44" s="39">
        <v>351.3</v>
      </c>
      <c r="C44" s="21" t="s">
        <v>55</v>
      </c>
      <c r="D44" s="46">
        <v>0</v>
      </c>
      <c r="E44" s="46">
        <v>6333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6333</v>
      </c>
      <c r="O44" s="47">
        <f t="shared" si="9"/>
        <v>0.40044261776794182</v>
      </c>
      <c r="P44" s="9"/>
    </row>
    <row r="45" spans="1:16">
      <c r="A45" s="13"/>
      <c r="B45" s="39">
        <v>354</v>
      </c>
      <c r="C45" s="21" t="s">
        <v>56</v>
      </c>
      <c r="D45" s="46">
        <v>112674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112674</v>
      </c>
      <c r="O45" s="47">
        <f t="shared" si="9"/>
        <v>7.1245020550110656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SUM(D47:D52)</f>
        <v>374909</v>
      </c>
      <c r="E46" s="32">
        <f t="shared" si="12"/>
        <v>106366</v>
      </c>
      <c r="F46" s="32">
        <f t="shared" si="12"/>
        <v>0</v>
      </c>
      <c r="G46" s="32">
        <f t="shared" si="12"/>
        <v>49773</v>
      </c>
      <c r="H46" s="32">
        <f t="shared" si="12"/>
        <v>0</v>
      </c>
      <c r="I46" s="32">
        <f t="shared" si="12"/>
        <v>47490</v>
      </c>
      <c r="J46" s="32">
        <f t="shared" si="12"/>
        <v>0</v>
      </c>
      <c r="K46" s="32">
        <f t="shared" si="12"/>
        <v>2397544</v>
      </c>
      <c r="L46" s="32">
        <f t="shared" si="12"/>
        <v>0</v>
      </c>
      <c r="M46" s="32">
        <f t="shared" si="12"/>
        <v>0</v>
      </c>
      <c r="N46" s="32">
        <f t="shared" si="11"/>
        <v>2976082</v>
      </c>
      <c r="O46" s="45">
        <f t="shared" si="9"/>
        <v>188.18096743597849</v>
      </c>
      <c r="P46" s="10"/>
    </row>
    <row r="47" spans="1:16">
      <c r="A47" s="12"/>
      <c r="B47" s="25">
        <v>361.1</v>
      </c>
      <c r="C47" s="20" t="s">
        <v>57</v>
      </c>
      <c r="D47" s="46">
        <v>4074</v>
      </c>
      <c r="E47" s="46">
        <v>45032</v>
      </c>
      <c r="F47" s="46">
        <v>0</v>
      </c>
      <c r="G47" s="46">
        <v>49773</v>
      </c>
      <c r="H47" s="46">
        <v>0</v>
      </c>
      <c r="I47" s="46">
        <v>39397</v>
      </c>
      <c r="J47" s="46">
        <v>0</v>
      </c>
      <c r="K47" s="46">
        <v>1003867</v>
      </c>
      <c r="L47" s="46">
        <v>0</v>
      </c>
      <c r="M47" s="46">
        <v>0</v>
      </c>
      <c r="N47" s="46">
        <f t="shared" si="11"/>
        <v>1142143</v>
      </c>
      <c r="O47" s="47">
        <f t="shared" si="9"/>
        <v>72.218969332911797</v>
      </c>
      <c r="P47" s="9"/>
    </row>
    <row r="48" spans="1:16">
      <c r="A48" s="12"/>
      <c r="B48" s="25">
        <v>362</v>
      </c>
      <c r="C48" s="20" t="s">
        <v>59</v>
      </c>
      <c r="D48" s="46">
        <v>79551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79551</v>
      </c>
      <c r="O48" s="47">
        <f t="shared" si="9"/>
        <v>5.0300980082200439</v>
      </c>
      <c r="P48" s="9"/>
    </row>
    <row r="49" spans="1:119">
      <c r="A49" s="12"/>
      <c r="B49" s="25">
        <v>364</v>
      </c>
      <c r="C49" s="20" t="s">
        <v>97</v>
      </c>
      <c r="D49" s="46">
        <v>49730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49730</v>
      </c>
      <c r="O49" s="47">
        <f t="shared" si="9"/>
        <v>3.1444830856781536</v>
      </c>
      <c r="P49" s="9"/>
    </row>
    <row r="50" spans="1:119">
      <c r="A50" s="12"/>
      <c r="B50" s="25">
        <v>366</v>
      </c>
      <c r="C50" s="20" t="s">
        <v>113</v>
      </c>
      <c r="D50" s="46">
        <v>16116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16116</v>
      </c>
      <c r="O50" s="47">
        <f t="shared" si="9"/>
        <v>1.0190325640214986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1393677</v>
      </c>
      <c r="L51" s="46">
        <v>0</v>
      </c>
      <c r="M51" s="46">
        <v>0</v>
      </c>
      <c r="N51" s="46">
        <f t="shared" si="11"/>
        <v>1393677</v>
      </c>
      <c r="O51" s="47">
        <f t="shared" si="9"/>
        <v>88.123743281694587</v>
      </c>
      <c r="P51" s="9"/>
    </row>
    <row r="52" spans="1:119">
      <c r="A52" s="12"/>
      <c r="B52" s="25">
        <v>369.9</v>
      </c>
      <c r="C52" s="20" t="s">
        <v>62</v>
      </c>
      <c r="D52" s="46">
        <v>225438</v>
      </c>
      <c r="E52" s="46">
        <v>61334</v>
      </c>
      <c r="F52" s="46">
        <v>0</v>
      </c>
      <c r="G52" s="46">
        <v>0</v>
      </c>
      <c r="H52" s="46">
        <v>0</v>
      </c>
      <c r="I52" s="46">
        <v>8093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294865</v>
      </c>
      <c r="O52" s="47">
        <f t="shared" si="9"/>
        <v>18.64464116345242</v>
      </c>
      <c r="P52" s="9"/>
    </row>
    <row r="53" spans="1:119" ht="15.75">
      <c r="A53" s="29" t="s">
        <v>43</v>
      </c>
      <c r="B53" s="30"/>
      <c r="C53" s="31"/>
      <c r="D53" s="32">
        <f t="shared" ref="D53:M53" si="13">SUM(D54:D54)</f>
        <v>2197568</v>
      </c>
      <c r="E53" s="32">
        <f t="shared" si="13"/>
        <v>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2197568</v>
      </c>
      <c r="O53" s="45">
        <f t="shared" si="9"/>
        <v>138.9546632943408</v>
      </c>
      <c r="P53" s="9"/>
    </row>
    <row r="54" spans="1:119" ht="15.75" thickBot="1">
      <c r="A54" s="12"/>
      <c r="B54" s="25">
        <v>381</v>
      </c>
      <c r="C54" s="20" t="s">
        <v>63</v>
      </c>
      <c r="D54" s="46">
        <v>2197568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2197568</v>
      </c>
      <c r="O54" s="47">
        <f t="shared" si="9"/>
        <v>138.9546632943408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SUM(D5,D14,D22,D34,D42,D46,D53)</f>
        <v>17844708</v>
      </c>
      <c r="E55" s="15">
        <f t="shared" si="14"/>
        <v>1929467</v>
      </c>
      <c r="F55" s="15">
        <f t="shared" si="14"/>
        <v>0</v>
      </c>
      <c r="G55" s="15">
        <f t="shared" si="14"/>
        <v>2111269</v>
      </c>
      <c r="H55" s="15">
        <f t="shared" si="14"/>
        <v>0</v>
      </c>
      <c r="I55" s="15">
        <f t="shared" si="14"/>
        <v>6290714</v>
      </c>
      <c r="J55" s="15">
        <f t="shared" si="14"/>
        <v>0</v>
      </c>
      <c r="K55" s="15">
        <f t="shared" si="14"/>
        <v>2397544</v>
      </c>
      <c r="L55" s="15">
        <f t="shared" si="14"/>
        <v>0</v>
      </c>
      <c r="M55" s="15">
        <f t="shared" si="14"/>
        <v>0</v>
      </c>
      <c r="N55" s="15">
        <f t="shared" si="11"/>
        <v>30573702</v>
      </c>
      <c r="O55" s="38">
        <f t="shared" si="9"/>
        <v>1933.2091052797978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127</v>
      </c>
      <c r="M57" s="48"/>
      <c r="N57" s="48"/>
      <c r="O57" s="43">
        <v>15815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77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7897676</v>
      </c>
      <c r="E5" s="27">
        <f t="shared" si="0"/>
        <v>0</v>
      </c>
      <c r="F5" s="27">
        <f t="shared" si="0"/>
        <v>0</v>
      </c>
      <c r="G5" s="27">
        <f t="shared" si="0"/>
        <v>1316152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9213828</v>
      </c>
      <c r="O5" s="33">
        <f t="shared" ref="O5:O36" si="1">(N5/O$60)</f>
        <v>603.03868054192026</v>
      </c>
      <c r="P5" s="6"/>
    </row>
    <row r="6" spans="1:133">
      <c r="A6" s="12"/>
      <c r="B6" s="25">
        <v>311</v>
      </c>
      <c r="C6" s="20" t="s">
        <v>3</v>
      </c>
      <c r="D6" s="46">
        <v>5381391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5381391</v>
      </c>
      <c r="O6" s="47">
        <f t="shared" si="1"/>
        <v>352.20832515216966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406015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406015</v>
      </c>
      <c r="O7" s="47">
        <f t="shared" si="1"/>
        <v>26.573401400615225</v>
      </c>
      <c r="P7" s="9"/>
    </row>
    <row r="8" spans="1:133">
      <c r="A8" s="12"/>
      <c r="B8" s="25">
        <v>312.60000000000002</v>
      </c>
      <c r="C8" s="20" t="s">
        <v>111</v>
      </c>
      <c r="D8" s="46">
        <v>0</v>
      </c>
      <c r="E8" s="46">
        <v>0</v>
      </c>
      <c r="F8" s="46">
        <v>0</v>
      </c>
      <c r="G8" s="46">
        <v>910137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910137</v>
      </c>
      <c r="O8" s="47">
        <f t="shared" si="1"/>
        <v>59.567838209306892</v>
      </c>
      <c r="P8" s="9"/>
    </row>
    <row r="9" spans="1:133">
      <c r="A9" s="12"/>
      <c r="B9" s="25">
        <v>314.10000000000002</v>
      </c>
      <c r="C9" s="20" t="s">
        <v>13</v>
      </c>
      <c r="D9" s="46">
        <v>1272558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1272558</v>
      </c>
      <c r="O9" s="47">
        <f t="shared" si="1"/>
        <v>83.28804241115256</v>
      </c>
      <c r="P9" s="9"/>
    </row>
    <row r="10" spans="1:133">
      <c r="A10" s="12"/>
      <c r="B10" s="25">
        <v>314.3</v>
      </c>
      <c r="C10" s="20" t="s">
        <v>14</v>
      </c>
      <c r="D10" s="46">
        <v>230451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230451</v>
      </c>
      <c r="O10" s="47">
        <f t="shared" si="1"/>
        <v>15.082858825839388</v>
      </c>
      <c r="P10" s="9"/>
    </row>
    <row r="11" spans="1:133">
      <c r="A11" s="12"/>
      <c r="B11" s="25">
        <v>314.39999999999998</v>
      </c>
      <c r="C11" s="20" t="s">
        <v>15</v>
      </c>
      <c r="D11" s="46">
        <v>84378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84378</v>
      </c>
      <c r="O11" s="47">
        <f t="shared" si="1"/>
        <v>5.5224818378166107</v>
      </c>
      <c r="P11" s="9"/>
    </row>
    <row r="12" spans="1:133">
      <c r="A12" s="12"/>
      <c r="B12" s="25">
        <v>315</v>
      </c>
      <c r="C12" s="20" t="s">
        <v>88</v>
      </c>
      <c r="D12" s="46">
        <v>771036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771036</v>
      </c>
      <c r="O12" s="47">
        <f t="shared" si="1"/>
        <v>50.463773807186335</v>
      </c>
      <c r="P12" s="9"/>
    </row>
    <row r="13" spans="1:133">
      <c r="A13" s="12"/>
      <c r="B13" s="25">
        <v>316</v>
      </c>
      <c r="C13" s="20" t="s">
        <v>89</v>
      </c>
      <c r="D13" s="46">
        <v>157862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157862</v>
      </c>
      <c r="O13" s="47">
        <f t="shared" si="1"/>
        <v>10.331958897833628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1654874</v>
      </c>
      <c r="E14" s="32">
        <f t="shared" si="3"/>
        <v>1606755</v>
      </c>
      <c r="F14" s="32">
        <f t="shared" si="3"/>
        <v>0</v>
      </c>
      <c r="G14" s="32">
        <f t="shared" si="3"/>
        <v>48648</v>
      </c>
      <c r="H14" s="32">
        <f t="shared" si="3"/>
        <v>0</v>
      </c>
      <c r="I14" s="32">
        <f t="shared" si="3"/>
        <v>563416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3873693</v>
      </c>
      <c r="O14" s="45">
        <f t="shared" si="1"/>
        <v>253.53053210288633</v>
      </c>
      <c r="P14" s="10"/>
    </row>
    <row r="15" spans="1:133">
      <c r="A15" s="12"/>
      <c r="B15" s="25">
        <v>322</v>
      </c>
      <c r="C15" s="20" t="s">
        <v>0</v>
      </c>
      <c r="D15" s="46">
        <v>113</v>
      </c>
      <c r="E15" s="46">
        <v>819640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819753</v>
      </c>
      <c r="O15" s="47">
        <f t="shared" si="1"/>
        <v>53.652267818574515</v>
      </c>
      <c r="P15" s="9"/>
    </row>
    <row r="16" spans="1:133">
      <c r="A16" s="12"/>
      <c r="B16" s="25">
        <v>323.10000000000002</v>
      </c>
      <c r="C16" s="20" t="s">
        <v>19</v>
      </c>
      <c r="D16" s="46">
        <v>1228128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1228128</v>
      </c>
      <c r="O16" s="47">
        <f t="shared" si="1"/>
        <v>80.38012958963283</v>
      </c>
      <c r="P16" s="9"/>
    </row>
    <row r="17" spans="1:16">
      <c r="A17" s="12"/>
      <c r="B17" s="25">
        <v>323.39999999999998</v>
      </c>
      <c r="C17" s="20" t="s">
        <v>20</v>
      </c>
      <c r="D17" s="46">
        <v>29418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29418</v>
      </c>
      <c r="O17" s="47">
        <f t="shared" si="1"/>
        <v>1.9253877871588454</v>
      </c>
      <c r="P17" s="9"/>
    </row>
    <row r="18" spans="1:16">
      <c r="A18" s="12"/>
      <c r="B18" s="25">
        <v>323.7</v>
      </c>
      <c r="C18" s="20" t="s">
        <v>21</v>
      </c>
      <c r="D18" s="46">
        <v>366828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366828</v>
      </c>
      <c r="O18" s="47">
        <f t="shared" si="1"/>
        <v>24.00863930885529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563416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563416</v>
      </c>
      <c r="O19" s="47">
        <f t="shared" si="1"/>
        <v>36.875188166764843</v>
      </c>
      <c r="P19" s="9"/>
    </row>
    <row r="20" spans="1:16">
      <c r="A20" s="12"/>
      <c r="B20" s="25">
        <v>325.10000000000002</v>
      </c>
      <c r="C20" s="20" t="s">
        <v>23</v>
      </c>
      <c r="D20" s="46">
        <v>0</v>
      </c>
      <c r="E20" s="46">
        <v>103828</v>
      </c>
      <c r="F20" s="46">
        <v>0</v>
      </c>
      <c r="G20" s="46">
        <v>48648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152476</v>
      </c>
      <c r="O20" s="47">
        <f t="shared" si="1"/>
        <v>9.9794489168139275</v>
      </c>
      <c r="P20" s="9"/>
    </row>
    <row r="21" spans="1:16">
      <c r="A21" s="12"/>
      <c r="B21" s="25">
        <v>329</v>
      </c>
      <c r="C21" s="20" t="s">
        <v>24</v>
      </c>
      <c r="D21" s="46">
        <v>30387</v>
      </c>
      <c r="E21" s="46">
        <v>683287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713674</v>
      </c>
      <c r="O21" s="47">
        <f t="shared" si="1"/>
        <v>46.709470515086068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SUM(D23:D34)</f>
        <v>2572345</v>
      </c>
      <c r="E22" s="32">
        <f t="shared" si="5"/>
        <v>580000</v>
      </c>
      <c r="F22" s="32">
        <f t="shared" si="5"/>
        <v>0</v>
      </c>
      <c r="G22" s="32">
        <f t="shared" si="5"/>
        <v>425650</v>
      </c>
      <c r="H22" s="32">
        <f t="shared" si="5"/>
        <v>0</v>
      </c>
      <c r="I22" s="32">
        <f t="shared" si="5"/>
        <v>2707943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6285938</v>
      </c>
      <c r="O22" s="45">
        <f t="shared" si="1"/>
        <v>411.41030172131684</v>
      </c>
      <c r="P22" s="10"/>
    </row>
    <row r="23" spans="1:16">
      <c r="A23" s="12"/>
      <c r="B23" s="25">
        <v>331.2</v>
      </c>
      <c r="C23" s="20" t="s">
        <v>25</v>
      </c>
      <c r="D23" s="46">
        <v>34576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34576</v>
      </c>
      <c r="O23" s="47">
        <f t="shared" si="1"/>
        <v>2.2629753256103147</v>
      </c>
      <c r="P23" s="9"/>
    </row>
    <row r="24" spans="1:16">
      <c r="A24" s="12"/>
      <c r="B24" s="25">
        <v>331.5</v>
      </c>
      <c r="C24" s="20" t="s">
        <v>122</v>
      </c>
      <c r="D24" s="46">
        <v>70203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70203</v>
      </c>
      <c r="O24" s="47">
        <f t="shared" si="1"/>
        <v>4.5947378755154134</v>
      </c>
      <c r="P24" s="9"/>
    </row>
    <row r="25" spans="1:16">
      <c r="A25" s="12"/>
      <c r="B25" s="25">
        <v>331.7</v>
      </c>
      <c r="C25" s="20" t="s">
        <v>123</v>
      </c>
      <c r="D25" s="46">
        <v>0</v>
      </c>
      <c r="E25" s="46">
        <v>580000</v>
      </c>
      <c r="F25" s="46">
        <v>0</v>
      </c>
      <c r="G25" s="46">
        <v>8000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588000</v>
      </c>
      <c r="O25" s="47">
        <f t="shared" si="1"/>
        <v>38.484193991753386</v>
      </c>
      <c r="P25" s="9"/>
    </row>
    <row r="26" spans="1:16">
      <c r="A26" s="12"/>
      <c r="B26" s="25">
        <v>334.35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2707943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2707943</v>
      </c>
      <c r="O26" s="47">
        <f t="shared" si="1"/>
        <v>177.23299954185484</v>
      </c>
      <c r="P26" s="9"/>
    </row>
    <row r="27" spans="1:16">
      <c r="A27" s="12"/>
      <c r="B27" s="25">
        <v>334.49</v>
      </c>
      <c r="C27" s="20" t="s">
        <v>28</v>
      </c>
      <c r="D27" s="46">
        <v>105055</v>
      </c>
      <c r="E27" s="46">
        <v>0</v>
      </c>
      <c r="F27" s="46">
        <v>0</v>
      </c>
      <c r="G27" s="46">
        <v>417650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522705</v>
      </c>
      <c r="O27" s="47">
        <f t="shared" si="1"/>
        <v>34.210681327311995</v>
      </c>
      <c r="P27" s="9"/>
    </row>
    <row r="28" spans="1:16">
      <c r="A28" s="12"/>
      <c r="B28" s="25">
        <v>335.12</v>
      </c>
      <c r="C28" s="20" t="s">
        <v>90</v>
      </c>
      <c r="D28" s="46">
        <v>508393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508393</v>
      </c>
      <c r="O28" s="47">
        <f t="shared" si="1"/>
        <v>33.27397080960796</v>
      </c>
      <c r="P28" s="9"/>
    </row>
    <row r="29" spans="1:16">
      <c r="A29" s="12"/>
      <c r="B29" s="25">
        <v>335.14</v>
      </c>
      <c r="C29" s="20" t="s">
        <v>91</v>
      </c>
      <c r="D29" s="46">
        <v>1769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1769</v>
      </c>
      <c r="O29" s="47">
        <f t="shared" si="1"/>
        <v>0.11577982852280909</v>
      </c>
      <c r="P29" s="9"/>
    </row>
    <row r="30" spans="1:16">
      <c r="A30" s="12"/>
      <c r="B30" s="25">
        <v>335.15</v>
      </c>
      <c r="C30" s="20" t="s">
        <v>92</v>
      </c>
      <c r="D30" s="46">
        <v>22321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22321</v>
      </c>
      <c r="O30" s="47">
        <f t="shared" si="1"/>
        <v>1.4608940375679036</v>
      </c>
      <c r="P30" s="9"/>
    </row>
    <row r="31" spans="1:16">
      <c r="A31" s="12"/>
      <c r="B31" s="25">
        <v>335.18</v>
      </c>
      <c r="C31" s="20" t="s">
        <v>93</v>
      </c>
      <c r="D31" s="46">
        <v>1054904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1054904</v>
      </c>
      <c r="O31" s="47">
        <f t="shared" si="1"/>
        <v>69.042738399109894</v>
      </c>
      <c r="P31" s="9"/>
    </row>
    <row r="32" spans="1:16">
      <c r="A32" s="12"/>
      <c r="B32" s="25">
        <v>335.21</v>
      </c>
      <c r="C32" s="20" t="s">
        <v>33</v>
      </c>
      <c r="D32" s="46">
        <v>648179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648179</v>
      </c>
      <c r="O32" s="47">
        <f t="shared" si="1"/>
        <v>42.422867988742716</v>
      </c>
      <c r="P32" s="9"/>
    </row>
    <row r="33" spans="1:16">
      <c r="A33" s="12"/>
      <c r="B33" s="25">
        <v>337.2</v>
      </c>
      <c r="C33" s="20" t="s">
        <v>35</v>
      </c>
      <c r="D33" s="46">
        <v>116159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116159</v>
      </c>
      <c r="O33" s="47">
        <f t="shared" si="1"/>
        <v>7.602526343347078</v>
      </c>
      <c r="P33" s="9"/>
    </row>
    <row r="34" spans="1:16">
      <c r="A34" s="12"/>
      <c r="B34" s="25">
        <v>338</v>
      </c>
      <c r="C34" s="20" t="s">
        <v>36</v>
      </c>
      <c r="D34" s="46">
        <v>10786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10786</v>
      </c>
      <c r="O34" s="47">
        <f t="shared" si="1"/>
        <v>0.70593625237253743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SUM(D36:D42)</f>
        <v>2029256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4840891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6870147</v>
      </c>
      <c r="O35" s="45">
        <f t="shared" si="1"/>
        <v>449.64637738071866</v>
      </c>
      <c r="P35" s="10"/>
    </row>
    <row r="36" spans="1:16">
      <c r="A36" s="12"/>
      <c r="B36" s="25">
        <v>342.1</v>
      </c>
      <c r="C36" s="20" t="s">
        <v>45</v>
      </c>
      <c r="D36" s="46">
        <v>51985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51985</v>
      </c>
      <c r="O36" s="47">
        <f t="shared" si="1"/>
        <v>3.4023823548661563</v>
      </c>
      <c r="P36" s="9"/>
    </row>
    <row r="37" spans="1:16">
      <c r="A37" s="12"/>
      <c r="B37" s="25">
        <v>342.6</v>
      </c>
      <c r="C37" s="20" t="s">
        <v>47</v>
      </c>
      <c r="D37" s="46">
        <v>668545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668545</v>
      </c>
      <c r="O37" s="47">
        <f t="shared" ref="O37:O58" si="9">(N37/O$60)</f>
        <v>43.755808626218993</v>
      </c>
      <c r="P37" s="9"/>
    </row>
    <row r="38" spans="1:16">
      <c r="A38" s="12"/>
      <c r="B38" s="25">
        <v>343.4</v>
      </c>
      <c r="C38" s="20" t="s">
        <v>48</v>
      </c>
      <c r="D38" s="46">
        <v>1095485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1095485</v>
      </c>
      <c r="O38" s="47">
        <f t="shared" si="9"/>
        <v>71.69873682832646</v>
      </c>
      <c r="P38" s="9"/>
    </row>
    <row r="39" spans="1:16">
      <c r="A39" s="12"/>
      <c r="B39" s="25">
        <v>343.6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4840891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4840891</v>
      </c>
      <c r="O39" s="47">
        <f t="shared" si="9"/>
        <v>316.83297336213104</v>
      </c>
      <c r="P39" s="9"/>
    </row>
    <row r="40" spans="1:16">
      <c r="A40" s="12"/>
      <c r="B40" s="25">
        <v>347.2</v>
      </c>
      <c r="C40" s="20" t="s">
        <v>51</v>
      </c>
      <c r="D40" s="46">
        <v>132600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132600</v>
      </c>
      <c r="O40" s="47">
        <f t="shared" si="9"/>
        <v>8.6785784409974482</v>
      </c>
      <c r="P40" s="9"/>
    </row>
    <row r="41" spans="1:16">
      <c r="A41" s="12"/>
      <c r="B41" s="25">
        <v>347.5</v>
      </c>
      <c r="C41" s="20" t="s">
        <v>95</v>
      </c>
      <c r="D41" s="46">
        <v>29413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29413</v>
      </c>
      <c r="O41" s="47">
        <f t="shared" si="9"/>
        <v>1.9250605406112966</v>
      </c>
      <c r="P41" s="9"/>
    </row>
    <row r="42" spans="1:16">
      <c r="A42" s="12"/>
      <c r="B42" s="25">
        <v>347.9</v>
      </c>
      <c r="C42" s="20" t="s">
        <v>124</v>
      </c>
      <c r="D42" s="46">
        <v>51228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51228</v>
      </c>
      <c r="O42" s="47">
        <f t="shared" si="9"/>
        <v>3.3528372275672491</v>
      </c>
      <c r="P42" s="9"/>
    </row>
    <row r="43" spans="1:16" ht="15.75">
      <c r="A43" s="29" t="s">
        <v>42</v>
      </c>
      <c r="B43" s="30"/>
      <c r="C43" s="31"/>
      <c r="D43" s="32">
        <f t="shared" ref="D43:M43" si="10">SUM(D44:D46)</f>
        <v>120249</v>
      </c>
      <c r="E43" s="32">
        <f t="shared" si="10"/>
        <v>67028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187277</v>
      </c>
      <c r="O43" s="45">
        <f t="shared" si="9"/>
        <v>12.257150337063944</v>
      </c>
      <c r="P43" s="10"/>
    </row>
    <row r="44" spans="1:16">
      <c r="A44" s="13"/>
      <c r="B44" s="39">
        <v>351.2</v>
      </c>
      <c r="C44" s="21" t="s">
        <v>54</v>
      </c>
      <c r="D44" s="46">
        <v>0</v>
      </c>
      <c r="E44" s="46">
        <v>60437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60437</v>
      </c>
      <c r="O44" s="47">
        <f t="shared" si="9"/>
        <v>3.9555599188428561</v>
      </c>
      <c r="P44" s="9"/>
    </row>
    <row r="45" spans="1:16">
      <c r="A45" s="13"/>
      <c r="B45" s="39">
        <v>351.3</v>
      </c>
      <c r="C45" s="21" t="s">
        <v>55</v>
      </c>
      <c r="D45" s="46">
        <v>0</v>
      </c>
      <c r="E45" s="46">
        <v>6591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6591</v>
      </c>
      <c r="O45" s="47">
        <f t="shared" si="9"/>
        <v>0.43137639897899077</v>
      </c>
      <c r="P45" s="9"/>
    </row>
    <row r="46" spans="1:16">
      <c r="A46" s="13"/>
      <c r="B46" s="39">
        <v>354</v>
      </c>
      <c r="C46" s="21" t="s">
        <v>56</v>
      </c>
      <c r="D46" s="46">
        <v>120249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120249</v>
      </c>
      <c r="O46" s="47">
        <f t="shared" si="9"/>
        <v>7.8702140192420966</v>
      </c>
      <c r="P46" s="9"/>
    </row>
    <row r="47" spans="1:16" ht="15.75">
      <c r="A47" s="29" t="s">
        <v>4</v>
      </c>
      <c r="B47" s="30"/>
      <c r="C47" s="31"/>
      <c r="D47" s="32">
        <f t="shared" ref="D47:M47" si="12">SUM(D48:D54)</f>
        <v>241504</v>
      </c>
      <c r="E47" s="32">
        <f t="shared" si="12"/>
        <v>62417</v>
      </c>
      <c r="F47" s="32">
        <f t="shared" si="12"/>
        <v>0</v>
      </c>
      <c r="G47" s="32">
        <f t="shared" si="12"/>
        <v>374112</v>
      </c>
      <c r="H47" s="32">
        <f t="shared" si="12"/>
        <v>0</v>
      </c>
      <c r="I47" s="32">
        <f t="shared" si="12"/>
        <v>19190</v>
      </c>
      <c r="J47" s="32">
        <f t="shared" si="12"/>
        <v>0</v>
      </c>
      <c r="K47" s="32">
        <f t="shared" si="12"/>
        <v>2455495</v>
      </c>
      <c r="L47" s="32">
        <f t="shared" si="12"/>
        <v>0</v>
      </c>
      <c r="M47" s="32">
        <f t="shared" si="12"/>
        <v>0</v>
      </c>
      <c r="N47" s="32">
        <f t="shared" si="11"/>
        <v>3152718</v>
      </c>
      <c r="O47" s="45">
        <f t="shared" si="9"/>
        <v>206.34321617906932</v>
      </c>
      <c r="P47" s="10"/>
    </row>
    <row r="48" spans="1:16">
      <c r="A48" s="12"/>
      <c r="B48" s="25">
        <v>361.1</v>
      </c>
      <c r="C48" s="20" t="s">
        <v>57</v>
      </c>
      <c r="D48" s="46">
        <v>2665</v>
      </c>
      <c r="E48" s="46">
        <v>26920</v>
      </c>
      <c r="F48" s="46">
        <v>0</v>
      </c>
      <c r="G48" s="46">
        <v>86112</v>
      </c>
      <c r="H48" s="46">
        <v>0</v>
      </c>
      <c r="I48" s="46">
        <v>17120</v>
      </c>
      <c r="J48" s="46">
        <v>0</v>
      </c>
      <c r="K48" s="46">
        <v>1195204</v>
      </c>
      <c r="L48" s="46">
        <v>0</v>
      </c>
      <c r="M48" s="46">
        <v>0</v>
      </c>
      <c r="N48" s="46">
        <f t="shared" si="11"/>
        <v>1328021</v>
      </c>
      <c r="O48" s="47">
        <f t="shared" si="9"/>
        <v>86.918057464493756</v>
      </c>
      <c r="P48" s="9"/>
    </row>
    <row r="49" spans="1:119">
      <c r="A49" s="12"/>
      <c r="B49" s="25">
        <v>362</v>
      </c>
      <c r="C49" s="20" t="s">
        <v>59</v>
      </c>
      <c r="D49" s="46">
        <v>79005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3">SUM(D49:M49)</f>
        <v>79005</v>
      </c>
      <c r="O49" s="47">
        <f t="shared" si="9"/>
        <v>5.1708226978205376</v>
      </c>
      <c r="P49" s="9"/>
    </row>
    <row r="50" spans="1:119">
      <c r="A50" s="12"/>
      <c r="B50" s="25">
        <v>364</v>
      </c>
      <c r="C50" s="20" t="s">
        <v>97</v>
      </c>
      <c r="D50" s="46">
        <v>13025</v>
      </c>
      <c r="E50" s="46">
        <v>0</v>
      </c>
      <c r="F50" s="46">
        <v>0</v>
      </c>
      <c r="G50" s="46">
        <v>58000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71025</v>
      </c>
      <c r="O50" s="47">
        <f t="shared" si="9"/>
        <v>4.6485372079324563</v>
      </c>
      <c r="P50" s="9"/>
    </row>
    <row r="51" spans="1:119">
      <c r="A51" s="12"/>
      <c r="B51" s="25">
        <v>365</v>
      </c>
      <c r="C51" s="20" t="s">
        <v>112</v>
      </c>
      <c r="D51" s="46">
        <v>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61</v>
      </c>
      <c r="O51" s="47">
        <f t="shared" si="9"/>
        <v>3.9924078800968651E-3</v>
      </c>
      <c r="P51" s="9"/>
    </row>
    <row r="52" spans="1:119">
      <c r="A52" s="12"/>
      <c r="B52" s="25">
        <v>366</v>
      </c>
      <c r="C52" s="20" t="s">
        <v>113</v>
      </c>
      <c r="D52" s="46">
        <v>5979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5979</v>
      </c>
      <c r="O52" s="47">
        <f t="shared" si="9"/>
        <v>0.39132142155900257</v>
      </c>
      <c r="P52" s="9"/>
    </row>
    <row r="53" spans="1:119">
      <c r="A53" s="12"/>
      <c r="B53" s="25">
        <v>368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1260291</v>
      </c>
      <c r="L53" s="46">
        <v>0</v>
      </c>
      <c r="M53" s="46">
        <v>0</v>
      </c>
      <c r="N53" s="46">
        <f t="shared" si="13"/>
        <v>1260291</v>
      </c>
      <c r="O53" s="47">
        <f t="shared" si="9"/>
        <v>82.485175731396041</v>
      </c>
      <c r="P53" s="9"/>
    </row>
    <row r="54" spans="1:119">
      <c r="A54" s="12"/>
      <c r="B54" s="25">
        <v>369.9</v>
      </c>
      <c r="C54" s="20" t="s">
        <v>62</v>
      </c>
      <c r="D54" s="46">
        <v>140769</v>
      </c>
      <c r="E54" s="46">
        <v>35497</v>
      </c>
      <c r="F54" s="46">
        <v>0</v>
      </c>
      <c r="G54" s="46">
        <v>230000</v>
      </c>
      <c r="H54" s="46">
        <v>0</v>
      </c>
      <c r="I54" s="46">
        <v>2070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408336</v>
      </c>
      <c r="O54" s="47">
        <f t="shared" si="9"/>
        <v>26.725309247987433</v>
      </c>
      <c r="P54" s="9"/>
    </row>
    <row r="55" spans="1:119" ht="15.75">
      <c r="A55" s="29" t="s">
        <v>43</v>
      </c>
      <c r="B55" s="30"/>
      <c r="C55" s="31"/>
      <c r="D55" s="32">
        <f t="shared" ref="D55:M55" si="14">SUM(D56:D57)</f>
        <v>1777228</v>
      </c>
      <c r="E55" s="32">
        <f t="shared" si="14"/>
        <v>2500</v>
      </c>
      <c r="F55" s="32">
        <f t="shared" si="14"/>
        <v>0</v>
      </c>
      <c r="G55" s="32">
        <f t="shared" si="14"/>
        <v>2534790</v>
      </c>
      <c r="H55" s="32">
        <f t="shared" si="14"/>
        <v>0</v>
      </c>
      <c r="I55" s="32">
        <f t="shared" si="14"/>
        <v>0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4314518</v>
      </c>
      <c r="O55" s="45">
        <f t="shared" si="9"/>
        <v>282.38222396753713</v>
      </c>
      <c r="P55" s="9"/>
    </row>
    <row r="56" spans="1:119">
      <c r="A56" s="12"/>
      <c r="B56" s="25">
        <v>381</v>
      </c>
      <c r="C56" s="20" t="s">
        <v>63</v>
      </c>
      <c r="D56" s="46">
        <v>1777228</v>
      </c>
      <c r="E56" s="46">
        <v>2500</v>
      </c>
      <c r="F56" s="46">
        <v>0</v>
      </c>
      <c r="G56" s="46">
        <v>580000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2359728</v>
      </c>
      <c r="O56" s="47">
        <f t="shared" si="9"/>
        <v>154.44256823090515</v>
      </c>
      <c r="P56" s="9"/>
    </row>
    <row r="57" spans="1:119" ht="15.75" thickBot="1">
      <c r="A57" s="12"/>
      <c r="B57" s="25">
        <v>384</v>
      </c>
      <c r="C57" s="20" t="s">
        <v>116</v>
      </c>
      <c r="D57" s="46">
        <v>0</v>
      </c>
      <c r="E57" s="46">
        <v>0</v>
      </c>
      <c r="F57" s="46">
        <v>0</v>
      </c>
      <c r="G57" s="46">
        <v>1954790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1954790</v>
      </c>
      <c r="O57" s="47">
        <f t="shared" si="9"/>
        <v>127.93965573663198</v>
      </c>
      <c r="P57" s="9"/>
    </row>
    <row r="58" spans="1:119" ht="16.5" thickBot="1">
      <c r="A58" s="14" t="s">
        <v>52</v>
      </c>
      <c r="B58" s="23"/>
      <c r="C58" s="22"/>
      <c r="D58" s="15">
        <f t="shared" ref="D58:M58" si="15">SUM(D5,D14,D22,D35,D43,D47,D55)</f>
        <v>16293132</v>
      </c>
      <c r="E58" s="15">
        <f t="shared" si="15"/>
        <v>2318700</v>
      </c>
      <c r="F58" s="15">
        <f t="shared" si="15"/>
        <v>0</v>
      </c>
      <c r="G58" s="15">
        <f t="shared" si="15"/>
        <v>4699352</v>
      </c>
      <c r="H58" s="15">
        <f t="shared" si="15"/>
        <v>0</v>
      </c>
      <c r="I58" s="15">
        <f t="shared" si="15"/>
        <v>8131440</v>
      </c>
      <c r="J58" s="15">
        <f t="shared" si="15"/>
        <v>0</v>
      </c>
      <c r="K58" s="15">
        <f t="shared" si="15"/>
        <v>2455495</v>
      </c>
      <c r="L58" s="15">
        <f t="shared" si="15"/>
        <v>0</v>
      </c>
      <c r="M58" s="15">
        <f t="shared" si="15"/>
        <v>0</v>
      </c>
      <c r="N58" s="15">
        <f>SUM(D58:M58)</f>
        <v>33898119</v>
      </c>
      <c r="O58" s="38">
        <f t="shared" si="9"/>
        <v>2218.6084822305124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125</v>
      </c>
      <c r="M60" s="48"/>
      <c r="N60" s="48"/>
      <c r="O60" s="43">
        <v>15279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77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7467359</v>
      </c>
      <c r="E5" s="27">
        <f t="shared" si="0"/>
        <v>0</v>
      </c>
      <c r="F5" s="27">
        <f t="shared" si="0"/>
        <v>0</v>
      </c>
      <c r="G5" s="27">
        <f t="shared" si="0"/>
        <v>1266847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8734206</v>
      </c>
      <c r="O5" s="33">
        <f t="shared" ref="O5:O36" si="1">(N5/O$58)</f>
        <v>576.28701504354706</v>
      </c>
      <c r="P5" s="6"/>
    </row>
    <row r="6" spans="1:133">
      <c r="A6" s="12"/>
      <c r="B6" s="25">
        <v>311</v>
      </c>
      <c r="C6" s="20" t="s">
        <v>3</v>
      </c>
      <c r="D6" s="46">
        <v>5002194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5002194</v>
      </c>
      <c r="O6" s="47">
        <f t="shared" si="1"/>
        <v>330.04711005542362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404776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404776</v>
      </c>
      <c r="O7" s="47">
        <f t="shared" si="1"/>
        <v>26.70731063605173</v>
      </c>
      <c r="P7" s="9"/>
    </row>
    <row r="8" spans="1:133">
      <c r="A8" s="12"/>
      <c r="B8" s="25">
        <v>312.60000000000002</v>
      </c>
      <c r="C8" s="20" t="s">
        <v>111</v>
      </c>
      <c r="D8" s="46">
        <v>0</v>
      </c>
      <c r="E8" s="46">
        <v>0</v>
      </c>
      <c r="F8" s="46">
        <v>0</v>
      </c>
      <c r="G8" s="46">
        <v>862071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862071</v>
      </c>
      <c r="O8" s="47">
        <f t="shared" si="1"/>
        <v>56.879849564528897</v>
      </c>
      <c r="P8" s="9"/>
    </row>
    <row r="9" spans="1:133">
      <c r="A9" s="12"/>
      <c r="B9" s="25">
        <v>314.10000000000002</v>
      </c>
      <c r="C9" s="20" t="s">
        <v>13</v>
      </c>
      <c r="D9" s="46">
        <v>1232803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1232803</v>
      </c>
      <c r="O9" s="47">
        <f t="shared" si="1"/>
        <v>81.34092108735814</v>
      </c>
      <c r="P9" s="9"/>
    </row>
    <row r="10" spans="1:133">
      <c r="A10" s="12"/>
      <c r="B10" s="25">
        <v>314.3</v>
      </c>
      <c r="C10" s="20" t="s">
        <v>14</v>
      </c>
      <c r="D10" s="46">
        <v>211738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211738</v>
      </c>
      <c r="O10" s="47">
        <f t="shared" si="1"/>
        <v>13.970572710477699</v>
      </c>
      <c r="P10" s="9"/>
    </row>
    <row r="11" spans="1:133">
      <c r="A11" s="12"/>
      <c r="B11" s="25">
        <v>314.39999999999998</v>
      </c>
      <c r="C11" s="20" t="s">
        <v>15</v>
      </c>
      <c r="D11" s="46">
        <v>81765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81765</v>
      </c>
      <c r="O11" s="47">
        <f t="shared" si="1"/>
        <v>5.3948931116389547</v>
      </c>
      <c r="P11" s="9"/>
    </row>
    <row r="12" spans="1:133">
      <c r="A12" s="12"/>
      <c r="B12" s="25">
        <v>315</v>
      </c>
      <c r="C12" s="20" t="s">
        <v>88</v>
      </c>
      <c r="D12" s="46">
        <v>767704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767704</v>
      </c>
      <c r="O12" s="47">
        <f t="shared" si="1"/>
        <v>50.653470572710475</v>
      </c>
      <c r="P12" s="9"/>
    </row>
    <row r="13" spans="1:133">
      <c r="A13" s="12"/>
      <c r="B13" s="25">
        <v>316</v>
      </c>
      <c r="C13" s="20" t="s">
        <v>89</v>
      </c>
      <c r="D13" s="46">
        <v>171155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171155</v>
      </c>
      <c r="O13" s="47">
        <f t="shared" si="1"/>
        <v>11.292887305357613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SUM(D15:D21)</f>
        <v>1600600</v>
      </c>
      <c r="E14" s="32">
        <f t="shared" si="3"/>
        <v>1599780</v>
      </c>
      <c r="F14" s="32">
        <f t="shared" si="3"/>
        <v>0</v>
      </c>
      <c r="G14" s="32">
        <f t="shared" si="3"/>
        <v>48926</v>
      </c>
      <c r="H14" s="32">
        <f t="shared" si="3"/>
        <v>0</v>
      </c>
      <c r="I14" s="32">
        <f t="shared" si="3"/>
        <v>404471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3653777</v>
      </c>
      <c r="O14" s="45">
        <f t="shared" si="1"/>
        <v>241.07792293481128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831089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831089</v>
      </c>
      <c r="O15" s="47">
        <f t="shared" si="1"/>
        <v>54.835642649775664</v>
      </c>
      <c r="P15" s="9"/>
    </row>
    <row r="16" spans="1:133">
      <c r="A16" s="12"/>
      <c r="B16" s="25">
        <v>323.10000000000002</v>
      </c>
      <c r="C16" s="20" t="s">
        <v>19</v>
      </c>
      <c r="D16" s="46">
        <v>1201695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1201695</v>
      </c>
      <c r="O16" s="47">
        <f t="shared" si="1"/>
        <v>79.288400633412508</v>
      </c>
      <c r="P16" s="9"/>
    </row>
    <row r="17" spans="1:16">
      <c r="A17" s="12"/>
      <c r="B17" s="25">
        <v>323.39999999999998</v>
      </c>
      <c r="C17" s="20" t="s">
        <v>20</v>
      </c>
      <c r="D17" s="46">
        <v>29872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29872</v>
      </c>
      <c r="O17" s="47">
        <f t="shared" si="1"/>
        <v>1.9709685932963843</v>
      </c>
      <c r="P17" s="9"/>
    </row>
    <row r="18" spans="1:16">
      <c r="A18" s="12"/>
      <c r="B18" s="25">
        <v>323.7</v>
      </c>
      <c r="C18" s="20" t="s">
        <v>21</v>
      </c>
      <c r="D18" s="46">
        <v>349141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349141</v>
      </c>
      <c r="O18" s="47">
        <f t="shared" si="1"/>
        <v>23.036487199788862</v>
      </c>
      <c r="P18" s="9"/>
    </row>
    <row r="19" spans="1:16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404471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404471</v>
      </c>
      <c r="O19" s="47">
        <f t="shared" si="1"/>
        <v>26.687186592768541</v>
      </c>
      <c r="P19" s="9"/>
    </row>
    <row r="20" spans="1:16">
      <c r="A20" s="12"/>
      <c r="B20" s="25">
        <v>325.10000000000002</v>
      </c>
      <c r="C20" s="20" t="s">
        <v>23</v>
      </c>
      <c r="D20" s="46">
        <v>0</v>
      </c>
      <c r="E20" s="46">
        <v>90872</v>
      </c>
      <c r="F20" s="46">
        <v>0</v>
      </c>
      <c r="G20" s="46">
        <v>48926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139798</v>
      </c>
      <c r="O20" s="47">
        <f t="shared" si="1"/>
        <v>9.2239377144365271</v>
      </c>
      <c r="P20" s="9"/>
    </row>
    <row r="21" spans="1:16">
      <c r="A21" s="12"/>
      <c r="B21" s="25">
        <v>329</v>
      </c>
      <c r="C21" s="20" t="s">
        <v>24</v>
      </c>
      <c r="D21" s="46">
        <v>19892</v>
      </c>
      <c r="E21" s="46">
        <v>677819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697711</v>
      </c>
      <c r="O21" s="47">
        <f t="shared" si="1"/>
        <v>46.035299551332805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SUM(D23:D32)</f>
        <v>1612591</v>
      </c>
      <c r="E22" s="32">
        <f t="shared" si="5"/>
        <v>380456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2129213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4122260</v>
      </c>
      <c r="O22" s="45">
        <f t="shared" si="1"/>
        <v>271.98865135919766</v>
      </c>
      <c r="P22" s="10"/>
    </row>
    <row r="23" spans="1:16">
      <c r="A23" s="12"/>
      <c r="B23" s="25">
        <v>331.2</v>
      </c>
      <c r="C23" s="20" t="s">
        <v>25</v>
      </c>
      <c r="D23" s="46">
        <v>0</v>
      </c>
      <c r="E23" s="46">
        <v>245746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245746</v>
      </c>
      <c r="O23" s="47">
        <f t="shared" si="1"/>
        <v>16.21443652678807</v>
      </c>
      <c r="P23" s="9"/>
    </row>
    <row r="24" spans="1:16">
      <c r="A24" s="12"/>
      <c r="B24" s="25">
        <v>334.35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2129213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2129213</v>
      </c>
      <c r="O24" s="47">
        <f t="shared" si="1"/>
        <v>140.48647400369489</v>
      </c>
      <c r="P24" s="9"/>
    </row>
    <row r="25" spans="1:16">
      <c r="A25" s="12"/>
      <c r="B25" s="25">
        <v>334.49</v>
      </c>
      <c r="C25" s="20" t="s">
        <v>28</v>
      </c>
      <c r="D25" s="46">
        <v>103474</v>
      </c>
      <c r="E25" s="46">
        <v>134710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238184</v>
      </c>
      <c r="O25" s="47">
        <f t="shared" si="1"/>
        <v>15.715492214304566</v>
      </c>
      <c r="P25" s="9"/>
    </row>
    <row r="26" spans="1:16">
      <c r="A26" s="12"/>
      <c r="B26" s="25">
        <v>335.12</v>
      </c>
      <c r="C26" s="20" t="s">
        <v>90</v>
      </c>
      <c r="D26" s="46">
        <v>474945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474945</v>
      </c>
      <c r="O26" s="47">
        <f t="shared" si="1"/>
        <v>31.337094220110846</v>
      </c>
      <c r="P26" s="9"/>
    </row>
    <row r="27" spans="1:16">
      <c r="A27" s="12"/>
      <c r="B27" s="25">
        <v>335.14</v>
      </c>
      <c r="C27" s="20" t="s">
        <v>91</v>
      </c>
      <c r="D27" s="46">
        <v>1415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1415</v>
      </c>
      <c r="O27" s="47">
        <f t="shared" si="1"/>
        <v>9.3362364740036952E-2</v>
      </c>
      <c r="P27" s="9"/>
    </row>
    <row r="28" spans="1:16">
      <c r="A28" s="12"/>
      <c r="B28" s="25">
        <v>335.15</v>
      </c>
      <c r="C28" s="20" t="s">
        <v>92</v>
      </c>
      <c r="D28" s="46">
        <v>20770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20770</v>
      </c>
      <c r="O28" s="47">
        <f t="shared" si="1"/>
        <v>1.3704143573502243</v>
      </c>
      <c r="P28" s="9"/>
    </row>
    <row r="29" spans="1:16">
      <c r="A29" s="12"/>
      <c r="B29" s="25">
        <v>335.18</v>
      </c>
      <c r="C29" s="20" t="s">
        <v>93</v>
      </c>
      <c r="D29" s="46">
        <v>952794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952794</v>
      </c>
      <c r="O29" s="47">
        <f t="shared" si="1"/>
        <v>62.865795724465556</v>
      </c>
      <c r="P29" s="9"/>
    </row>
    <row r="30" spans="1:16">
      <c r="A30" s="12"/>
      <c r="B30" s="25">
        <v>335.21</v>
      </c>
      <c r="C30" s="20" t="s">
        <v>33</v>
      </c>
      <c r="D30" s="46">
        <v>11753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11753</v>
      </c>
      <c r="O30" s="47">
        <f t="shared" si="1"/>
        <v>0.77546846133544467</v>
      </c>
      <c r="P30" s="9"/>
    </row>
    <row r="31" spans="1:16">
      <c r="A31" s="12"/>
      <c r="B31" s="25">
        <v>337.2</v>
      </c>
      <c r="C31" s="20" t="s">
        <v>35</v>
      </c>
      <c r="D31" s="46">
        <v>35354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35354</v>
      </c>
      <c r="O31" s="47">
        <f t="shared" si="1"/>
        <v>2.332673528635524</v>
      </c>
      <c r="P31" s="9"/>
    </row>
    <row r="32" spans="1:16">
      <c r="A32" s="12"/>
      <c r="B32" s="25">
        <v>338</v>
      </c>
      <c r="C32" s="20" t="s">
        <v>36</v>
      </c>
      <c r="D32" s="46">
        <v>12086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12086</v>
      </c>
      <c r="O32" s="47">
        <f t="shared" si="1"/>
        <v>0.79743995777249932</v>
      </c>
      <c r="P32" s="9"/>
    </row>
    <row r="33" spans="1:16" ht="15.75">
      <c r="A33" s="29" t="s">
        <v>41</v>
      </c>
      <c r="B33" s="30"/>
      <c r="C33" s="31"/>
      <c r="D33" s="32">
        <f t="shared" ref="D33:M33" si="7">SUM(D34:D40)</f>
        <v>2049893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4801777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6851670</v>
      </c>
      <c r="O33" s="45">
        <f t="shared" si="1"/>
        <v>452.07640538400631</v>
      </c>
      <c r="P33" s="10"/>
    </row>
    <row r="34" spans="1:16">
      <c r="A34" s="12"/>
      <c r="B34" s="25">
        <v>342.1</v>
      </c>
      <c r="C34" s="20" t="s">
        <v>45</v>
      </c>
      <c r="D34" s="46">
        <v>59954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59954</v>
      </c>
      <c r="O34" s="47">
        <f t="shared" si="1"/>
        <v>3.9557930852467669</v>
      </c>
      <c r="P34" s="9"/>
    </row>
    <row r="35" spans="1:16">
      <c r="A35" s="12"/>
      <c r="B35" s="25">
        <v>342.6</v>
      </c>
      <c r="C35" s="20" t="s">
        <v>47</v>
      </c>
      <c r="D35" s="46">
        <v>645983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645983</v>
      </c>
      <c r="O35" s="47">
        <f t="shared" si="1"/>
        <v>42.622261810504092</v>
      </c>
      <c r="P35" s="9"/>
    </row>
    <row r="36" spans="1:16">
      <c r="A36" s="12"/>
      <c r="B36" s="25">
        <v>343.4</v>
      </c>
      <c r="C36" s="20" t="s">
        <v>48</v>
      </c>
      <c r="D36" s="46">
        <v>1118378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1118378</v>
      </c>
      <c r="O36" s="47">
        <f t="shared" si="1"/>
        <v>73.791105832673523</v>
      </c>
      <c r="P36" s="9"/>
    </row>
    <row r="37" spans="1:16">
      <c r="A37" s="12"/>
      <c r="B37" s="25">
        <v>343.6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4801777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4801777</v>
      </c>
      <c r="O37" s="47">
        <f t="shared" ref="O37:O56" si="9">(N37/O$58)</f>
        <v>316.82350224333595</v>
      </c>
      <c r="P37" s="9"/>
    </row>
    <row r="38" spans="1:16">
      <c r="A38" s="12"/>
      <c r="B38" s="25">
        <v>347.2</v>
      </c>
      <c r="C38" s="20" t="s">
        <v>51</v>
      </c>
      <c r="D38" s="46">
        <v>158233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158233</v>
      </c>
      <c r="O38" s="47">
        <f t="shared" si="9"/>
        <v>10.440287674848244</v>
      </c>
      <c r="P38" s="9"/>
    </row>
    <row r="39" spans="1:16">
      <c r="A39" s="12"/>
      <c r="B39" s="25">
        <v>347.5</v>
      </c>
      <c r="C39" s="20" t="s">
        <v>95</v>
      </c>
      <c r="D39" s="46">
        <v>28069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28069</v>
      </c>
      <c r="O39" s="47">
        <f t="shared" si="9"/>
        <v>1.8520058062813407</v>
      </c>
      <c r="P39" s="9"/>
    </row>
    <row r="40" spans="1:16">
      <c r="A40" s="12"/>
      <c r="B40" s="25">
        <v>349</v>
      </c>
      <c r="C40" s="20" t="s">
        <v>1</v>
      </c>
      <c r="D40" s="46">
        <v>39276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39276</v>
      </c>
      <c r="O40" s="47">
        <f t="shared" si="9"/>
        <v>2.5914489311163895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SUM(D42:D44)</f>
        <v>134771</v>
      </c>
      <c r="E41" s="32">
        <f t="shared" si="10"/>
        <v>23514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46" si="11">SUM(D41:M41)</f>
        <v>158285</v>
      </c>
      <c r="O41" s="45">
        <f t="shared" si="9"/>
        <v>10.443718659276854</v>
      </c>
      <c r="P41" s="10"/>
    </row>
    <row r="42" spans="1:16">
      <c r="A42" s="13"/>
      <c r="B42" s="39">
        <v>351.2</v>
      </c>
      <c r="C42" s="21" t="s">
        <v>54</v>
      </c>
      <c r="D42" s="46">
        <v>0</v>
      </c>
      <c r="E42" s="46">
        <v>16038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16038</v>
      </c>
      <c r="O42" s="47">
        <f t="shared" si="9"/>
        <v>1.0581947743467934</v>
      </c>
      <c r="P42" s="9"/>
    </row>
    <row r="43" spans="1:16">
      <c r="A43" s="13"/>
      <c r="B43" s="39">
        <v>351.3</v>
      </c>
      <c r="C43" s="21" t="s">
        <v>55</v>
      </c>
      <c r="D43" s="46">
        <v>0</v>
      </c>
      <c r="E43" s="46">
        <v>7476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7476</v>
      </c>
      <c r="O43" s="47">
        <f t="shared" si="9"/>
        <v>0.49326999208234362</v>
      </c>
      <c r="P43" s="9"/>
    </row>
    <row r="44" spans="1:16">
      <c r="A44" s="13"/>
      <c r="B44" s="39">
        <v>354</v>
      </c>
      <c r="C44" s="21" t="s">
        <v>56</v>
      </c>
      <c r="D44" s="46">
        <v>134771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134771</v>
      </c>
      <c r="O44" s="47">
        <f t="shared" si="9"/>
        <v>8.8922538928477177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SUM(D46:D52)</f>
        <v>188197</v>
      </c>
      <c r="E45" s="32">
        <f t="shared" si="12"/>
        <v>36835</v>
      </c>
      <c r="F45" s="32">
        <f t="shared" si="12"/>
        <v>0</v>
      </c>
      <c r="G45" s="32">
        <f t="shared" si="12"/>
        <v>154159</v>
      </c>
      <c r="H45" s="32">
        <f t="shared" si="12"/>
        <v>0</v>
      </c>
      <c r="I45" s="32">
        <f t="shared" si="12"/>
        <v>103300</v>
      </c>
      <c r="J45" s="32">
        <f t="shared" si="12"/>
        <v>0</v>
      </c>
      <c r="K45" s="32">
        <f t="shared" si="12"/>
        <v>2732031</v>
      </c>
      <c r="L45" s="32">
        <f t="shared" si="12"/>
        <v>0</v>
      </c>
      <c r="M45" s="32">
        <f t="shared" si="12"/>
        <v>0</v>
      </c>
      <c r="N45" s="32">
        <f t="shared" si="11"/>
        <v>3214522</v>
      </c>
      <c r="O45" s="45">
        <f t="shared" si="9"/>
        <v>212.09567168118238</v>
      </c>
      <c r="P45" s="10"/>
    </row>
    <row r="46" spans="1:16">
      <c r="A46" s="12"/>
      <c r="B46" s="25">
        <v>361.1</v>
      </c>
      <c r="C46" s="20" t="s">
        <v>57</v>
      </c>
      <c r="D46" s="46">
        <v>2131</v>
      </c>
      <c r="E46" s="46">
        <v>10537</v>
      </c>
      <c r="F46" s="46">
        <v>0</v>
      </c>
      <c r="G46" s="46">
        <v>62113</v>
      </c>
      <c r="H46" s="46">
        <v>0</v>
      </c>
      <c r="I46" s="46">
        <v>10971</v>
      </c>
      <c r="J46" s="46">
        <v>0</v>
      </c>
      <c r="K46" s="46">
        <v>1808976</v>
      </c>
      <c r="L46" s="46">
        <v>0</v>
      </c>
      <c r="M46" s="46">
        <v>0</v>
      </c>
      <c r="N46" s="46">
        <f t="shared" si="11"/>
        <v>1894728</v>
      </c>
      <c r="O46" s="47">
        <f t="shared" si="9"/>
        <v>125.01504354711005</v>
      </c>
      <c r="P46" s="9"/>
    </row>
    <row r="47" spans="1:16">
      <c r="A47" s="12"/>
      <c r="B47" s="25">
        <v>362</v>
      </c>
      <c r="C47" s="20" t="s">
        <v>59</v>
      </c>
      <c r="D47" s="46">
        <v>76554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3">SUM(D47:M47)</f>
        <v>76554</v>
      </c>
      <c r="O47" s="47">
        <f t="shared" si="9"/>
        <v>5.0510688836104514</v>
      </c>
      <c r="P47" s="9"/>
    </row>
    <row r="48" spans="1:16">
      <c r="A48" s="12"/>
      <c r="B48" s="25">
        <v>364</v>
      </c>
      <c r="C48" s="20" t="s">
        <v>97</v>
      </c>
      <c r="D48" s="46">
        <v>20000</v>
      </c>
      <c r="E48" s="46">
        <v>0</v>
      </c>
      <c r="F48" s="46">
        <v>0</v>
      </c>
      <c r="G48" s="46">
        <v>92046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112046</v>
      </c>
      <c r="O48" s="47">
        <f t="shared" si="9"/>
        <v>7.3928477170757452</v>
      </c>
      <c r="P48" s="9"/>
    </row>
    <row r="49" spans="1:119">
      <c r="A49" s="12"/>
      <c r="B49" s="25">
        <v>365</v>
      </c>
      <c r="C49" s="20" t="s">
        <v>112</v>
      </c>
      <c r="D49" s="46">
        <v>390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390</v>
      </c>
      <c r="O49" s="47">
        <f t="shared" si="9"/>
        <v>2.5732383214568489E-2</v>
      </c>
      <c r="P49" s="9"/>
    </row>
    <row r="50" spans="1:119">
      <c r="A50" s="12"/>
      <c r="B50" s="25">
        <v>366</v>
      </c>
      <c r="C50" s="20" t="s">
        <v>113</v>
      </c>
      <c r="D50" s="46">
        <v>5354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5354</v>
      </c>
      <c r="O50" s="47">
        <f t="shared" si="9"/>
        <v>0.35325943520717867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923055</v>
      </c>
      <c r="L51" s="46">
        <v>0</v>
      </c>
      <c r="M51" s="46">
        <v>0</v>
      </c>
      <c r="N51" s="46">
        <f t="shared" si="13"/>
        <v>923055</v>
      </c>
      <c r="O51" s="47">
        <f t="shared" si="9"/>
        <v>60.903602533650037</v>
      </c>
      <c r="P51" s="9"/>
    </row>
    <row r="52" spans="1:119">
      <c r="A52" s="12"/>
      <c r="B52" s="25">
        <v>369.9</v>
      </c>
      <c r="C52" s="20" t="s">
        <v>62</v>
      </c>
      <c r="D52" s="46">
        <v>83768</v>
      </c>
      <c r="E52" s="46">
        <v>26298</v>
      </c>
      <c r="F52" s="46">
        <v>0</v>
      </c>
      <c r="G52" s="46">
        <v>0</v>
      </c>
      <c r="H52" s="46">
        <v>0</v>
      </c>
      <c r="I52" s="46">
        <v>92329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202395</v>
      </c>
      <c r="O52" s="47">
        <f t="shared" si="9"/>
        <v>13.354117181314331</v>
      </c>
      <c r="P52" s="9"/>
    </row>
    <row r="53" spans="1:119" ht="15.75">
      <c r="A53" s="29" t="s">
        <v>43</v>
      </c>
      <c r="B53" s="30"/>
      <c r="C53" s="31"/>
      <c r="D53" s="32">
        <f t="shared" ref="D53:M53" si="14">SUM(D54:D55)</f>
        <v>1689729</v>
      </c>
      <c r="E53" s="32">
        <f t="shared" si="14"/>
        <v>684</v>
      </c>
      <c r="F53" s="32">
        <f t="shared" si="14"/>
        <v>0</v>
      </c>
      <c r="G53" s="32">
        <f t="shared" si="14"/>
        <v>9900000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11590413</v>
      </c>
      <c r="O53" s="45">
        <f t="shared" si="9"/>
        <v>764.74089469517025</v>
      </c>
      <c r="P53" s="9"/>
    </row>
    <row r="54" spans="1:119">
      <c r="A54" s="12"/>
      <c r="B54" s="25">
        <v>381</v>
      </c>
      <c r="C54" s="20" t="s">
        <v>63</v>
      </c>
      <c r="D54" s="46">
        <v>1689729</v>
      </c>
      <c r="E54" s="46">
        <v>684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1690413</v>
      </c>
      <c r="O54" s="47">
        <f t="shared" si="9"/>
        <v>111.53424386381631</v>
      </c>
      <c r="P54" s="9"/>
    </row>
    <row r="55" spans="1:119" ht="15.75" thickBot="1">
      <c r="A55" s="12"/>
      <c r="B55" s="25">
        <v>384</v>
      </c>
      <c r="C55" s="20" t="s">
        <v>116</v>
      </c>
      <c r="D55" s="46">
        <v>0</v>
      </c>
      <c r="E55" s="46">
        <v>0</v>
      </c>
      <c r="F55" s="46">
        <v>0</v>
      </c>
      <c r="G55" s="46">
        <v>9900000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9900000</v>
      </c>
      <c r="O55" s="47">
        <f t="shared" si="9"/>
        <v>653.20665083135395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5">SUM(D5,D14,D22,D33,D41,D45,D53)</f>
        <v>14743140</v>
      </c>
      <c r="E56" s="15">
        <f t="shared" si="15"/>
        <v>2041269</v>
      </c>
      <c r="F56" s="15">
        <f t="shared" si="15"/>
        <v>0</v>
      </c>
      <c r="G56" s="15">
        <f t="shared" si="15"/>
        <v>11369932</v>
      </c>
      <c r="H56" s="15">
        <f t="shared" si="15"/>
        <v>0</v>
      </c>
      <c r="I56" s="15">
        <f t="shared" si="15"/>
        <v>7438761</v>
      </c>
      <c r="J56" s="15">
        <f t="shared" si="15"/>
        <v>0</v>
      </c>
      <c r="K56" s="15">
        <f t="shared" si="15"/>
        <v>2732031</v>
      </c>
      <c r="L56" s="15">
        <f t="shared" si="15"/>
        <v>0</v>
      </c>
      <c r="M56" s="15">
        <f t="shared" si="15"/>
        <v>0</v>
      </c>
      <c r="N56" s="15">
        <f>SUM(D56:M56)</f>
        <v>38325133</v>
      </c>
      <c r="O56" s="38">
        <f t="shared" si="9"/>
        <v>2528.710279757192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120</v>
      </c>
      <c r="M58" s="48"/>
      <c r="N58" s="48"/>
      <c r="O58" s="43">
        <v>15156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7471607</v>
      </c>
      <c r="E5" s="27">
        <f t="shared" si="0"/>
        <v>0</v>
      </c>
      <c r="F5" s="27">
        <f t="shared" si="0"/>
        <v>0</v>
      </c>
      <c r="G5" s="27">
        <f t="shared" si="0"/>
        <v>1200314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8671921</v>
      </c>
      <c r="O5" s="33">
        <f t="shared" ref="O5:O36" si="1">(N5/O$58)</f>
        <v>582.12532724709672</v>
      </c>
      <c r="P5" s="6"/>
    </row>
    <row r="6" spans="1:133">
      <c r="A6" s="12"/>
      <c r="B6" s="25">
        <v>311</v>
      </c>
      <c r="C6" s="20" t="s">
        <v>3</v>
      </c>
      <c r="D6" s="46">
        <v>4754953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4754953</v>
      </c>
      <c r="O6" s="47">
        <f t="shared" si="1"/>
        <v>319.18862858293619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391555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391555</v>
      </c>
      <c r="O7" s="47">
        <f t="shared" si="1"/>
        <v>26.284151171376788</v>
      </c>
      <c r="P7" s="9"/>
    </row>
    <row r="8" spans="1:133">
      <c r="A8" s="12"/>
      <c r="B8" s="25">
        <v>312.51</v>
      </c>
      <c r="C8" s="20" t="s">
        <v>71</v>
      </c>
      <c r="D8" s="46">
        <v>121049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121049</v>
      </c>
      <c r="O8" s="47">
        <f t="shared" si="1"/>
        <v>8.1257300127542464</v>
      </c>
      <c r="P8" s="9"/>
    </row>
    <row r="9" spans="1:133">
      <c r="A9" s="12"/>
      <c r="B9" s="25">
        <v>312.52</v>
      </c>
      <c r="C9" s="20" t="s">
        <v>87</v>
      </c>
      <c r="D9" s="46">
        <v>167445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167445</v>
      </c>
      <c r="O9" s="47">
        <f t="shared" si="1"/>
        <v>11.240182587098074</v>
      </c>
      <c r="P9" s="9"/>
    </row>
    <row r="10" spans="1:133">
      <c r="A10" s="12"/>
      <c r="B10" s="25">
        <v>312.60000000000002</v>
      </c>
      <c r="C10" s="20" t="s">
        <v>111</v>
      </c>
      <c r="D10" s="46">
        <v>0</v>
      </c>
      <c r="E10" s="46">
        <v>0</v>
      </c>
      <c r="F10" s="46">
        <v>0</v>
      </c>
      <c r="G10" s="46">
        <v>808759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808759</v>
      </c>
      <c r="O10" s="47">
        <f t="shared" si="1"/>
        <v>54.290058401020339</v>
      </c>
      <c r="P10" s="9"/>
    </row>
    <row r="11" spans="1:133">
      <c r="A11" s="12"/>
      <c r="B11" s="25">
        <v>314.10000000000002</v>
      </c>
      <c r="C11" s="20" t="s">
        <v>13</v>
      </c>
      <c r="D11" s="46">
        <v>1237923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1237923</v>
      </c>
      <c r="O11" s="47">
        <f t="shared" si="1"/>
        <v>83.098811841310336</v>
      </c>
      <c r="P11" s="9"/>
    </row>
    <row r="12" spans="1:133">
      <c r="A12" s="12"/>
      <c r="B12" s="25">
        <v>314.3</v>
      </c>
      <c r="C12" s="20" t="s">
        <v>14</v>
      </c>
      <c r="D12" s="46">
        <v>176254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176254</v>
      </c>
      <c r="O12" s="47">
        <f t="shared" si="1"/>
        <v>11.831509699939586</v>
      </c>
      <c r="P12" s="9"/>
    </row>
    <row r="13" spans="1:133">
      <c r="A13" s="12"/>
      <c r="B13" s="25">
        <v>314.39999999999998</v>
      </c>
      <c r="C13" s="20" t="s">
        <v>15</v>
      </c>
      <c r="D13" s="46">
        <v>80671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80671</v>
      </c>
      <c r="O13" s="47">
        <f t="shared" si="1"/>
        <v>5.4152513928978987</v>
      </c>
      <c r="P13" s="9"/>
    </row>
    <row r="14" spans="1:133">
      <c r="A14" s="12"/>
      <c r="B14" s="25">
        <v>315</v>
      </c>
      <c r="C14" s="20" t="s">
        <v>88</v>
      </c>
      <c r="D14" s="46">
        <v>761766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761766</v>
      </c>
      <c r="O14" s="47">
        <f t="shared" si="1"/>
        <v>51.135530643753775</v>
      </c>
      <c r="P14" s="9"/>
    </row>
    <row r="15" spans="1:133">
      <c r="A15" s="12"/>
      <c r="B15" s="25">
        <v>316</v>
      </c>
      <c r="C15" s="20" t="s">
        <v>89</v>
      </c>
      <c r="D15" s="46">
        <v>171546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171546</v>
      </c>
      <c r="O15" s="47">
        <f t="shared" si="1"/>
        <v>11.515472914009532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1516209</v>
      </c>
      <c r="E16" s="32">
        <f t="shared" si="3"/>
        <v>1084409</v>
      </c>
      <c r="F16" s="32">
        <f t="shared" si="3"/>
        <v>0</v>
      </c>
      <c r="G16" s="32">
        <f t="shared" si="3"/>
        <v>49018</v>
      </c>
      <c r="H16" s="32">
        <f t="shared" si="3"/>
        <v>0</v>
      </c>
      <c r="I16" s="32">
        <f t="shared" si="3"/>
        <v>238702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2888338</v>
      </c>
      <c r="O16" s="45">
        <f t="shared" si="1"/>
        <v>193.88722561589583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327333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327333</v>
      </c>
      <c r="O17" s="47">
        <f t="shared" si="1"/>
        <v>21.973081828556086</v>
      </c>
      <c r="P17" s="9"/>
    </row>
    <row r="18" spans="1:16">
      <c r="A18" s="12"/>
      <c r="B18" s="25">
        <v>323.10000000000002</v>
      </c>
      <c r="C18" s="20" t="s">
        <v>19</v>
      </c>
      <c r="D18" s="46">
        <v>1176821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1176821</v>
      </c>
      <c r="O18" s="47">
        <f t="shared" si="1"/>
        <v>78.997180640397389</v>
      </c>
      <c r="P18" s="9"/>
    </row>
    <row r="19" spans="1:16">
      <c r="A19" s="12"/>
      <c r="B19" s="25">
        <v>323.39999999999998</v>
      </c>
      <c r="C19" s="20" t="s">
        <v>20</v>
      </c>
      <c r="D19" s="46">
        <v>22514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22514</v>
      </c>
      <c r="O19" s="47">
        <f t="shared" si="1"/>
        <v>1.5113110022152112</v>
      </c>
      <c r="P19" s="9"/>
    </row>
    <row r="20" spans="1:16">
      <c r="A20" s="12"/>
      <c r="B20" s="25">
        <v>323.7</v>
      </c>
      <c r="C20" s="20" t="s">
        <v>21</v>
      </c>
      <c r="D20" s="46">
        <v>299367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299367</v>
      </c>
      <c r="O20" s="47">
        <f t="shared" si="1"/>
        <v>20.095791098878969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238702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238702</v>
      </c>
      <c r="O21" s="47">
        <f t="shared" si="1"/>
        <v>16.023494663355038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98381</v>
      </c>
      <c r="F22" s="46">
        <v>0</v>
      </c>
      <c r="G22" s="46">
        <v>49018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147399</v>
      </c>
      <c r="O22" s="47">
        <f t="shared" si="1"/>
        <v>9.8945425253406718</v>
      </c>
      <c r="P22" s="9"/>
    </row>
    <row r="23" spans="1:16">
      <c r="A23" s="12"/>
      <c r="B23" s="25">
        <v>329</v>
      </c>
      <c r="C23" s="20" t="s">
        <v>24</v>
      </c>
      <c r="D23" s="46">
        <v>17507</v>
      </c>
      <c r="E23" s="46">
        <v>658695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676202</v>
      </c>
      <c r="O23" s="47">
        <f t="shared" si="1"/>
        <v>45.391823857152445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SUM(D25:D33)</f>
        <v>1524936</v>
      </c>
      <c r="E24" s="32">
        <f t="shared" si="5"/>
        <v>155204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1680140</v>
      </c>
      <c r="O24" s="45">
        <f t="shared" si="1"/>
        <v>112.78378196952407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149484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149484</v>
      </c>
      <c r="O25" s="47">
        <f t="shared" si="1"/>
        <v>10.034503591327113</v>
      </c>
      <c r="P25" s="9"/>
    </row>
    <row r="26" spans="1:16">
      <c r="A26" s="12"/>
      <c r="B26" s="25">
        <v>334.49</v>
      </c>
      <c r="C26" s="20" t="s">
        <v>28</v>
      </c>
      <c r="D26" s="46">
        <v>88634</v>
      </c>
      <c r="E26" s="46">
        <v>5720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94354</v>
      </c>
      <c r="O26" s="47">
        <f t="shared" si="1"/>
        <v>6.3337584748607103</v>
      </c>
      <c r="P26" s="9"/>
    </row>
    <row r="27" spans="1:16">
      <c r="A27" s="12"/>
      <c r="B27" s="25">
        <v>335.12</v>
      </c>
      <c r="C27" s="20" t="s">
        <v>90</v>
      </c>
      <c r="D27" s="46">
        <v>440867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440867</v>
      </c>
      <c r="O27" s="47">
        <f t="shared" si="1"/>
        <v>29.594347855272872</v>
      </c>
      <c r="P27" s="9"/>
    </row>
    <row r="28" spans="1:16">
      <c r="A28" s="12"/>
      <c r="B28" s="25">
        <v>335.14</v>
      </c>
      <c r="C28" s="20" t="s">
        <v>91</v>
      </c>
      <c r="D28" s="46">
        <v>1161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1161</v>
      </c>
      <c r="O28" s="47">
        <f t="shared" si="1"/>
        <v>7.7935154729140102E-2</v>
      </c>
      <c r="P28" s="9"/>
    </row>
    <row r="29" spans="1:16">
      <c r="A29" s="12"/>
      <c r="B29" s="25">
        <v>335.15</v>
      </c>
      <c r="C29" s="20" t="s">
        <v>92</v>
      </c>
      <c r="D29" s="46">
        <v>19374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19374</v>
      </c>
      <c r="O29" s="47">
        <f t="shared" si="1"/>
        <v>1.300530308115728</v>
      </c>
      <c r="P29" s="9"/>
    </row>
    <row r="30" spans="1:16">
      <c r="A30" s="12"/>
      <c r="B30" s="25">
        <v>335.18</v>
      </c>
      <c r="C30" s="20" t="s">
        <v>93</v>
      </c>
      <c r="D30" s="46">
        <v>921833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921833</v>
      </c>
      <c r="O30" s="47">
        <f t="shared" si="1"/>
        <v>61.880445727327647</v>
      </c>
      <c r="P30" s="9"/>
    </row>
    <row r="31" spans="1:16">
      <c r="A31" s="12"/>
      <c r="B31" s="25">
        <v>335.21</v>
      </c>
      <c r="C31" s="20" t="s">
        <v>33</v>
      </c>
      <c r="D31" s="46">
        <v>9254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9254</v>
      </c>
      <c r="O31" s="47">
        <f t="shared" si="1"/>
        <v>0.62119889910720283</v>
      </c>
      <c r="P31" s="9"/>
    </row>
    <row r="32" spans="1:16">
      <c r="A32" s="12"/>
      <c r="B32" s="25">
        <v>337.2</v>
      </c>
      <c r="C32" s="20" t="s">
        <v>35</v>
      </c>
      <c r="D32" s="46">
        <v>33058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33058</v>
      </c>
      <c r="O32" s="47">
        <f t="shared" si="1"/>
        <v>2.219104517688125</v>
      </c>
      <c r="P32" s="9"/>
    </row>
    <row r="33" spans="1:16">
      <c r="A33" s="12"/>
      <c r="B33" s="25">
        <v>338</v>
      </c>
      <c r="C33" s="20" t="s">
        <v>36</v>
      </c>
      <c r="D33" s="46">
        <v>10755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10755</v>
      </c>
      <c r="O33" s="47">
        <f t="shared" si="1"/>
        <v>0.72195744109552262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SUM(D35:D41)</f>
        <v>2126837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3643047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5769884</v>
      </c>
      <c r="O34" s="45">
        <f t="shared" si="1"/>
        <v>387.31852050748472</v>
      </c>
      <c r="P34" s="10"/>
    </row>
    <row r="35" spans="1:16">
      <c r="A35" s="12"/>
      <c r="B35" s="25">
        <v>342.1</v>
      </c>
      <c r="C35" s="20" t="s">
        <v>45</v>
      </c>
      <c r="D35" s="46">
        <v>53012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53012</v>
      </c>
      <c r="O35" s="47">
        <f t="shared" si="1"/>
        <v>3.5585688393636303</v>
      </c>
      <c r="P35" s="9"/>
    </row>
    <row r="36" spans="1:16">
      <c r="A36" s="12"/>
      <c r="B36" s="25">
        <v>342.6</v>
      </c>
      <c r="C36" s="20" t="s">
        <v>47</v>
      </c>
      <c r="D36" s="46">
        <v>760249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760249</v>
      </c>
      <c r="O36" s="47">
        <f t="shared" si="1"/>
        <v>51.033698060012085</v>
      </c>
      <c r="P36" s="9"/>
    </row>
    <row r="37" spans="1:16">
      <c r="A37" s="12"/>
      <c r="B37" s="25">
        <v>343.4</v>
      </c>
      <c r="C37" s="20" t="s">
        <v>48</v>
      </c>
      <c r="D37" s="46">
        <v>1107705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1107705</v>
      </c>
      <c r="O37" s="47">
        <f t="shared" ref="O37:O56" si="9">(N37/O$58)</f>
        <v>74.357588776263682</v>
      </c>
      <c r="P37" s="9"/>
    </row>
    <row r="38" spans="1:16">
      <c r="A38" s="12"/>
      <c r="B38" s="25">
        <v>343.6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3643047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3643047</v>
      </c>
      <c r="O38" s="47">
        <f t="shared" si="9"/>
        <v>244.54903671880245</v>
      </c>
      <c r="P38" s="9"/>
    </row>
    <row r="39" spans="1:16">
      <c r="A39" s="12"/>
      <c r="B39" s="25">
        <v>347.2</v>
      </c>
      <c r="C39" s="20" t="s">
        <v>51</v>
      </c>
      <c r="D39" s="46">
        <v>152643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152643</v>
      </c>
      <c r="O39" s="47">
        <f t="shared" si="9"/>
        <v>10.246559710008727</v>
      </c>
      <c r="P39" s="9"/>
    </row>
    <row r="40" spans="1:16">
      <c r="A40" s="12"/>
      <c r="B40" s="25">
        <v>347.5</v>
      </c>
      <c r="C40" s="20" t="s">
        <v>95</v>
      </c>
      <c r="D40" s="46">
        <v>25697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25697</v>
      </c>
      <c r="O40" s="47">
        <f t="shared" si="9"/>
        <v>1.7249781835268847</v>
      </c>
      <c r="P40" s="9"/>
    </row>
    <row r="41" spans="1:16">
      <c r="A41" s="12"/>
      <c r="B41" s="25">
        <v>349</v>
      </c>
      <c r="C41" s="20" t="s">
        <v>1</v>
      </c>
      <c r="D41" s="46">
        <v>27531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27531</v>
      </c>
      <c r="O41" s="47">
        <f t="shared" si="9"/>
        <v>1.8480902195072832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SUM(D43:D45)</f>
        <v>142797</v>
      </c>
      <c r="E42" s="32">
        <f t="shared" si="10"/>
        <v>93241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6" si="11">SUM(D42:M42)</f>
        <v>236038</v>
      </c>
      <c r="O42" s="45">
        <f t="shared" si="9"/>
        <v>15.844666711418407</v>
      </c>
      <c r="P42" s="10"/>
    </row>
    <row r="43" spans="1:16">
      <c r="A43" s="13"/>
      <c r="B43" s="39">
        <v>351.2</v>
      </c>
      <c r="C43" s="21" t="s">
        <v>54</v>
      </c>
      <c r="D43" s="46">
        <v>0</v>
      </c>
      <c r="E43" s="46">
        <v>85020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85020</v>
      </c>
      <c r="O43" s="47">
        <f t="shared" si="9"/>
        <v>5.7071893669866416</v>
      </c>
      <c r="P43" s="9"/>
    </row>
    <row r="44" spans="1:16">
      <c r="A44" s="13"/>
      <c r="B44" s="39">
        <v>351.3</v>
      </c>
      <c r="C44" s="21" t="s">
        <v>55</v>
      </c>
      <c r="D44" s="46">
        <v>0</v>
      </c>
      <c r="E44" s="46">
        <v>8221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8221</v>
      </c>
      <c r="O44" s="47">
        <f t="shared" si="9"/>
        <v>0.55185607840504802</v>
      </c>
      <c r="P44" s="9"/>
    </row>
    <row r="45" spans="1:16">
      <c r="A45" s="13"/>
      <c r="B45" s="39">
        <v>354</v>
      </c>
      <c r="C45" s="21" t="s">
        <v>56</v>
      </c>
      <c r="D45" s="46">
        <v>142797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142797</v>
      </c>
      <c r="O45" s="47">
        <f t="shared" si="9"/>
        <v>9.5856212660267168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SUM(D47:D52)</f>
        <v>292758</v>
      </c>
      <c r="E46" s="32">
        <f t="shared" si="12"/>
        <v>28824</v>
      </c>
      <c r="F46" s="32">
        <f t="shared" si="12"/>
        <v>0</v>
      </c>
      <c r="G46" s="32">
        <f t="shared" si="12"/>
        <v>38594</v>
      </c>
      <c r="H46" s="32">
        <f t="shared" si="12"/>
        <v>0</v>
      </c>
      <c r="I46" s="32">
        <f t="shared" si="12"/>
        <v>33490</v>
      </c>
      <c r="J46" s="32">
        <f t="shared" si="12"/>
        <v>0</v>
      </c>
      <c r="K46" s="32">
        <f t="shared" si="12"/>
        <v>1565736</v>
      </c>
      <c r="L46" s="32">
        <f t="shared" si="12"/>
        <v>0</v>
      </c>
      <c r="M46" s="32">
        <f t="shared" si="12"/>
        <v>0</v>
      </c>
      <c r="N46" s="32">
        <f t="shared" si="11"/>
        <v>1959402</v>
      </c>
      <c r="O46" s="45">
        <f t="shared" si="9"/>
        <v>131.52997247768008</v>
      </c>
      <c r="P46" s="10"/>
    </row>
    <row r="47" spans="1:16">
      <c r="A47" s="12"/>
      <c r="B47" s="25">
        <v>361.1</v>
      </c>
      <c r="C47" s="20" t="s">
        <v>57</v>
      </c>
      <c r="D47" s="46">
        <v>1638</v>
      </c>
      <c r="E47" s="46">
        <v>6641</v>
      </c>
      <c r="F47" s="46">
        <v>0</v>
      </c>
      <c r="G47" s="46">
        <v>15879</v>
      </c>
      <c r="H47" s="46">
        <v>0</v>
      </c>
      <c r="I47" s="46">
        <v>10573</v>
      </c>
      <c r="J47" s="46">
        <v>0</v>
      </c>
      <c r="K47" s="46">
        <v>969227</v>
      </c>
      <c r="L47" s="46">
        <v>0</v>
      </c>
      <c r="M47" s="46">
        <v>0</v>
      </c>
      <c r="N47" s="46">
        <f t="shared" si="11"/>
        <v>1003958</v>
      </c>
      <c r="O47" s="47">
        <f t="shared" si="9"/>
        <v>67.393300664563341</v>
      </c>
      <c r="P47" s="9"/>
    </row>
    <row r="48" spans="1:16">
      <c r="A48" s="12"/>
      <c r="B48" s="25">
        <v>362</v>
      </c>
      <c r="C48" s="20" t="s">
        <v>59</v>
      </c>
      <c r="D48" s="46">
        <v>75257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75257</v>
      </c>
      <c r="O48" s="47">
        <f t="shared" si="9"/>
        <v>5.0518225146002553</v>
      </c>
      <c r="P48" s="9"/>
    </row>
    <row r="49" spans="1:119">
      <c r="A49" s="12"/>
      <c r="B49" s="25">
        <v>364</v>
      </c>
      <c r="C49" s="20" t="s">
        <v>97</v>
      </c>
      <c r="D49" s="46">
        <v>22815</v>
      </c>
      <c r="E49" s="46">
        <v>0</v>
      </c>
      <c r="F49" s="46">
        <v>0</v>
      </c>
      <c r="G49" s="46">
        <v>22525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45340</v>
      </c>
      <c r="O49" s="47">
        <f t="shared" si="9"/>
        <v>3.0435658186211989</v>
      </c>
      <c r="P49" s="9"/>
    </row>
    <row r="50" spans="1:119">
      <c r="A50" s="12"/>
      <c r="B50" s="25">
        <v>366</v>
      </c>
      <c r="C50" s="20" t="s">
        <v>113</v>
      </c>
      <c r="D50" s="46">
        <v>39260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39260</v>
      </c>
      <c r="O50" s="47">
        <f t="shared" si="9"/>
        <v>2.6354299523393974</v>
      </c>
      <c r="P50" s="9"/>
    </row>
    <row r="51" spans="1:119">
      <c r="A51" s="12"/>
      <c r="B51" s="25">
        <v>368</v>
      </c>
      <c r="C51" s="20" t="s">
        <v>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596509</v>
      </c>
      <c r="L51" s="46">
        <v>0</v>
      </c>
      <c r="M51" s="46">
        <v>0</v>
      </c>
      <c r="N51" s="46">
        <f t="shared" si="11"/>
        <v>596509</v>
      </c>
      <c r="O51" s="47">
        <f t="shared" si="9"/>
        <v>40.042223266429481</v>
      </c>
      <c r="P51" s="9"/>
    </row>
    <row r="52" spans="1:119">
      <c r="A52" s="12"/>
      <c r="B52" s="25">
        <v>369.9</v>
      </c>
      <c r="C52" s="20" t="s">
        <v>62</v>
      </c>
      <c r="D52" s="46">
        <v>153788</v>
      </c>
      <c r="E52" s="46">
        <v>22183</v>
      </c>
      <c r="F52" s="46">
        <v>0</v>
      </c>
      <c r="G52" s="46">
        <v>190</v>
      </c>
      <c r="H52" s="46">
        <v>0</v>
      </c>
      <c r="I52" s="46">
        <v>22917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199078</v>
      </c>
      <c r="O52" s="47">
        <f t="shared" si="9"/>
        <v>13.363630261126401</v>
      </c>
      <c r="P52" s="9"/>
    </row>
    <row r="53" spans="1:119" ht="15.75">
      <c r="A53" s="29" t="s">
        <v>43</v>
      </c>
      <c r="B53" s="30"/>
      <c r="C53" s="31"/>
      <c r="D53" s="32">
        <f t="shared" ref="D53:M53" si="13">SUM(D54:D55)</f>
        <v>1470943</v>
      </c>
      <c r="E53" s="32">
        <f t="shared" si="13"/>
        <v>37351</v>
      </c>
      <c r="F53" s="32">
        <f t="shared" si="13"/>
        <v>0</v>
      </c>
      <c r="G53" s="32">
        <f t="shared" si="13"/>
        <v>1312571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2820865</v>
      </c>
      <c r="O53" s="45">
        <f t="shared" si="9"/>
        <v>189.35792441431161</v>
      </c>
      <c r="P53" s="9"/>
    </row>
    <row r="54" spans="1:119">
      <c r="A54" s="12"/>
      <c r="B54" s="25">
        <v>381</v>
      </c>
      <c r="C54" s="20" t="s">
        <v>63</v>
      </c>
      <c r="D54" s="46">
        <v>1470943</v>
      </c>
      <c r="E54" s="46">
        <v>37351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1508294</v>
      </c>
      <c r="O54" s="47">
        <f t="shared" si="9"/>
        <v>101.24817077263879</v>
      </c>
      <c r="P54" s="9"/>
    </row>
    <row r="55" spans="1:119" ht="15.75" thickBot="1">
      <c r="A55" s="12"/>
      <c r="B55" s="25">
        <v>384</v>
      </c>
      <c r="C55" s="20" t="s">
        <v>116</v>
      </c>
      <c r="D55" s="46">
        <v>0</v>
      </c>
      <c r="E55" s="46">
        <v>0</v>
      </c>
      <c r="F55" s="46">
        <v>0</v>
      </c>
      <c r="G55" s="46">
        <v>1312571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1312571</v>
      </c>
      <c r="O55" s="47">
        <f t="shared" si="9"/>
        <v>88.109753641672825</v>
      </c>
      <c r="P55" s="9"/>
    </row>
    <row r="56" spans="1:119" ht="16.5" thickBot="1">
      <c r="A56" s="14" t="s">
        <v>52</v>
      </c>
      <c r="B56" s="23"/>
      <c r="C56" s="22"/>
      <c r="D56" s="15">
        <f t="shared" ref="D56:M56" si="14">SUM(D5,D16,D24,D34,D42,D46,D53)</f>
        <v>14546087</v>
      </c>
      <c r="E56" s="15">
        <f t="shared" si="14"/>
        <v>1399029</v>
      </c>
      <c r="F56" s="15">
        <f t="shared" si="14"/>
        <v>0</v>
      </c>
      <c r="G56" s="15">
        <f t="shared" si="14"/>
        <v>2600497</v>
      </c>
      <c r="H56" s="15">
        <f t="shared" si="14"/>
        <v>0</v>
      </c>
      <c r="I56" s="15">
        <f t="shared" si="14"/>
        <v>3915239</v>
      </c>
      <c r="J56" s="15">
        <f t="shared" si="14"/>
        <v>0</v>
      </c>
      <c r="K56" s="15">
        <f t="shared" si="14"/>
        <v>1565736</v>
      </c>
      <c r="L56" s="15">
        <f t="shared" si="14"/>
        <v>0</v>
      </c>
      <c r="M56" s="15">
        <f t="shared" si="14"/>
        <v>0</v>
      </c>
      <c r="N56" s="15">
        <f t="shared" si="11"/>
        <v>24026588</v>
      </c>
      <c r="O56" s="38">
        <f t="shared" si="9"/>
        <v>1612.8474189434114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117</v>
      </c>
      <c r="M58" s="48"/>
      <c r="N58" s="48"/>
      <c r="O58" s="43">
        <v>14897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64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69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65</v>
      </c>
      <c r="F4" s="34" t="s">
        <v>66</v>
      </c>
      <c r="G4" s="34" t="s">
        <v>67</v>
      </c>
      <c r="H4" s="34" t="s">
        <v>6</v>
      </c>
      <c r="I4" s="34" t="s">
        <v>7</v>
      </c>
      <c r="J4" s="35" t="s">
        <v>68</v>
      </c>
      <c r="K4" s="35" t="s">
        <v>8</v>
      </c>
      <c r="L4" s="35" t="s">
        <v>9</v>
      </c>
      <c r="M4" s="35" t="s">
        <v>10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7033951</v>
      </c>
      <c r="E5" s="27">
        <f t="shared" si="0"/>
        <v>0</v>
      </c>
      <c r="F5" s="27">
        <f t="shared" si="0"/>
        <v>0</v>
      </c>
      <c r="G5" s="27">
        <f t="shared" si="0"/>
        <v>907224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279062</v>
      </c>
      <c r="L5" s="27">
        <f t="shared" si="0"/>
        <v>0</v>
      </c>
      <c r="M5" s="27">
        <f t="shared" si="0"/>
        <v>0</v>
      </c>
      <c r="N5" s="28">
        <f>SUM(D5:M5)</f>
        <v>8220237</v>
      </c>
      <c r="O5" s="33">
        <f t="shared" ref="O5:O36" si="1">(N5/O$59)</f>
        <v>588.25225418634602</v>
      </c>
      <c r="P5" s="6"/>
    </row>
    <row r="6" spans="1:133">
      <c r="A6" s="12"/>
      <c r="B6" s="25">
        <v>311</v>
      </c>
      <c r="C6" s="20" t="s">
        <v>3</v>
      </c>
      <c r="D6" s="46">
        <v>4645364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4645364</v>
      </c>
      <c r="O6" s="47">
        <f t="shared" si="1"/>
        <v>332.42908258193791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0</v>
      </c>
      <c r="F7" s="46">
        <v>0</v>
      </c>
      <c r="G7" s="46">
        <v>378738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378738</v>
      </c>
      <c r="O7" s="47">
        <f t="shared" si="1"/>
        <v>27.103048518677543</v>
      </c>
      <c r="P7" s="9"/>
    </row>
    <row r="8" spans="1:133">
      <c r="A8" s="12"/>
      <c r="B8" s="25">
        <v>312.51</v>
      </c>
      <c r="C8" s="20" t="s">
        <v>71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125527</v>
      </c>
      <c r="L8" s="46">
        <v>0</v>
      </c>
      <c r="M8" s="46">
        <v>0</v>
      </c>
      <c r="N8" s="46">
        <f>SUM(D8:M8)</f>
        <v>125527</v>
      </c>
      <c r="O8" s="47">
        <f t="shared" si="1"/>
        <v>8.9828968083583796</v>
      </c>
      <c r="P8" s="9"/>
    </row>
    <row r="9" spans="1:133">
      <c r="A9" s="12"/>
      <c r="B9" s="25">
        <v>312.52</v>
      </c>
      <c r="C9" s="20" t="s">
        <v>87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153535</v>
      </c>
      <c r="L9" s="46">
        <v>0</v>
      </c>
      <c r="M9" s="46">
        <v>0</v>
      </c>
      <c r="N9" s="46">
        <f>SUM(D9:M9)</f>
        <v>153535</v>
      </c>
      <c r="O9" s="47">
        <f t="shared" si="1"/>
        <v>10.987190496636611</v>
      </c>
      <c r="P9" s="9"/>
    </row>
    <row r="10" spans="1:133">
      <c r="A10" s="12"/>
      <c r="B10" s="25">
        <v>312.60000000000002</v>
      </c>
      <c r="C10" s="20" t="s">
        <v>111</v>
      </c>
      <c r="D10" s="46">
        <v>0</v>
      </c>
      <c r="E10" s="46">
        <v>0</v>
      </c>
      <c r="F10" s="46">
        <v>0</v>
      </c>
      <c r="G10" s="46">
        <v>528486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528486</v>
      </c>
      <c r="O10" s="47">
        <f t="shared" si="1"/>
        <v>37.819235723486472</v>
      </c>
      <c r="P10" s="9"/>
    </row>
    <row r="11" spans="1:133">
      <c r="A11" s="12"/>
      <c r="B11" s="25">
        <v>314.10000000000002</v>
      </c>
      <c r="C11" s="20" t="s">
        <v>13</v>
      </c>
      <c r="D11" s="46">
        <v>1204675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1204675</v>
      </c>
      <c r="O11" s="47">
        <f t="shared" si="1"/>
        <v>86.208315442965514</v>
      </c>
      <c r="P11" s="9"/>
    </row>
    <row r="12" spans="1:133">
      <c r="A12" s="12"/>
      <c r="B12" s="25">
        <v>314.3</v>
      </c>
      <c r="C12" s="20" t="s">
        <v>14</v>
      </c>
      <c r="D12" s="46">
        <v>154855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154855</v>
      </c>
      <c r="O12" s="47">
        <f t="shared" si="1"/>
        <v>11.081651638757693</v>
      </c>
      <c r="P12" s="9"/>
    </row>
    <row r="13" spans="1:133">
      <c r="A13" s="12"/>
      <c r="B13" s="25">
        <v>314.39999999999998</v>
      </c>
      <c r="C13" s="20" t="s">
        <v>15</v>
      </c>
      <c r="D13" s="46">
        <v>74122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74122</v>
      </c>
      <c r="O13" s="47">
        <f t="shared" si="1"/>
        <v>5.3042793759839704</v>
      </c>
      <c r="P13" s="9"/>
    </row>
    <row r="14" spans="1:133">
      <c r="A14" s="12"/>
      <c r="B14" s="25">
        <v>315</v>
      </c>
      <c r="C14" s="20" t="s">
        <v>88</v>
      </c>
      <c r="D14" s="46">
        <v>785187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785187</v>
      </c>
      <c r="O14" s="47">
        <f t="shared" si="1"/>
        <v>56.189136968656072</v>
      </c>
      <c r="P14" s="9"/>
    </row>
    <row r="15" spans="1:133">
      <c r="A15" s="12"/>
      <c r="B15" s="25">
        <v>316</v>
      </c>
      <c r="C15" s="20" t="s">
        <v>89</v>
      </c>
      <c r="D15" s="46">
        <v>169748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169748</v>
      </c>
      <c r="O15" s="47">
        <f t="shared" si="1"/>
        <v>12.147416630885932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SUM(D17:D23)</f>
        <v>1575833</v>
      </c>
      <c r="E16" s="32">
        <f t="shared" si="3"/>
        <v>1445241</v>
      </c>
      <c r="F16" s="32">
        <f t="shared" si="3"/>
        <v>0</v>
      </c>
      <c r="G16" s="32">
        <f t="shared" si="3"/>
        <v>49288</v>
      </c>
      <c r="H16" s="32">
        <f t="shared" si="3"/>
        <v>0</v>
      </c>
      <c r="I16" s="32">
        <f t="shared" si="3"/>
        <v>661940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3732302</v>
      </c>
      <c r="O16" s="45">
        <f t="shared" si="1"/>
        <v>267.08902247030198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683875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683875</v>
      </c>
      <c r="O17" s="47">
        <f t="shared" si="1"/>
        <v>48.939101187920421</v>
      </c>
      <c r="P17" s="9"/>
    </row>
    <row r="18" spans="1:16">
      <c r="A18" s="12"/>
      <c r="B18" s="25">
        <v>323.10000000000002</v>
      </c>
      <c r="C18" s="20" t="s">
        <v>19</v>
      </c>
      <c r="D18" s="46">
        <v>1227030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1227030</v>
      </c>
      <c r="O18" s="47">
        <f t="shared" si="1"/>
        <v>87.80807213396308</v>
      </c>
      <c r="P18" s="9"/>
    </row>
    <row r="19" spans="1:16">
      <c r="A19" s="12"/>
      <c r="B19" s="25">
        <v>323.39999999999998</v>
      </c>
      <c r="C19" s="20" t="s">
        <v>20</v>
      </c>
      <c r="D19" s="46">
        <v>26632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26632</v>
      </c>
      <c r="O19" s="47">
        <f t="shared" si="1"/>
        <v>1.9058251037641334</v>
      </c>
      <c r="P19" s="9"/>
    </row>
    <row r="20" spans="1:16">
      <c r="A20" s="12"/>
      <c r="B20" s="25">
        <v>323.7</v>
      </c>
      <c r="C20" s="20" t="s">
        <v>21</v>
      </c>
      <c r="D20" s="46">
        <v>283420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283420</v>
      </c>
      <c r="O20" s="47">
        <f t="shared" si="1"/>
        <v>20.281952196937169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661940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661940</v>
      </c>
      <c r="O21" s="47">
        <f t="shared" si="1"/>
        <v>47.369400314870475</v>
      </c>
      <c r="P21" s="9"/>
    </row>
    <row r="22" spans="1:16">
      <c r="A22" s="12"/>
      <c r="B22" s="25">
        <v>325.10000000000002</v>
      </c>
      <c r="C22" s="20" t="s">
        <v>23</v>
      </c>
      <c r="D22" s="46">
        <v>0</v>
      </c>
      <c r="E22" s="46">
        <v>97834</v>
      </c>
      <c r="F22" s="46">
        <v>0</v>
      </c>
      <c r="G22" s="46">
        <v>49288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147122</v>
      </c>
      <c r="O22" s="47">
        <f t="shared" si="1"/>
        <v>10.528266781165021</v>
      </c>
      <c r="P22" s="9"/>
    </row>
    <row r="23" spans="1:16">
      <c r="A23" s="12"/>
      <c r="B23" s="25">
        <v>329</v>
      </c>
      <c r="C23" s="20" t="s">
        <v>24</v>
      </c>
      <c r="D23" s="46">
        <v>38751</v>
      </c>
      <c r="E23" s="46">
        <v>663532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702283</v>
      </c>
      <c r="O23" s="47">
        <f t="shared" si="1"/>
        <v>50.256404751681693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SUM(D25:D33)</f>
        <v>1799921</v>
      </c>
      <c r="E24" s="32">
        <f t="shared" si="5"/>
        <v>374256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27652</v>
      </c>
      <c r="L24" s="32">
        <f t="shared" si="5"/>
        <v>0</v>
      </c>
      <c r="M24" s="32">
        <f t="shared" si="5"/>
        <v>0</v>
      </c>
      <c r="N24" s="44">
        <f t="shared" si="4"/>
        <v>2201829</v>
      </c>
      <c r="O24" s="45">
        <f t="shared" si="1"/>
        <v>157.56612279948476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360944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360944</v>
      </c>
      <c r="O25" s="47">
        <f t="shared" si="1"/>
        <v>25.829683698296837</v>
      </c>
      <c r="P25" s="9"/>
    </row>
    <row r="26" spans="1:16">
      <c r="A26" s="12"/>
      <c r="B26" s="25">
        <v>334.49</v>
      </c>
      <c r="C26" s="20" t="s">
        <v>28</v>
      </c>
      <c r="D26" s="46">
        <v>80187</v>
      </c>
      <c r="E26" s="46">
        <v>13312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93499</v>
      </c>
      <c r="O26" s="47">
        <f t="shared" si="1"/>
        <v>6.6909260054386719</v>
      </c>
      <c r="P26" s="9"/>
    </row>
    <row r="27" spans="1:16">
      <c r="A27" s="12"/>
      <c r="B27" s="25">
        <v>335.12</v>
      </c>
      <c r="C27" s="20" t="s">
        <v>90</v>
      </c>
      <c r="D27" s="46">
        <v>430607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430607</v>
      </c>
      <c r="O27" s="47">
        <f t="shared" si="1"/>
        <v>30.814870473736939</v>
      </c>
      <c r="P27" s="9"/>
    </row>
    <row r="28" spans="1:16">
      <c r="A28" s="12"/>
      <c r="B28" s="25">
        <v>335.14</v>
      </c>
      <c r="C28" s="20" t="s">
        <v>91</v>
      </c>
      <c r="D28" s="46">
        <v>1977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1977</v>
      </c>
      <c r="O28" s="47">
        <f t="shared" si="1"/>
        <v>0.14147702876771145</v>
      </c>
      <c r="P28" s="9"/>
    </row>
    <row r="29" spans="1:16">
      <c r="A29" s="12"/>
      <c r="B29" s="25">
        <v>335.15</v>
      </c>
      <c r="C29" s="20" t="s">
        <v>92</v>
      </c>
      <c r="D29" s="46">
        <v>18992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18992</v>
      </c>
      <c r="O29" s="47">
        <f t="shared" si="1"/>
        <v>1.3590954630027194</v>
      </c>
      <c r="P29" s="9"/>
    </row>
    <row r="30" spans="1:16">
      <c r="A30" s="12"/>
      <c r="B30" s="25">
        <v>335.18</v>
      </c>
      <c r="C30" s="20" t="s">
        <v>93</v>
      </c>
      <c r="D30" s="46">
        <v>902777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902777</v>
      </c>
      <c r="O30" s="47">
        <f t="shared" si="1"/>
        <v>64.604050379275805</v>
      </c>
      <c r="P30" s="9"/>
    </row>
    <row r="31" spans="1:16">
      <c r="A31" s="12"/>
      <c r="B31" s="25">
        <v>335.21</v>
      </c>
      <c r="C31" s="20" t="s">
        <v>33</v>
      </c>
      <c r="D31" s="46">
        <v>320309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27652</v>
      </c>
      <c r="L31" s="46">
        <v>0</v>
      </c>
      <c r="M31" s="46">
        <v>0</v>
      </c>
      <c r="N31" s="46">
        <f t="shared" si="6"/>
        <v>347961</v>
      </c>
      <c r="O31" s="47">
        <f t="shared" si="1"/>
        <v>24.900601116358953</v>
      </c>
      <c r="P31" s="9"/>
    </row>
    <row r="32" spans="1:16">
      <c r="A32" s="12"/>
      <c r="B32" s="25">
        <v>337.2</v>
      </c>
      <c r="C32" s="20" t="s">
        <v>35</v>
      </c>
      <c r="D32" s="46">
        <v>32557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32557</v>
      </c>
      <c r="O32" s="47">
        <f t="shared" si="1"/>
        <v>2.3298268212394446</v>
      </c>
      <c r="P32" s="9"/>
    </row>
    <row r="33" spans="1:16">
      <c r="A33" s="12"/>
      <c r="B33" s="25">
        <v>338</v>
      </c>
      <c r="C33" s="20" t="s">
        <v>36</v>
      </c>
      <c r="D33" s="46">
        <v>12515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12515</v>
      </c>
      <c r="O33" s="47">
        <f t="shared" si="1"/>
        <v>0.89559181336768279</v>
      </c>
      <c r="P33" s="9"/>
    </row>
    <row r="34" spans="1:16" ht="15.75">
      <c r="A34" s="29" t="s">
        <v>41</v>
      </c>
      <c r="B34" s="30"/>
      <c r="C34" s="31"/>
      <c r="D34" s="32">
        <f t="shared" ref="D34:M34" si="7">SUM(D35:D41)</f>
        <v>2092671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3570885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5663556</v>
      </c>
      <c r="O34" s="45">
        <f t="shared" si="1"/>
        <v>405.29240017174754</v>
      </c>
      <c r="P34" s="10"/>
    </row>
    <row r="35" spans="1:16">
      <c r="A35" s="12"/>
      <c r="B35" s="25">
        <v>342.1</v>
      </c>
      <c r="C35" s="20" t="s">
        <v>45</v>
      </c>
      <c r="D35" s="46">
        <v>45488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45488</v>
      </c>
      <c r="O35" s="47">
        <f t="shared" si="1"/>
        <v>3.255188206669529</v>
      </c>
      <c r="P35" s="9"/>
    </row>
    <row r="36" spans="1:16">
      <c r="A36" s="12"/>
      <c r="B36" s="25">
        <v>342.6</v>
      </c>
      <c r="C36" s="20" t="s">
        <v>47</v>
      </c>
      <c r="D36" s="46">
        <v>659069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659069</v>
      </c>
      <c r="O36" s="47">
        <f t="shared" si="1"/>
        <v>47.163947330757118</v>
      </c>
      <c r="P36" s="9"/>
    </row>
    <row r="37" spans="1:16">
      <c r="A37" s="12"/>
      <c r="B37" s="25">
        <v>343.4</v>
      </c>
      <c r="C37" s="20" t="s">
        <v>48</v>
      </c>
      <c r="D37" s="46">
        <v>1113133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1113133</v>
      </c>
      <c r="O37" s="47">
        <f t="shared" ref="O37:O57" si="9">(N37/O$59)</f>
        <v>79.657435236868466</v>
      </c>
      <c r="P37" s="9"/>
    </row>
    <row r="38" spans="1:16">
      <c r="A38" s="12"/>
      <c r="B38" s="25">
        <v>343.6</v>
      </c>
      <c r="C38" s="20" t="s">
        <v>49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3570885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3570885</v>
      </c>
      <c r="O38" s="47">
        <f t="shared" si="9"/>
        <v>255.53778445684844</v>
      </c>
      <c r="P38" s="9"/>
    </row>
    <row r="39" spans="1:16">
      <c r="A39" s="12"/>
      <c r="B39" s="25">
        <v>347.2</v>
      </c>
      <c r="C39" s="20" t="s">
        <v>51</v>
      </c>
      <c r="D39" s="46">
        <v>178840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178840</v>
      </c>
      <c r="O39" s="47">
        <f t="shared" si="9"/>
        <v>12.798053527980535</v>
      </c>
      <c r="P39" s="9"/>
    </row>
    <row r="40" spans="1:16">
      <c r="A40" s="12"/>
      <c r="B40" s="25">
        <v>347.5</v>
      </c>
      <c r="C40" s="20" t="s">
        <v>95</v>
      </c>
      <c r="D40" s="46">
        <v>25609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25609</v>
      </c>
      <c r="O40" s="47">
        <f t="shared" si="9"/>
        <v>1.8326177186202948</v>
      </c>
      <c r="P40" s="9"/>
    </row>
    <row r="41" spans="1:16">
      <c r="A41" s="12"/>
      <c r="B41" s="25">
        <v>349</v>
      </c>
      <c r="C41" s="20" t="s">
        <v>1</v>
      </c>
      <c r="D41" s="46">
        <v>70532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70532</v>
      </c>
      <c r="O41" s="47">
        <f t="shared" si="9"/>
        <v>5.0473736940031486</v>
      </c>
      <c r="P41" s="9"/>
    </row>
    <row r="42" spans="1:16" ht="15.75">
      <c r="A42" s="29" t="s">
        <v>42</v>
      </c>
      <c r="B42" s="30"/>
      <c r="C42" s="31"/>
      <c r="D42" s="32">
        <f t="shared" ref="D42:M42" si="10">SUM(D43:D45)</f>
        <v>181148</v>
      </c>
      <c r="E42" s="32">
        <f t="shared" si="10"/>
        <v>37856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7" si="11">SUM(D42:M42)</f>
        <v>219004</v>
      </c>
      <c r="O42" s="45">
        <f t="shared" si="9"/>
        <v>15.672248461428367</v>
      </c>
      <c r="P42" s="10"/>
    </row>
    <row r="43" spans="1:16">
      <c r="A43" s="13"/>
      <c r="B43" s="39">
        <v>351.2</v>
      </c>
      <c r="C43" s="21" t="s">
        <v>54</v>
      </c>
      <c r="D43" s="46">
        <v>0</v>
      </c>
      <c r="E43" s="46">
        <v>30787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30787</v>
      </c>
      <c r="O43" s="47">
        <f t="shared" si="9"/>
        <v>2.2031630170316303</v>
      </c>
      <c r="P43" s="9"/>
    </row>
    <row r="44" spans="1:16">
      <c r="A44" s="13"/>
      <c r="B44" s="39">
        <v>351.3</v>
      </c>
      <c r="C44" s="21" t="s">
        <v>55</v>
      </c>
      <c r="D44" s="46">
        <v>0</v>
      </c>
      <c r="E44" s="46">
        <v>7069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7069</v>
      </c>
      <c r="O44" s="47">
        <f t="shared" si="9"/>
        <v>0.50586804064691571</v>
      </c>
      <c r="P44" s="9"/>
    </row>
    <row r="45" spans="1:16">
      <c r="A45" s="13"/>
      <c r="B45" s="39">
        <v>354</v>
      </c>
      <c r="C45" s="21" t="s">
        <v>56</v>
      </c>
      <c r="D45" s="46">
        <v>181148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181148</v>
      </c>
      <c r="O45" s="47">
        <f t="shared" si="9"/>
        <v>12.963217403749821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SUM(D47:D53)</f>
        <v>192909</v>
      </c>
      <c r="E46" s="32">
        <f t="shared" si="12"/>
        <v>115380</v>
      </c>
      <c r="F46" s="32">
        <f t="shared" si="12"/>
        <v>0</v>
      </c>
      <c r="G46" s="32">
        <f t="shared" si="12"/>
        <v>41232</v>
      </c>
      <c r="H46" s="32">
        <f t="shared" si="12"/>
        <v>0</v>
      </c>
      <c r="I46" s="32">
        <f t="shared" si="12"/>
        <v>48354</v>
      </c>
      <c r="J46" s="32">
        <f t="shared" si="12"/>
        <v>0</v>
      </c>
      <c r="K46" s="32">
        <f t="shared" si="12"/>
        <v>251034</v>
      </c>
      <c r="L46" s="32">
        <f t="shared" si="12"/>
        <v>0</v>
      </c>
      <c r="M46" s="32">
        <f t="shared" si="12"/>
        <v>0</v>
      </c>
      <c r="N46" s="32">
        <f t="shared" si="11"/>
        <v>648909</v>
      </c>
      <c r="O46" s="45">
        <f t="shared" si="9"/>
        <v>46.436882782310008</v>
      </c>
      <c r="P46" s="10"/>
    </row>
    <row r="47" spans="1:16">
      <c r="A47" s="12"/>
      <c r="B47" s="25">
        <v>361.1</v>
      </c>
      <c r="C47" s="20" t="s">
        <v>57</v>
      </c>
      <c r="D47" s="46">
        <v>1611</v>
      </c>
      <c r="E47" s="46">
        <v>6903</v>
      </c>
      <c r="F47" s="46">
        <v>0</v>
      </c>
      <c r="G47" s="46">
        <v>10513</v>
      </c>
      <c r="H47" s="46">
        <v>0</v>
      </c>
      <c r="I47" s="46">
        <v>10721</v>
      </c>
      <c r="J47" s="46">
        <v>0</v>
      </c>
      <c r="K47" s="46">
        <v>-9679</v>
      </c>
      <c r="L47" s="46">
        <v>0</v>
      </c>
      <c r="M47" s="46">
        <v>0</v>
      </c>
      <c r="N47" s="46">
        <f t="shared" si="11"/>
        <v>20069</v>
      </c>
      <c r="O47" s="47">
        <f t="shared" si="9"/>
        <v>1.4361671675969658</v>
      </c>
      <c r="P47" s="9"/>
    </row>
    <row r="48" spans="1:16">
      <c r="A48" s="12"/>
      <c r="B48" s="25">
        <v>362</v>
      </c>
      <c r="C48" s="20" t="s">
        <v>59</v>
      </c>
      <c r="D48" s="46">
        <v>73574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3">SUM(D48:M48)</f>
        <v>73574</v>
      </c>
      <c r="O48" s="47">
        <f t="shared" si="9"/>
        <v>5.2650636897094607</v>
      </c>
      <c r="P48" s="9"/>
    </row>
    <row r="49" spans="1:119">
      <c r="A49" s="12"/>
      <c r="B49" s="25">
        <v>364</v>
      </c>
      <c r="C49" s="20" t="s">
        <v>97</v>
      </c>
      <c r="D49" s="46">
        <v>19425</v>
      </c>
      <c r="E49" s="46">
        <v>0</v>
      </c>
      <c r="F49" s="46">
        <v>0</v>
      </c>
      <c r="G49" s="46">
        <v>28813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48238</v>
      </c>
      <c r="O49" s="47">
        <f t="shared" si="9"/>
        <v>3.4519822527551165</v>
      </c>
      <c r="P49" s="9"/>
    </row>
    <row r="50" spans="1:119">
      <c r="A50" s="12"/>
      <c r="B50" s="25">
        <v>365</v>
      </c>
      <c r="C50" s="20" t="s">
        <v>112</v>
      </c>
      <c r="D50" s="46">
        <v>513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513</v>
      </c>
      <c r="O50" s="47">
        <f t="shared" si="9"/>
        <v>3.6711034778875051E-2</v>
      </c>
      <c r="P50" s="9"/>
    </row>
    <row r="51" spans="1:119">
      <c r="A51" s="12"/>
      <c r="B51" s="25">
        <v>366</v>
      </c>
      <c r="C51" s="20" t="s">
        <v>113</v>
      </c>
      <c r="D51" s="46">
        <v>100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100</v>
      </c>
      <c r="O51" s="47">
        <f t="shared" si="9"/>
        <v>7.1561471303850004E-3</v>
      </c>
      <c r="P51" s="9"/>
    </row>
    <row r="52" spans="1:119">
      <c r="A52" s="12"/>
      <c r="B52" s="25">
        <v>368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260713</v>
      </c>
      <c r="L52" s="46">
        <v>0</v>
      </c>
      <c r="M52" s="46">
        <v>0</v>
      </c>
      <c r="N52" s="46">
        <f t="shared" si="13"/>
        <v>260713</v>
      </c>
      <c r="O52" s="47">
        <f t="shared" si="9"/>
        <v>18.657005868040645</v>
      </c>
      <c r="P52" s="9"/>
    </row>
    <row r="53" spans="1:119">
      <c r="A53" s="12"/>
      <c r="B53" s="25">
        <v>369.9</v>
      </c>
      <c r="C53" s="20" t="s">
        <v>62</v>
      </c>
      <c r="D53" s="46">
        <v>97686</v>
      </c>
      <c r="E53" s="46">
        <v>108477</v>
      </c>
      <c r="F53" s="46">
        <v>0</v>
      </c>
      <c r="G53" s="46">
        <v>1906</v>
      </c>
      <c r="H53" s="46">
        <v>0</v>
      </c>
      <c r="I53" s="46">
        <v>37633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245702</v>
      </c>
      <c r="O53" s="47">
        <f t="shared" si="9"/>
        <v>17.582796622298556</v>
      </c>
      <c r="P53" s="9"/>
    </row>
    <row r="54" spans="1:119" ht="15.75">
      <c r="A54" s="29" t="s">
        <v>43</v>
      </c>
      <c r="B54" s="30"/>
      <c r="C54" s="31"/>
      <c r="D54" s="32">
        <f t="shared" ref="D54:M54" si="14">SUM(D55:D56)</f>
        <v>1340039</v>
      </c>
      <c r="E54" s="32">
        <f t="shared" si="14"/>
        <v>113986</v>
      </c>
      <c r="F54" s="32">
        <f t="shared" si="14"/>
        <v>0</v>
      </c>
      <c r="G54" s="32">
        <f t="shared" si="14"/>
        <v>530556</v>
      </c>
      <c r="H54" s="32">
        <f t="shared" si="14"/>
        <v>0</v>
      </c>
      <c r="I54" s="32">
        <f t="shared" si="14"/>
        <v>0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>SUM(D54:M54)</f>
        <v>1984581</v>
      </c>
      <c r="O54" s="45">
        <f t="shared" si="9"/>
        <v>142.01953628166595</v>
      </c>
      <c r="P54" s="9"/>
    </row>
    <row r="55" spans="1:119">
      <c r="A55" s="12"/>
      <c r="B55" s="25">
        <v>381</v>
      </c>
      <c r="C55" s="20" t="s">
        <v>63</v>
      </c>
      <c r="D55" s="46">
        <v>1340039</v>
      </c>
      <c r="E55" s="46">
        <v>113986</v>
      </c>
      <c r="F55" s="46">
        <v>0</v>
      </c>
      <c r="G55" s="46">
        <v>174000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1628025</v>
      </c>
      <c r="O55" s="47">
        <f t="shared" si="9"/>
        <v>116.50386431945041</v>
      </c>
      <c r="P55" s="9"/>
    </row>
    <row r="56" spans="1:119" ht="15.75" thickBot="1">
      <c r="A56" s="12"/>
      <c r="B56" s="25">
        <v>383</v>
      </c>
      <c r="C56" s="20" t="s">
        <v>81</v>
      </c>
      <c r="D56" s="46">
        <v>0</v>
      </c>
      <c r="E56" s="46">
        <v>0</v>
      </c>
      <c r="F56" s="46">
        <v>0</v>
      </c>
      <c r="G56" s="46">
        <v>356556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356556</v>
      </c>
      <c r="O56" s="47">
        <f t="shared" si="9"/>
        <v>25.515671962215542</v>
      </c>
      <c r="P56" s="9"/>
    </row>
    <row r="57" spans="1:119" ht="16.5" thickBot="1">
      <c r="A57" s="14" t="s">
        <v>52</v>
      </c>
      <c r="B57" s="23"/>
      <c r="C57" s="22"/>
      <c r="D57" s="15">
        <f t="shared" ref="D57:M57" si="15">SUM(D5,D16,D24,D34,D42,D46,D54)</f>
        <v>14216472</v>
      </c>
      <c r="E57" s="15">
        <f t="shared" si="15"/>
        <v>2086719</v>
      </c>
      <c r="F57" s="15">
        <f t="shared" si="15"/>
        <v>0</v>
      </c>
      <c r="G57" s="15">
        <f t="shared" si="15"/>
        <v>1528300</v>
      </c>
      <c r="H57" s="15">
        <f t="shared" si="15"/>
        <v>0</v>
      </c>
      <c r="I57" s="15">
        <f t="shared" si="15"/>
        <v>4281179</v>
      </c>
      <c r="J57" s="15">
        <f t="shared" si="15"/>
        <v>0</v>
      </c>
      <c r="K57" s="15">
        <f t="shared" si="15"/>
        <v>557748</v>
      </c>
      <c r="L57" s="15">
        <f t="shared" si="15"/>
        <v>0</v>
      </c>
      <c r="M57" s="15">
        <f t="shared" si="15"/>
        <v>0</v>
      </c>
      <c r="N57" s="15">
        <f>SUM(D57:M57)</f>
        <v>22670418</v>
      </c>
      <c r="O57" s="38">
        <f t="shared" si="9"/>
        <v>1622.3284671532847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48" t="s">
        <v>114</v>
      </c>
      <c r="M59" s="48"/>
      <c r="N59" s="48"/>
      <c r="O59" s="43">
        <v>13974</v>
      </c>
    </row>
    <row r="60" spans="1:119">
      <c r="A60" s="49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19" ht="15.75" customHeight="1" thickBot="1">
      <c r="A61" s="52" t="s">
        <v>77</v>
      </c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4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2024-07-19T20:45:24Z</cp:lastPrinted>
  <dcterms:created xsi:type="dcterms:W3CDTF">2000-08-31T21:26:31Z</dcterms:created>
  <dcterms:modified xsi:type="dcterms:W3CDTF">2024-07-22T21:35:20Z</dcterms:modified>
</cp:coreProperties>
</file>