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DE679FEDF90ED506601C8A3BCEEDC68450652E01" xr6:coauthVersionLast="47" xr6:coauthVersionMax="47" xr10:uidLastSave="{A65916CF-31DC-491F-91B9-836812E22784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1" r:id="rId9"/>
    <sheet name="2014" sheetId="40" r:id="rId10"/>
    <sheet name="2013" sheetId="38" r:id="rId11"/>
    <sheet name="2012" sheetId="37" r:id="rId12"/>
    <sheet name="2011" sheetId="36" r:id="rId13"/>
    <sheet name="2010" sheetId="35" r:id="rId14"/>
    <sheet name="2009" sheetId="33" r:id="rId15"/>
    <sheet name="2008" sheetId="39" r:id="rId16"/>
    <sheet name="2007" sheetId="42" r:id="rId17"/>
  </sheets>
  <definedNames>
    <definedName name="_xlnm.Print_Area" localSheetId="16">'2007'!$A$1:$O$30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'2012'!$A$1:$O$33</definedName>
    <definedName name="_xlnm.Print_Area" localSheetId="10">'2013'!$A$1:$O$34</definedName>
    <definedName name="_xlnm.Print_Area" localSheetId="9">'2014'!$A$1:$O$32</definedName>
    <definedName name="_xlnm.Print_Area" localSheetId="8">'2015'!$A$1:$O$33</definedName>
    <definedName name="_xlnm.Print_Area" localSheetId="7">'2016'!$A$1:$O$35</definedName>
    <definedName name="_xlnm.Print_Area" localSheetId="6">'2017'!$A$1:$O$36</definedName>
    <definedName name="_xlnm.Print_Area" localSheetId="5">'2018'!$A$1:$O$36</definedName>
    <definedName name="_xlnm.Print_Area" localSheetId="4">'2019'!$A$1:$O$35</definedName>
    <definedName name="_xlnm.Print_Area" localSheetId="3">'2020'!$A$1:$O$39</definedName>
    <definedName name="_xlnm.Print_Area" localSheetId="2">'2021'!$A$1:$P$38</definedName>
    <definedName name="_xlnm.Print_Area" localSheetId="1">'2022'!$A$1:$P$37</definedName>
    <definedName name="_xlnm.Print_Area" localSheetId="0">'2023'!$A$1:$P$39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1" l="1"/>
  <c r="F35" i="51"/>
  <c r="G35" i="51"/>
  <c r="H35" i="51"/>
  <c r="I35" i="51"/>
  <c r="J35" i="51"/>
  <c r="K35" i="51"/>
  <c r="L35" i="51"/>
  <c r="M35" i="51"/>
  <c r="N35" i="51"/>
  <c r="D35" i="51"/>
  <c r="O34" i="51" l="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O21" i="51"/>
  <c r="P21" i="51" s="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7" i="51" l="1"/>
  <c r="P27" i="51" s="1"/>
  <c r="O33" i="51"/>
  <c r="P33" i="51" s="1"/>
  <c r="O29" i="51"/>
  <c r="P29" i="51" s="1"/>
  <c r="O25" i="51"/>
  <c r="P25" i="51" s="1"/>
  <c r="O19" i="51"/>
  <c r="P19" i="51" s="1"/>
  <c r="O14" i="51"/>
  <c r="P14" i="51" s="1"/>
  <c r="O5" i="51"/>
  <c r="P5" i="51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5" i="51" l="1"/>
  <c r="P35" i="51" s="1"/>
  <c r="E33" i="50"/>
  <c r="D33" i="50"/>
  <c r="F33" i="50"/>
  <c r="G33" i="50"/>
  <c r="H33" i="50"/>
  <c r="I33" i="50"/>
  <c r="J33" i="50"/>
  <c r="K33" i="50"/>
  <c r="L33" i="50"/>
  <c r="M33" i="50"/>
  <c r="N33" i="50"/>
  <c r="O31" i="50"/>
  <c r="P31" i="50" s="1"/>
  <c r="O28" i="50"/>
  <c r="P28" i="50" s="1"/>
  <c r="O26" i="50"/>
  <c r="P26" i="50" s="1"/>
  <c r="O24" i="50"/>
  <c r="P24" i="50" s="1"/>
  <c r="O19" i="50"/>
  <c r="P19" i="50" s="1"/>
  <c r="O5" i="50"/>
  <c r="P5" i="50" s="1"/>
  <c r="O14" i="50"/>
  <c r="P14" i="50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/>
  <c r="N29" i="49"/>
  <c r="M29" i="49"/>
  <c r="L29" i="49"/>
  <c r="K29" i="49"/>
  <c r="J29" i="49"/>
  <c r="O29" i="49" s="1"/>
  <c r="P29" i="49" s="1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/>
  <c r="O22" i="49"/>
  <c r="P22" i="49"/>
  <c r="O21" i="49"/>
  <c r="P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O14" i="49" s="1"/>
  <c r="P14" i="49" s="1"/>
  <c r="H14" i="49"/>
  <c r="G14" i="49"/>
  <c r="F14" i="49"/>
  <c r="E14" i="49"/>
  <c r="D14" i="49"/>
  <c r="O13" i="49"/>
  <c r="P13" i="49"/>
  <c r="O12" i="49"/>
  <c r="P12" i="49"/>
  <c r="O11" i="49"/>
  <c r="P11" i="49" s="1"/>
  <c r="O10" i="49"/>
  <c r="P10" i="49" s="1"/>
  <c r="O9" i="49"/>
  <c r="P9" i="49" s="1"/>
  <c r="O8" i="49"/>
  <c r="P8" i="49"/>
  <c r="O7" i="49"/>
  <c r="P7" i="49"/>
  <c r="O6" i="49"/>
  <c r="P6" i="49" s="1"/>
  <c r="N5" i="49"/>
  <c r="M5" i="49"/>
  <c r="M34" i="49" s="1"/>
  <c r="L5" i="49"/>
  <c r="L34" i="49" s="1"/>
  <c r="K5" i="49"/>
  <c r="J5" i="49"/>
  <c r="I5" i="49"/>
  <c r="H5" i="49"/>
  <c r="G5" i="49"/>
  <c r="F5" i="49"/>
  <c r="E5" i="49"/>
  <c r="D5" i="49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M28" i="47"/>
  <c r="L28" i="47"/>
  <c r="K28" i="47"/>
  <c r="J28" i="47"/>
  <c r="I28" i="47"/>
  <c r="H28" i="47"/>
  <c r="G28" i="47"/>
  <c r="F28" i="47"/>
  <c r="E28" i="47"/>
  <c r="D28" i="47"/>
  <c r="N27" i="47"/>
  <c r="O27" i="47" s="1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 s="1"/>
  <c r="N21" i="47"/>
  <c r="O21" i="47" s="1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 s="1"/>
  <c r="N16" i="47"/>
  <c r="O16" i="47" s="1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 s="1"/>
  <c r="M5" i="47"/>
  <c r="L5" i="47"/>
  <c r="K5" i="47"/>
  <c r="K35" i="47" s="1"/>
  <c r="J5" i="47"/>
  <c r="J35" i="47" s="1"/>
  <c r="I5" i="47"/>
  <c r="I35" i="47" s="1"/>
  <c r="H5" i="47"/>
  <c r="H35" i="47" s="1"/>
  <c r="G5" i="47"/>
  <c r="F5" i="47"/>
  <c r="E5" i="47"/>
  <c r="D5" i="47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N19" i="46" s="1"/>
  <c r="O19" i="46" s="1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G31" i="46" s="1"/>
  <c r="F5" i="46"/>
  <c r="E5" i="46"/>
  <c r="D5" i="46"/>
  <c r="D31" i="46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1" i="44"/>
  <c r="O31" i="44" s="1"/>
  <c r="M30" i="44"/>
  <c r="L30" i="44"/>
  <c r="K30" i="44"/>
  <c r="J30" i="44"/>
  <c r="I30" i="44"/>
  <c r="H30" i="44"/>
  <c r="N30" i="44" s="1"/>
  <c r="O30" i="44" s="1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 s="1"/>
  <c r="M22" i="44"/>
  <c r="L22" i="44"/>
  <c r="K22" i="44"/>
  <c r="J22" i="44"/>
  <c r="I22" i="44"/>
  <c r="I32" i="44" s="1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32" i="44" s="1"/>
  <c r="I5" i="44"/>
  <c r="H5" i="44"/>
  <c r="G5" i="44"/>
  <c r="F5" i="44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K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N18" i="42" s="1"/>
  <c r="O18" i="42" s="1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G29" i="41" s="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27" i="40"/>
  <c r="O27" i="40" s="1"/>
  <c r="M26" i="40"/>
  <c r="L26" i="40"/>
  <c r="K26" i="40"/>
  <c r="K28" i="40" s="1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E28" i="40" s="1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J28" i="40" s="1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6" i="39"/>
  <c r="O26" i="39"/>
  <c r="M25" i="39"/>
  <c r="L25" i="39"/>
  <c r="K25" i="39"/>
  <c r="K27" i="39" s="1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D27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J27" i="39" s="1"/>
  <c r="I19" i="39"/>
  <c r="I27" i="39" s="1"/>
  <c r="H19" i="39"/>
  <c r="H27" i="39" s="1"/>
  <c r="G19" i="39"/>
  <c r="G27" i="39" s="1"/>
  <c r="F19" i="39"/>
  <c r="F27" i="39" s="1"/>
  <c r="E19" i="39"/>
  <c r="D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M30" i="38" s="1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M18" i="38"/>
  <c r="L18" i="38"/>
  <c r="K18" i="38"/>
  <c r="K30" i="38" s="1"/>
  <c r="J18" i="38"/>
  <c r="I18" i="38"/>
  <c r="I30" i="38" s="1"/>
  <c r="H18" i="38"/>
  <c r="G18" i="38"/>
  <c r="F18" i="38"/>
  <c r="E18" i="38"/>
  <c r="E30" i="38" s="1"/>
  <c r="D18" i="38"/>
  <c r="D30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M19" i="37"/>
  <c r="M29" i="37" s="1"/>
  <c r="L19" i="37"/>
  <c r="L29" i="37" s="1"/>
  <c r="K19" i="37"/>
  <c r="K29" i="37" s="1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/>
  <c r="M14" i="37"/>
  <c r="L14" i="37"/>
  <c r="K14" i="37"/>
  <c r="J14" i="37"/>
  <c r="I14" i="37"/>
  <c r="I29" i="37" s="1"/>
  <c r="H14" i="37"/>
  <c r="H29" i="37" s="1"/>
  <c r="G14" i="37"/>
  <c r="F14" i="37"/>
  <c r="F29" i="37" s="1"/>
  <c r="E14" i="37"/>
  <c r="D14" i="37"/>
  <c r="N13" i="37"/>
  <c r="O13" i="37" s="1"/>
  <c r="N12" i="37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J29" i="37"/>
  <c r="I5" i="37"/>
  <c r="H5" i="37"/>
  <c r="G5" i="37"/>
  <c r="G29" i="37" s="1"/>
  <c r="F5" i="37"/>
  <c r="E5" i="37"/>
  <c r="D5" i="37"/>
  <c r="N26" i="36"/>
  <c r="O26" i="36" s="1"/>
  <c r="M25" i="36"/>
  <c r="L25" i="36"/>
  <c r="K25" i="36"/>
  <c r="J25" i="36"/>
  <c r="I25" i="36"/>
  <c r="H25" i="36"/>
  <c r="G25" i="36"/>
  <c r="F25" i="36"/>
  <c r="E25" i="36"/>
  <c r="E27" i="36" s="1"/>
  <c r="D25" i="36"/>
  <c r="N25" i="36" s="1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M21" i="36"/>
  <c r="L21" i="36"/>
  <c r="K21" i="36"/>
  <c r="J21" i="36"/>
  <c r="I21" i="36"/>
  <c r="H21" i="36"/>
  <c r="G21" i="36"/>
  <c r="G27" i="36" s="1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F27" i="36" s="1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M21" i="35"/>
  <c r="M27" i="35" s="1"/>
  <c r="L21" i="35"/>
  <c r="N21" i="35" s="1"/>
  <c r="O21" i="35" s="1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K27" i="35" s="1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27" i="35" s="1"/>
  <c r="G5" i="35"/>
  <c r="F5" i="35"/>
  <c r="F27" i="35" s="1"/>
  <c r="E5" i="35"/>
  <c r="E27" i="35"/>
  <c r="D5" i="35"/>
  <c r="D27" i="35" s="1"/>
  <c r="E25" i="33"/>
  <c r="F25" i="33"/>
  <c r="G25" i="33"/>
  <c r="H25" i="33"/>
  <c r="I25" i="33"/>
  <c r="J25" i="33"/>
  <c r="K25" i="33"/>
  <c r="L25" i="33"/>
  <c r="M25" i="33"/>
  <c r="D25" i="33"/>
  <c r="E23" i="33"/>
  <c r="F23" i="33"/>
  <c r="G23" i="33"/>
  <c r="H23" i="33"/>
  <c r="I23" i="33"/>
  <c r="J23" i="33"/>
  <c r="K23" i="33"/>
  <c r="L23" i="33"/>
  <c r="M23" i="33"/>
  <c r="E21" i="33"/>
  <c r="E27" i="33" s="1"/>
  <c r="F21" i="33"/>
  <c r="G21" i="33"/>
  <c r="H21" i="33"/>
  <c r="I21" i="33"/>
  <c r="J21" i="33"/>
  <c r="K21" i="33"/>
  <c r="L21" i="33"/>
  <c r="M21" i="33"/>
  <c r="E19" i="33"/>
  <c r="F19" i="33"/>
  <c r="G19" i="33"/>
  <c r="H19" i="33"/>
  <c r="H27" i="33" s="1"/>
  <c r="I19" i="33"/>
  <c r="J19" i="33"/>
  <c r="K19" i="33"/>
  <c r="L19" i="33"/>
  <c r="M19" i="33"/>
  <c r="E14" i="33"/>
  <c r="F14" i="33"/>
  <c r="F27" i="33" s="1"/>
  <c r="G14" i="33"/>
  <c r="G27" i="33" s="1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23" i="33"/>
  <c r="D21" i="33"/>
  <c r="D19" i="33"/>
  <c r="N19" i="33" s="1"/>
  <c r="O19" i="33" s="1"/>
  <c r="D14" i="33"/>
  <c r="D27" i="33" s="1"/>
  <c r="D5" i="33"/>
  <c r="N26" i="33"/>
  <c r="O26" i="33" s="1"/>
  <c r="N24" i="33"/>
  <c r="O24" i="33" s="1"/>
  <c r="N22" i="33"/>
  <c r="O22" i="33" s="1"/>
  <c r="N16" i="33"/>
  <c r="O16" i="33"/>
  <c r="N17" i="33"/>
  <c r="O17" i="33" s="1"/>
  <c r="N18" i="33"/>
  <c r="O18" i="33"/>
  <c r="N7" i="33"/>
  <c r="O7" i="33" s="1"/>
  <c r="N8" i="33"/>
  <c r="O8" i="33" s="1"/>
  <c r="N9" i="33"/>
  <c r="O9" i="33"/>
  <c r="N10" i="33"/>
  <c r="O10" i="33"/>
  <c r="N11" i="33"/>
  <c r="O11" i="33" s="1"/>
  <c r="N12" i="33"/>
  <c r="O12" i="33"/>
  <c r="N13" i="33"/>
  <c r="O13" i="33" s="1"/>
  <c r="N6" i="33"/>
  <c r="O6" i="33" s="1"/>
  <c r="N20" i="33"/>
  <c r="O20" i="33"/>
  <c r="N15" i="33"/>
  <c r="O15" i="33" s="1"/>
  <c r="L27" i="33"/>
  <c r="K27" i="33"/>
  <c r="N14" i="45"/>
  <c r="O14" i="45" s="1"/>
  <c r="N26" i="46"/>
  <c r="O26" i="46" s="1"/>
  <c r="N25" i="47"/>
  <c r="O25" i="47" s="1"/>
  <c r="N25" i="37" l="1"/>
  <c r="O25" i="37" s="1"/>
  <c r="N5" i="44"/>
  <c r="O5" i="44" s="1"/>
  <c r="N34" i="49"/>
  <c r="J27" i="35"/>
  <c r="H26" i="42"/>
  <c r="N24" i="41"/>
  <c r="O24" i="41" s="1"/>
  <c r="J26" i="42"/>
  <c r="K31" i="43"/>
  <c r="E32" i="45"/>
  <c r="K31" i="46"/>
  <c r="O27" i="49"/>
  <c r="P27" i="49" s="1"/>
  <c r="N25" i="33"/>
  <c r="O25" i="33" s="1"/>
  <c r="L27" i="35"/>
  <c r="H28" i="40"/>
  <c r="J29" i="41"/>
  <c r="L31" i="43"/>
  <c r="N27" i="44"/>
  <c r="O27" i="44" s="1"/>
  <c r="F32" i="45"/>
  <c r="L31" i="46"/>
  <c r="N29" i="46"/>
  <c r="O29" i="46" s="1"/>
  <c r="L32" i="44"/>
  <c r="N22" i="45"/>
  <c r="O22" i="45" s="1"/>
  <c r="N33" i="47"/>
  <c r="O33" i="47" s="1"/>
  <c r="F26" i="42"/>
  <c r="N14" i="43"/>
  <c r="O14" i="43" s="1"/>
  <c r="N22" i="44"/>
  <c r="O22" i="44" s="1"/>
  <c r="D32" i="45"/>
  <c r="N24" i="46"/>
  <c r="O24" i="46" s="1"/>
  <c r="N14" i="35"/>
  <c r="O14" i="35" s="1"/>
  <c r="N23" i="35"/>
  <c r="O23" i="35" s="1"/>
  <c r="H32" i="45"/>
  <c r="N30" i="47"/>
  <c r="O30" i="47" s="1"/>
  <c r="D34" i="49"/>
  <c r="O34" i="49" s="1"/>
  <c r="P34" i="49" s="1"/>
  <c r="E29" i="37"/>
  <c r="N23" i="37"/>
  <c r="O23" i="37" s="1"/>
  <c r="M27" i="39"/>
  <c r="N25" i="39"/>
  <c r="O25" i="39" s="1"/>
  <c r="L28" i="40"/>
  <c r="N26" i="40"/>
  <c r="O26" i="40" s="1"/>
  <c r="M29" i="41"/>
  <c r="N24" i="42"/>
  <c r="O24" i="42" s="1"/>
  <c r="N25" i="45"/>
  <c r="O25" i="45" s="1"/>
  <c r="E34" i="49"/>
  <c r="N21" i="33"/>
  <c r="O21" i="33" s="1"/>
  <c r="M27" i="33"/>
  <c r="F31" i="46"/>
  <c r="G31" i="43"/>
  <c r="I27" i="35"/>
  <c r="N27" i="35" s="1"/>
  <c r="O27" i="35" s="1"/>
  <c r="I29" i="41"/>
  <c r="L26" i="42"/>
  <c r="L29" i="41"/>
  <c r="I32" i="45"/>
  <c r="N19" i="47"/>
  <c r="O19" i="47" s="1"/>
  <c r="N14" i="33"/>
  <c r="O14" i="33" s="1"/>
  <c r="H27" i="36"/>
  <c r="L27" i="39"/>
  <c r="N27" i="39" s="1"/>
  <c r="O27" i="39" s="1"/>
  <c r="D32" i="44"/>
  <c r="J32" i="45"/>
  <c r="F34" i="49"/>
  <c r="N27" i="33"/>
  <c r="O27" i="33" s="1"/>
  <c r="D31" i="43"/>
  <c r="F31" i="43"/>
  <c r="O32" i="49"/>
  <c r="P32" i="49" s="1"/>
  <c r="N25" i="35"/>
  <c r="O25" i="35" s="1"/>
  <c r="N21" i="38"/>
  <c r="O21" i="38" s="1"/>
  <c r="E32" i="44"/>
  <c r="K32" i="45"/>
  <c r="G34" i="49"/>
  <c r="D29" i="41"/>
  <c r="D28" i="40"/>
  <c r="E29" i="41"/>
  <c r="I27" i="33"/>
  <c r="F28" i="40"/>
  <c r="I28" i="40"/>
  <c r="N20" i="42"/>
  <c r="O20" i="42" s="1"/>
  <c r="J27" i="36"/>
  <c r="M28" i="40"/>
  <c r="N22" i="43"/>
  <c r="O22" i="43" s="1"/>
  <c r="F32" i="44"/>
  <c r="L32" i="45"/>
  <c r="N32" i="45" s="1"/>
  <c r="O32" i="45" s="1"/>
  <c r="N30" i="45"/>
  <c r="O30" i="45" s="1"/>
  <c r="D35" i="47"/>
  <c r="H34" i="49"/>
  <c r="O19" i="49"/>
  <c r="P19" i="49" s="1"/>
  <c r="N28" i="47"/>
  <c r="O28" i="47" s="1"/>
  <c r="N22" i="42"/>
  <c r="O22" i="42" s="1"/>
  <c r="D26" i="42"/>
  <c r="E31" i="43"/>
  <c r="E31" i="46"/>
  <c r="N14" i="47"/>
  <c r="O14" i="47" s="1"/>
  <c r="E26" i="42"/>
  <c r="D27" i="36"/>
  <c r="F30" i="38"/>
  <c r="G26" i="42"/>
  <c r="H31" i="43"/>
  <c r="N19" i="43"/>
  <c r="O19" i="43" s="1"/>
  <c r="J27" i="33"/>
  <c r="I31" i="46"/>
  <c r="N31" i="46" s="1"/>
  <c r="O31" i="46" s="1"/>
  <c r="N14" i="46"/>
  <c r="O14" i="46" s="1"/>
  <c r="H29" i="41"/>
  <c r="I26" i="42"/>
  <c r="J31" i="43"/>
  <c r="G28" i="40"/>
  <c r="K29" i="41"/>
  <c r="G32" i="45"/>
  <c r="D29" i="37"/>
  <c r="M26" i="42"/>
  <c r="K27" i="36"/>
  <c r="N14" i="36"/>
  <c r="O14" i="36" s="1"/>
  <c r="H30" i="38"/>
  <c r="N22" i="41"/>
  <c r="O22" i="41" s="1"/>
  <c r="G32" i="44"/>
  <c r="N14" i="44"/>
  <c r="O14" i="44" s="1"/>
  <c r="M32" i="45"/>
  <c r="N22" i="46"/>
  <c r="O22" i="46" s="1"/>
  <c r="E35" i="47"/>
  <c r="I34" i="49"/>
  <c r="N28" i="40"/>
  <c r="O28" i="40" s="1"/>
  <c r="M32" i="44"/>
  <c r="N23" i="33"/>
  <c r="O23" i="33" s="1"/>
  <c r="G27" i="35"/>
  <c r="N21" i="36"/>
  <c r="O21" i="36" s="1"/>
  <c r="N27" i="45"/>
  <c r="O27" i="45" s="1"/>
  <c r="H31" i="46"/>
  <c r="G30" i="38"/>
  <c r="N14" i="41"/>
  <c r="O14" i="41" s="1"/>
  <c r="N29" i="43"/>
  <c r="O29" i="43" s="1"/>
  <c r="J31" i="46"/>
  <c r="M31" i="43"/>
  <c r="M31" i="46"/>
  <c r="F35" i="47"/>
  <c r="J34" i="49"/>
  <c r="L35" i="47"/>
  <c r="M35" i="47"/>
  <c r="F29" i="41"/>
  <c r="N5" i="43"/>
  <c r="O5" i="43" s="1"/>
  <c r="N18" i="38"/>
  <c r="O18" i="38" s="1"/>
  <c r="N5" i="38"/>
  <c r="O5" i="38" s="1"/>
  <c r="L27" i="36"/>
  <c r="N14" i="37"/>
  <c r="O14" i="37" s="1"/>
  <c r="N27" i="41"/>
  <c r="O27" i="41" s="1"/>
  <c r="N26" i="43"/>
  <c r="O26" i="43" s="1"/>
  <c r="H32" i="44"/>
  <c r="N25" i="44"/>
  <c r="O25" i="44" s="1"/>
  <c r="N5" i="37"/>
  <c r="O5" i="37" s="1"/>
  <c r="N5" i="36"/>
  <c r="O5" i="36" s="1"/>
  <c r="N28" i="38"/>
  <c r="O28" i="38" s="1"/>
  <c r="E27" i="39"/>
  <c r="N19" i="40"/>
  <c r="O19" i="40" s="1"/>
  <c r="G35" i="47"/>
  <c r="K34" i="49"/>
  <c r="O24" i="49"/>
  <c r="P24" i="49" s="1"/>
  <c r="O33" i="50"/>
  <c r="P33" i="50" s="1"/>
  <c r="N29" i="41"/>
  <c r="O29" i="41" s="1"/>
  <c r="N35" i="47"/>
  <c r="O35" i="47" s="1"/>
  <c r="N5" i="40"/>
  <c r="O5" i="40" s="1"/>
  <c r="O5" i="49"/>
  <c r="P5" i="49" s="1"/>
  <c r="N5" i="45"/>
  <c r="O5" i="45" s="1"/>
  <c r="N5" i="42"/>
  <c r="O5" i="42" s="1"/>
  <c r="N23" i="38"/>
  <c r="O23" i="38" s="1"/>
  <c r="N19" i="39"/>
  <c r="O19" i="39" s="1"/>
  <c r="K32" i="44"/>
  <c r="N5" i="35"/>
  <c r="O5" i="35" s="1"/>
  <c r="M27" i="36"/>
  <c r="N5" i="47"/>
  <c r="O5" i="47" s="1"/>
  <c r="N23" i="39"/>
  <c r="O23" i="39" s="1"/>
  <c r="J30" i="38"/>
  <c r="I27" i="36"/>
  <c r="N19" i="37"/>
  <c r="O19" i="37" s="1"/>
  <c r="L30" i="38"/>
  <c r="N30" i="38" s="1"/>
  <c r="O30" i="38" s="1"/>
  <c r="I31" i="43"/>
  <c r="N31" i="43" s="1"/>
  <c r="O31" i="43" s="1"/>
  <c r="N5" i="33"/>
  <c r="O5" i="33" s="1"/>
  <c r="N5" i="46"/>
  <c r="O5" i="46" s="1"/>
  <c r="N26" i="42" l="1"/>
  <c r="O26" i="42" s="1"/>
  <c r="N27" i="36"/>
  <c r="O27" i="36" s="1"/>
  <c r="N32" i="44"/>
  <c r="O32" i="44" s="1"/>
  <c r="N29" i="37"/>
  <c r="O29" i="37" s="1"/>
</calcChain>
</file>

<file path=xl/sharedStrings.xml><?xml version="1.0" encoding="utf-8"?>
<sst xmlns="http://schemas.openxmlformats.org/spreadsheetml/2006/main" count="788" uniqueCount="100">
  <si>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</si>
  <si>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</si>
  <si>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</si>
  <si>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</si>
  <si>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</si>
  <si>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</si>
  <si>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</si>
  <si>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</si>
  <si>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</si>
  <si>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</si>
  <si>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</si>
  <si>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</si>
  <si>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</si>
  <si>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</si>
  <si>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</si>
  <si>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</si>
  <si>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</si>
  <si>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</si>
  <si>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</si>
  <si>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</si>
  <si>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</si>
  <si>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</si>
  <si>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</si>
  <si>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</si>
  <si>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</si>
  <si>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</si>
  <si>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</si>
  <si>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</si>
  <si>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</si>
  <si>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</si>
  <si>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</si>
  <si>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</si>
  <si>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</si>
  <si>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Water-Sewer Combination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</si>
  <si>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</si>
  <si>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</si>
  <si>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</si>
  <si>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</si>
  <si>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</si>
  <si>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</si>
  <si>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</si>
  <si>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Longboat Key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</si>
  <si>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</si>
  <si>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</si>
  <si>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</si>
  <si>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</si>
  <si>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</si>
  <si>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</si>
  <si>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Sewer / Wastewater Services</t>
  </si>
  <si>
    <t>Conservation and Resource Management</t>
  </si>
  <si>
    <t>2012 Municipal Population:</t>
  </si>
  <si>
    <t>Local Fiscal Year Ended September 30, 2013</t>
  </si>
  <si>
    <t>Garbage / Solid Waste Control Services</t>
  </si>
  <si>
    <t>Economic Environment</t>
  </si>
  <si>
    <t>Other Economic Environment</t>
  </si>
  <si>
    <t>Special Recreation Facilities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</si>
  <si>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</si>
  <si>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</si>
  <si>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</si>
  <si>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</si>
  <si>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</si>
  <si>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Emergency and Disaster Relief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</si>
  <si>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</si>
  <si>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</si>
  <si>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</si>
  <si>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</si>
  <si>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</si>
  <si>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</si>
  <si>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</si>
  <si>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</si>
  <si>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Conservation / Resource Management</t>
  </si>
  <si>
    <t>2015 Municipal Population:</t>
  </si>
  <si>
    <t>Local Fiscal Year Ended September 30, 2007</t>
  </si>
  <si>
    <t>2007 Municipal Population:</t>
  </si>
  <si>
    <t>Local Fiscal Year Ended September 30, 2016</t>
  </si>
  <si>
    <t>Electric Utility Services</t>
  </si>
  <si>
    <t>2016 Municipal Population:</t>
  </si>
  <si>
    <t>Local Fiscal Year Ended September 30, 2017</t>
  </si>
  <si>
    <t>Airports</t>
  </si>
  <si>
    <t>2017 Municipal Population:</t>
  </si>
  <si>
    <t>Local Fiscal Year Ended September 30, 2018</t>
  </si>
  <si>
    <t>2018 Municipal Population:</t>
  </si>
  <si>
    <t>Local Fiscal Year Ended September 30, 2019</t>
  </si>
  <si>
    <t>Other Physical Environment</t>
  </si>
  <si>
    <t>2019 Municipal Population:</t>
  </si>
  <si>
    <t>Local Fiscal Year Ended September 30, 2020</t>
  </si>
  <si>
    <t>Other Transportation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</si>
  <si>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</si>
  <si>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</si>
  <si>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</si>
  <si>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</si>
  <si>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</si>
  <si>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</si>
  <si>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Other Transportation Systems / Services</t>
  </si>
  <si>
    <t>Inter-fund Group Transfers Out</t>
  </si>
  <si>
    <t>Local Fiscal Year Ended September 30, 2022</t>
  </si>
  <si>
    <t>2022 Municipal Population:</t>
  </si>
  <si>
    <t>Local Fiscal Year Ended September 30, 2023</t>
  </si>
  <si>
    <t>Special Events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</si>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</sst>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6313-9690-41DD-9314-653BE68F8F33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5748370</v>
      </c>
      <c r="E5" s="103">
        <f>SUM(E6:E13)</f>
        <v>210964</v>
      </c>
      <c r="F5" s="103">
        <f>SUM(F6:F13)</f>
        <v>5925611</v>
      </c>
      <c r="G5" s="103">
        <f>SUM(G6:G13)</f>
        <v>1831716</v>
      </c>
      <c r="H5" s="103">
        <f>SUM(H6:H13)</f>
        <v>0</v>
      </c>
      <c r="I5" s="103">
        <f>SUM(I6:I13)</f>
        <v>6395</v>
      </c>
      <c r="J5" s="103">
        <f>SUM(J6:J13)</f>
        <v>0</v>
      </c>
      <c r="K5" s="103">
        <f>SUM(K6:K13)</f>
        <v>4412471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18135527</v>
      </c>
      <c r="P5" s="105">
        <f>(O5/P$37)</f>
        <v>2406.1996815709167</v>
      </c>
      <c r="Q5" s="106"/>
    </row>
    <row r="6" spans="1:134">
      <c r="A6" s="108"/>
      <c r="B6" s="109">
        <v>511</v>
      </c>
      <c r="C6" s="110" t="s">
        <v>19</v>
      </c>
      <c r="D6" s="111">
        <v>22567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22567</v>
      </c>
      <c r="P6" s="112">
        <f>(O6/P$37)</f>
        <v>2.9941621334748572</v>
      </c>
      <c r="Q6" s="113"/>
    </row>
    <row r="7" spans="1:134">
      <c r="A7" s="108"/>
      <c r="B7" s="109">
        <v>512</v>
      </c>
      <c r="C7" s="110" t="s">
        <v>20</v>
      </c>
      <c r="D7" s="111">
        <v>991931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991931</v>
      </c>
      <c r="P7" s="112">
        <f>(O7/P$37)</f>
        <v>131.60819954889215</v>
      </c>
      <c r="Q7" s="113"/>
    </row>
    <row r="8" spans="1:134">
      <c r="A8" s="108"/>
      <c r="B8" s="109">
        <v>513</v>
      </c>
      <c r="C8" s="110" t="s">
        <v>21</v>
      </c>
      <c r="D8" s="111">
        <v>2305407</v>
      </c>
      <c r="E8" s="111">
        <v>68247</v>
      </c>
      <c r="F8" s="111">
        <v>650</v>
      </c>
      <c r="G8" s="111">
        <v>65387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2439691</v>
      </c>
      <c r="P8" s="112">
        <f>(O8/P$37)</f>
        <v>323.69523683163061</v>
      </c>
      <c r="Q8" s="113"/>
    </row>
    <row r="9" spans="1:134">
      <c r="A9" s="108"/>
      <c r="B9" s="109">
        <v>514</v>
      </c>
      <c r="C9" s="110" t="s">
        <v>22</v>
      </c>
      <c r="D9" s="111">
        <v>396179</v>
      </c>
      <c r="E9" s="111">
        <v>0</v>
      </c>
      <c r="F9" s="111">
        <v>0</v>
      </c>
      <c r="G9" s="111">
        <v>9094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405273</v>
      </c>
      <c r="P9" s="112">
        <f>(O9/P$37)</f>
        <v>53.771129096457479</v>
      </c>
      <c r="Q9" s="113"/>
    </row>
    <row r="10" spans="1:134">
      <c r="A10" s="108"/>
      <c r="B10" s="109">
        <v>515</v>
      </c>
      <c r="C10" s="110" t="s">
        <v>23</v>
      </c>
      <c r="D10" s="111">
        <v>579399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579399</v>
      </c>
      <c r="P10" s="112">
        <f>(O10/P$37)</f>
        <v>76.87395515457078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100000</v>
      </c>
      <c r="F11" s="111">
        <v>5923944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6023944</v>
      </c>
      <c r="P11" s="112">
        <f>(O11/P$37)</f>
        <v>799.24956879394983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4412471</v>
      </c>
      <c r="L12" s="111">
        <v>0</v>
      </c>
      <c r="M12" s="111">
        <v>0</v>
      </c>
      <c r="N12" s="111">
        <v>0</v>
      </c>
      <c r="O12" s="111">
        <f t="shared" si="0"/>
        <v>4412471</v>
      </c>
      <c r="P12" s="112">
        <f>(O12/P$37)</f>
        <v>585.44128963778689</v>
      </c>
      <c r="Q12" s="113"/>
    </row>
    <row r="13" spans="1:134">
      <c r="A13" s="108"/>
      <c r="B13" s="109">
        <v>519</v>
      </c>
      <c r="C13" s="110" t="s">
        <v>26</v>
      </c>
      <c r="D13" s="111">
        <v>1452887</v>
      </c>
      <c r="E13" s="111">
        <v>42717</v>
      </c>
      <c r="F13" s="111">
        <v>1017</v>
      </c>
      <c r="G13" s="111">
        <v>1757235</v>
      </c>
      <c r="H13" s="111">
        <v>0</v>
      </c>
      <c r="I13" s="111">
        <v>6395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3260251</v>
      </c>
      <c r="P13" s="112">
        <f>(O13/P$37)</f>
        <v>432.56614037415414</v>
      </c>
      <c r="Q13" s="113"/>
    </row>
    <row r="14" spans="1:134" ht="15.75">
      <c r="A14" s="114" t="s">
        <v>27</v>
      </c>
      <c r="B14" s="115"/>
      <c r="C14" s="116"/>
      <c r="D14" s="117">
        <f>SUM(D15:D18)</f>
        <v>11249070</v>
      </c>
      <c r="E14" s="117">
        <f>SUM(E15:E18)</f>
        <v>1165167</v>
      </c>
      <c r="F14" s="117">
        <f>SUM(F15:F18)</f>
        <v>0</v>
      </c>
      <c r="G14" s="117">
        <f>SUM(G15:G18)</f>
        <v>87170</v>
      </c>
      <c r="H14" s="117">
        <f>SUM(H15:H18)</f>
        <v>0</v>
      </c>
      <c r="I14" s="117">
        <f>SUM(I15:I18)</f>
        <v>1389935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13891342</v>
      </c>
      <c r="P14" s="119">
        <f>(O14/P$37)</f>
        <v>1843.0863738888152</v>
      </c>
      <c r="Q14" s="120"/>
    </row>
    <row r="15" spans="1:134">
      <c r="A15" s="108"/>
      <c r="B15" s="109">
        <v>521</v>
      </c>
      <c r="C15" s="110" t="s">
        <v>28</v>
      </c>
      <c r="D15" s="111">
        <v>3105576</v>
      </c>
      <c r="E15" s="111">
        <v>960482</v>
      </c>
      <c r="F15" s="111">
        <v>0</v>
      </c>
      <c r="G15" s="111">
        <v>65483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4131541</v>
      </c>
      <c r="P15" s="112">
        <f>(O15/P$37)</f>
        <v>548.16783866259789</v>
      </c>
      <c r="Q15" s="113"/>
    </row>
    <row r="16" spans="1:134">
      <c r="A16" s="108"/>
      <c r="B16" s="109">
        <v>522</v>
      </c>
      <c r="C16" s="110" t="s">
        <v>29</v>
      </c>
      <c r="D16" s="111">
        <v>7534516</v>
      </c>
      <c r="E16" s="111">
        <v>204685</v>
      </c>
      <c r="F16" s="111">
        <v>0</v>
      </c>
      <c r="G16" s="111">
        <v>21687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7760888</v>
      </c>
      <c r="P16" s="112">
        <f>(O16/P$37)</f>
        <v>1029.7051877404804</v>
      </c>
      <c r="Q16" s="113"/>
    </row>
    <row r="17" spans="1:17">
      <c r="A17" s="108"/>
      <c r="B17" s="109">
        <v>524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1389935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1389935</v>
      </c>
      <c r="P17" s="112">
        <f>(O17/P$37)</f>
        <v>184.41488655963911</v>
      </c>
      <c r="Q17" s="113"/>
    </row>
    <row r="18" spans="1:17">
      <c r="A18" s="108"/>
      <c r="B18" s="109">
        <v>525</v>
      </c>
      <c r="C18" s="110" t="s">
        <v>31</v>
      </c>
      <c r="D18" s="111">
        <v>608978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608978</v>
      </c>
      <c r="P18" s="112">
        <f>(O18/P$37)</f>
        <v>80.798460926097917</v>
      </c>
      <c r="Q18" s="113"/>
    </row>
    <row r="19" spans="1:17" ht="15.75">
      <c r="A19" s="114" t="s">
        <v>32</v>
      </c>
      <c r="B19" s="115"/>
      <c r="C19" s="116"/>
      <c r="D19" s="117">
        <f>SUM(D20:D24)</f>
        <v>0</v>
      </c>
      <c r="E19" s="117">
        <f>SUM(E20:E24)</f>
        <v>0</v>
      </c>
      <c r="F19" s="117">
        <f>SUM(F20:F24)</f>
        <v>0</v>
      </c>
      <c r="G19" s="117">
        <f>SUM(G20:G24)</f>
        <v>2066407</v>
      </c>
      <c r="H19" s="117">
        <f>SUM(H20:H24)</f>
        <v>0</v>
      </c>
      <c r="I19" s="117">
        <f>SUM(I20:I24)</f>
        <v>8519852</v>
      </c>
      <c r="J19" s="117">
        <f>SUM(J20:J24)</f>
        <v>0</v>
      </c>
      <c r="K19" s="117">
        <f>SUM(K20:K24)</f>
        <v>0</v>
      </c>
      <c r="L19" s="117">
        <f>SUM(L20:L24)</f>
        <v>0</v>
      </c>
      <c r="M19" s="117">
        <f>SUM(M20:M24)</f>
        <v>0</v>
      </c>
      <c r="N19" s="117">
        <f>SUM(N20:N24)</f>
        <v>0</v>
      </c>
      <c r="O19" s="118">
        <f>SUM(D19:N19)</f>
        <v>10586259</v>
      </c>
      <c r="P19" s="119">
        <f>(O19/P$37)</f>
        <v>1404.5719782406793</v>
      </c>
      <c r="Q19" s="120"/>
    </row>
    <row r="20" spans="1:17">
      <c r="A20" s="108"/>
      <c r="B20" s="109">
        <v>531</v>
      </c>
      <c r="C20" s="110" t="s">
        <v>75</v>
      </c>
      <c r="D20" s="111">
        <v>0</v>
      </c>
      <c r="E20" s="111">
        <v>0</v>
      </c>
      <c r="F20" s="111">
        <v>0</v>
      </c>
      <c r="G20" s="111">
        <v>3536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>SUM(D20:N20)</f>
        <v>3536</v>
      </c>
      <c r="P20" s="112">
        <f>(O20/P$37)</f>
        <v>0.46915218256600771</v>
      </c>
      <c r="Q20" s="113"/>
    </row>
    <row r="21" spans="1:17">
      <c r="A21" s="108"/>
      <c r="B21" s="109">
        <v>535</v>
      </c>
      <c r="C21" s="110" t="s">
        <v>48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-26245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2" si="2">SUM(D21:N21)</f>
        <v>-26245</v>
      </c>
      <c r="P21" s="112">
        <f>(O21/P$37)</f>
        <v>-3.4821547034629163</v>
      </c>
      <c r="Q21" s="113"/>
    </row>
    <row r="22" spans="1:17">
      <c r="A22" s="108"/>
      <c r="B22" s="109">
        <v>536</v>
      </c>
      <c r="C22" s="110" t="s">
        <v>33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8347022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8347022</v>
      </c>
      <c r="P22" s="112">
        <f>(O22/P$37)</f>
        <v>1107.4727345097519</v>
      </c>
      <c r="Q22" s="113"/>
    </row>
    <row r="23" spans="1:17">
      <c r="A23" s="108"/>
      <c r="B23" s="109">
        <v>537</v>
      </c>
      <c r="C23" s="110" t="s">
        <v>49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199075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199075</v>
      </c>
      <c r="P23" s="112">
        <f>(O23/P$37)</f>
        <v>26.413029056653841</v>
      </c>
      <c r="Q23" s="113"/>
    </row>
    <row r="24" spans="1:17">
      <c r="A24" s="108"/>
      <c r="B24" s="109">
        <v>539</v>
      </c>
      <c r="C24" s="110" t="s">
        <v>83</v>
      </c>
      <c r="D24" s="111">
        <v>0</v>
      </c>
      <c r="E24" s="111">
        <v>0</v>
      </c>
      <c r="F24" s="111">
        <v>0</v>
      </c>
      <c r="G24" s="111">
        <v>2062871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2062871</v>
      </c>
      <c r="P24" s="112">
        <f>(O24/P$37)</f>
        <v>273.69921719517049</v>
      </c>
      <c r="Q24" s="113"/>
    </row>
    <row r="25" spans="1:17" ht="15.75">
      <c r="A25" s="114" t="s">
        <v>34</v>
      </c>
      <c r="B25" s="115"/>
      <c r="C25" s="116"/>
      <c r="D25" s="117">
        <f>SUM(D26:D26)</f>
        <v>528473</v>
      </c>
      <c r="E25" s="117">
        <f>SUM(E26:E26)</f>
        <v>74485</v>
      </c>
      <c r="F25" s="117">
        <f>SUM(F26:F26)</f>
        <v>0</v>
      </c>
      <c r="G25" s="117">
        <f>SUM(G26:G26)</f>
        <v>465561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1068519</v>
      </c>
      <c r="P25" s="119">
        <f>(O25/P$37)</f>
        <v>141.76980230861085</v>
      </c>
      <c r="Q25" s="120"/>
    </row>
    <row r="26" spans="1:17">
      <c r="A26" s="108"/>
      <c r="B26" s="109">
        <v>541</v>
      </c>
      <c r="C26" s="110" t="s">
        <v>35</v>
      </c>
      <c r="D26" s="111">
        <v>528473</v>
      </c>
      <c r="E26" s="111">
        <v>74485</v>
      </c>
      <c r="F26" s="111">
        <v>0</v>
      </c>
      <c r="G26" s="111">
        <v>465561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1068519</v>
      </c>
      <c r="P26" s="112">
        <f>(O26/P$37)</f>
        <v>141.76980230861085</v>
      </c>
      <c r="Q26" s="113"/>
    </row>
    <row r="27" spans="1:17" ht="15.75">
      <c r="A27" s="114" t="s">
        <v>53</v>
      </c>
      <c r="B27" s="115"/>
      <c r="C27" s="116"/>
      <c r="D27" s="117">
        <f>SUM(D28:D28)</f>
        <v>8262</v>
      </c>
      <c r="E27" s="117">
        <f>SUM(E28:E28)</f>
        <v>0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2"/>
        <v>8262</v>
      </c>
      <c r="P27" s="119">
        <f>(O27/P$37)</f>
        <v>1.0961921188801911</v>
      </c>
      <c r="Q27" s="120"/>
    </row>
    <row r="28" spans="1:17">
      <c r="A28" s="121"/>
      <c r="B28" s="122">
        <v>559</v>
      </c>
      <c r="C28" s="123" t="s">
        <v>54</v>
      </c>
      <c r="D28" s="111">
        <v>8262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8262</v>
      </c>
      <c r="P28" s="112">
        <f>(O28/P$37)</f>
        <v>1.0961921188801911</v>
      </c>
      <c r="Q28" s="113"/>
    </row>
    <row r="29" spans="1:17" ht="15.75">
      <c r="A29" s="114" t="s">
        <v>36</v>
      </c>
      <c r="B29" s="115"/>
      <c r="C29" s="116"/>
      <c r="D29" s="117">
        <f>SUM(D30:D32)</f>
        <v>296211</v>
      </c>
      <c r="E29" s="117">
        <f>SUM(E30:E32)</f>
        <v>1078938</v>
      </c>
      <c r="F29" s="117">
        <f>SUM(F30:F32)</f>
        <v>0</v>
      </c>
      <c r="G29" s="117">
        <f>SUM(G30:G32)</f>
        <v>2223577</v>
      </c>
      <c r="H29" s="117">
        <f>SUM(H30:H32)</f>
        <v>0</v>
      </c>
      <c r="I29" s="117">
        <f>SUM(I30:I32)</f>
        <v>0</v>
      </c>
      <c r="J29" s="117">
        <f>SUM(J30:J32)</f>
        <v>0</v>
      </c>
      <c r="K29" s="117">
        <f>SUM(K30:K32)</f>
        <v>0</v>
      </c>
      <c r="L29" s="117">
        <f>SUM(L30:L32)</f>
        <v>0</v>
      </c>
      <c r="M29" s="117">
        <f>SUM(M30:M32)</f>
        <v>0</v>
      </c>
      <c r="N29" s="117">
        <f>SUM(N30:N32)</f>
        <v>0</v>
      </c>
      <c r="O29" s="117">
        <f>SUM(D29:N29)</f>
        <v>3598726</v>
      </c>
      <c r="P29" s="119">
        <f>(O29/P$37)</f>
        <v>477.47459201273716</v>
      </c>
      <c r="Q29" s="113"/>
    </row>
    <row r="30" spans="1:17">
      <c r="A30" s="108"/>
      <c r="B30" s="109">
        <v>572</v>
      </c>
      <c r="C30" s="110" t="s">
        <v>37</v>
      </c>
      <c r="D30" s="111">
        <v>277945</v>
      </c>
      <c r="E30" s="111">
        <v>1078938</v>
      </c>
      <c r="F30" s="111">
        <v>0</v>
      </c>
      <c r="G30" s="111">
        <v>2223577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3580460</v>
      </c>
      <c r="P30" s="112">
        <f>(O30/P$37)</f>
        <v>475.05108133209501</v>
      </c>
      <c r="Q30" s="113"/>
    </row>
    <row r="31" spans="1:17">
      <c r="A31" s="108"/>
      <c r="B31" s="109">
        <v>574</v>
      </c>
      <c r="C31" s="110" t="s">
        <v>98</v>
      </c>
      <c r="D31" s="111">
        <v>3266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3266</v>
      </c>
      <c r="P31" s="112">
        <f>(O31/P$37)</f>
        <v>0.43332891070717794</v>
      </c>
      <c r="Q31" s="113"/>
    </row>
    <row r="32" spans="1:17">
      <c r="A32" s="108"/>
      <c r="B32" s="109">
        <v>575</v>
      </c>
      <c r="C32" s="110" t="s">
        <v>55</v>
      </c>
      <c r="D32" s="111">
        <v>15000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15000</v>
      </c>
      <c r="P32" s="112">
        <f>(O32/P$37)</f>
        <v>1.9901817699349873</v>
      </c>
      <c r="Q32" s="113"/>
    </row>
    <row r="33" spans="1:120" ht="15.75">
      <c r="A33" s="114" t="s">
        <v>39</v>
      </c>
      <c r="B33" s="115"/>
      <c r="C33" s="116"/>
      <c r="D33" s="117">
        <f>SUM(D34:D34)</f>
        <v>0</v>
      </c>
      <c r="E33" s="117">
        <f>SUM(E34:E34)</f>
        <v>5999664</v>
      </c>
      <c r="F33" s="117">
        <f>SUM(F34:F34)</f>
        <v>0</v>
      </c>
      <c r="G33" s="117">
        <f>SUM(G34:G34)</f>
        <v>0</v>
      </c>
      <c r="H33" s="117">
        <f>SUM(H34:H34)</f>
        <v>0</v>
      </c>
      <c r="I33" s="117">
        <f>SUM(I34:I34)</f>
        <v>1362277</v>
      </c>
      <c r="J33" s="117">
        <f>SUM(J34:J34)</f>
        <v>0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>SUM(D33:N33)</f>
        <v>7361941</v>
      </c>
      <c r="P33" s="119">
        <f>(O33/P$37)</f>
        <v>976.77338463579679</v>
      </c>
      <c r="Q33" s="113"/>
    </row>
    <row r="34" spans="1:120" ht="15.75" thickBot="1">
      <c r="A34" s="108"/>
      <c r="B34" s="109">
        <v>581</v>
      </c>
      <c r="C34" s="110" t="s">
        <v>94</v>
      </c>
      <c r="D34" s="111">
        <v>0</v>
      </c>
      <c r="E34" s="111">
        <v>5999664</v>
      </c>
      <c r="F34" s="111">
        <v>0</v>
      </c>
      <c r="G34" s="111">
        <v>0</v>
      </c>
      <c r="H34" s="111">
        <v>0</v>
      </c>
      <c r="I34" s="111">
        <v>1362277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7361941</v>
      </c>
      <c r="P34" s="112">
        <f>(O34/P$37)</f>
        <v>976.77338463579679</v>
      </c>
      <c r="Q34" s="113"/>
    </row>
    <row r="35" spans="1:120" ht="16.5" thickBot="1">
      <c r="A35" s="124" t="s">
        <v>10</v>
      </c>
      <c r="B35" s="125"/>
      <c r="C35" s="126"/>
      <c r="D35" s="127">
        <f>SUM(D5,D14,D19,D25,D27,D29,D33)</f>
        <v>17830386</v>
      </c>
      <c r="E35" s="127">
        <f t="shared" ref="E35:N35" si="3">SUM(E5,E14,E19,E25,E27,E29,E33)</f>
        <v>8529218</v>
      </c>
      <c r="F35" s="127">
        <f t="shared" si="3"/>
        <v>5925611</v>
      </c>
      <c r="G35" s="127">
        <f t="shared" si="3"/>
        <v>6674431</v>
      </c>
      <c r="H35" s="127">
        <f t="shared" si="3"/>
        <v>0</v>
      </c>
      <c r="I35" s="127">
        <f t="shared" si="3"/>
        <v>11278459</v>
      </c>
      <c r="J35" s="127">
        <f t="shared" si="3"/>
        <v>0</v>
      </c>
      <c r="K35" s="127">
        <f t="shared" si="3"/>
        <v>4412471</v>
      </c>
      <c r="L35" s="127">
        <f t="shared" si="3"/>
        <v>0</v>
      </c>
      <c r="M35" s="127">
        <f t="shared" si="3"/>
        <v>0</v>
      </c>
      <c r="N35" s="127">
        <f t="shared" si="3"/>
        <v>0</v>
      </c>
      <c r="O35" s="127">
        <f>SUM(D35:N35)</f>
        <v>54650576</v>
      </c>
      <c r="P35" s="128">
        <f>(O35/P$37)</f>
        <v>7250.9720047764358</v>
      </c>
      <c r="Q35" s="106"/>
      <c r="R35" s="129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</row>
    <row r="36" spans="1:120">
      <c r="A36" s="130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20">
      <c r="A37" s="134"/>
      <c r="B37" s="135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9" t="s">
        <v>99</v>
      </c>
      <c r="N37" s="139"/>
      <c r="O37" s="139"/>
      <c r="P37" s="137">
        <v>7537</v>
      </c>
    </row>
    <row r="38" spans="1:120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43" t="s">
        <v>44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4078507</v>
      </c>
      <c r="E5" s="59">
        <f t="shared" si="0"/>
        <v>314677</v>
      </c>
      <c r="F5" s="59">
        <f t="shared" si="0"/>
        <v>289960</v>
      </c>
      <c r="G5" s="59">
        <f t="shared" si="0"/>
        <v>1112010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4226766</v>
      </c>
      <c r="L5" s="59">
        <f t="shared" si="0"/>
        <v>0</v>
      </c>
      <c r="M5" s="59">
        <f t="shared" si="0"/>
        <v>0</v>
      </c>
      <c r="N5" s="60">
        <f>SUM(D5:M5)</f>
        <v>10021920</v>
      </c>
      <c r="O5" s="61">
        <f t="shared" ref="O5:O28" si="1">(N5/O$30)</f>
        <v>1468.4131868131867</v>
      </c>
      <c r="P5" s="62"/>
    </row>
    <row r="6" spans="1:133">
      <c r="A6" s="64"/>
      <c r="B6" s="65">
        <v>511</v>
      </c>
      <c r="C6" s="66" t="s">
        <v>19</v>
      </c>
      <c r="D6" s="67">
        <v>20184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20184</v>
      </c>
      <c r="O6" s="68">
        <f t="shared" si="1"/>
        <v>2.9573626373626372</v>
      </c>
      <c r="P6" s="69"/>
    </row>
    <row r="7" spans="1:133">
      <c r="A7" s="64"/>
      <c r="B7" s="65">
        <v>512</v>
      </c>
      <c r="C7" s="66" t="s">
        <v>20</v>
      </c>
      <c r="D7" s="67">
        <v>779236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779236</v>
      </c>
      <c r="O7" s="68">
        <f t="shared" si="1"/>
        <v>114.17377289377289</v>
      </c>
      <c r="P7" s="69"/>
    </row>
    <row r="8" spans="1:133">
      <c r="A8" s="64"/>
      <c r="B8" s="65">
        <v>513</v>
      </c>
      <c r="C8" s="66" t="s">
        <v>21</v>
      </c>
      <c r="D8" s="67">
        <v>1260554</v>
      </c>
      <c r="E8" s="67">
        <v>2400</v>
      </c>
      <c r="F8" s="67">
        <v>131</v>
      </c>
      <c r="G8" s="67">
        <v>4840</v>
      </c>
      <c r="H8" s="67">
        <v>0</v>
      </c>
      <c r="I8" s="67">
        <v>0</v>
      </c>
      <c r="J8" s="67">
        <v>0</v>
      </c>
      <c r="K8" s="67">
        <v>189036</v>
      </c>
      <c r="L8" s="67">
        <v>0</v>
      </c>
      <c r="M8" s="67">
        <v>0</v>
      </c>
      <c r="N8" s="67">
        <f t="shared" si="2"/>
        <v>1456961</v>
      </c>
      <c r="O8" s="68">
        <f t="shared" si="1"/>
        <v>213.47413919413918</v>
      </c>
      <c r="P8" s="69"/>
    </row>
    <row r="9" spans="1:133">
      <c r="A9" s="64"/>
      <c r="B9" s="65">
        <v>514</v>
      </c>
      <c r="C9" s="66" t="s">
        <v>22</v>
      </c>
      <c r="D9" s="67">
        <v>347667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347667</v>
      </c>
      <c r="O9" s="68">
        <f t="shared" si="1"/>
        <v>50.940219780219778</v>
      </c>
      <c r="P9" s="69"/>
    </row>
    <row r="10" spans="1:133">
      <c r="A10" s="64"/>
      <c r="B10" s="65">
        <v>515</v>
      </c>
      <c r="C10" s="66" t="s">
        <v>23</v>
      </c>
      <c r="D10" s="67">
        <v>586628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586628</v>
      </c>
      <c r="O10" s="68">
        <f t="shared" si="1"/>
        <v>85.952820512820509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289829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289829</v>
      </c>
      <c r="O11" s="68">
        <f t="shared" si="1"/>
        <v>42.465787545787549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4037730</v>
      </c>
      <c r="L12" s="67">
        <v>0</v>
      </c>
      <c r="M12" s="67">
        <v>0</v>
      </c>
      <c r="N12" s="67">
        <f t="shared" si="2"/>
        <v>4037730</v>
      </c>
      <c r="O12" s="68">
        <f t="shared" si="1"/>
        <v>591.60879120879122</v>
      </c>
      <c r="P12" s="69"/>
    </row>
    <row r="13" spans="1:133">
      <c r="A13" s="64"/>
      <c r="B13" s="65">
        <v>519</v>
      </c>
      <c r="C13" s="66" t="s">
        <v>60</v>
      </c>
      <c r="D13" s="67">
        <v>1084238</v>
      </c>
      <c r="E13" s="67">
        <v>312277</v>
      </c>
      <c r="F13" s="67">
        <v>0</v>
      </c>
      <c r="G13" s="67">
        <v>1107170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2503685</v>
      </c>
      <c r="O13" s="68">
        <f t="shared" si="1"/>
        <v>366.84029304029303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8806558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719762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8" si="4">SUM(D14:M14)</f>
        <v>9526320</v>
      </c>
      <c r="O14" s="75">
        <f t="shared" si="1"/>
        <v>1395.7978021978022</v>
      </c>
      <c r="P14" s="76"/>
    </row>
    <row r="15" spans="1:133">
      <c r="A15" s="64"/>
      <c r="B15" s="65">
        <v>521</v>
      </c>
      <c r="C15" s="66" t="s">
        <v>28</v>
      </c>
      <c r="D15" s="67">
        <v>3073534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3073534</v>
      </c>
      <c r="O15" s="68">
        <f t="shared" si="1"/>
        <v>450.33465201465202</v>
      </c>
      <c r="P15" s="69"/>
    </row>
    <row r="16" spans="1:133">
      <c r="A16" s="64"/>
      <c r="B16" s="65">
        <v>522</v>
      </c>
      <c r="C16" s="66" t="s">
        <v>29</v>
      </c>
      <c r="D16" s="67">
        <v>5722725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5722725</v>
      </c>
      <c r="O16" s="68">
        <f t="shared" si="1"/>
        <v>838.49450549450546</v>
      </c>
      <c r="P16" s="69"/>
    </row>
    <row r="17" spans="1:119">
      <c r="A17" s="64"/>
      <c r="B17" s="65">
        <v>524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719762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719762</v>
      </c>
      <c r="O17" s="68">
        <f t="shared" si="1"/>
        <v>105.4596336996337</v>
      </c>
      <c r="P17" s="69"/>
    </row>
    <row r="18" spans="1:119">
      <c r="A18" s="64"/>
      <c r="B18" s="65">
        <v>525</v>
      </c>
      <c r="C18" s="66" t="s">
        <v>61</v>
      </c>
      <c r="D18" s="67">
        <v>10299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10299</v>
      </c>
      <c r="O18" s="68">
        <f t="shared" si="1"/>
        <v>1.5090109890109891</v>
      </c>
      <c r="P18" s="69"/>
    </row>
    <row r="19" spans="1:119" ht="15.75">
      <c r="A19" s="70" t="s">
        <v>32</v>
      </c>
      <c r="B19" s="71"/>
      <c r="C19" s="72"/>
      <c r="D19" s="73">
        <f t="shared" ref="D19:M19" si="5">SUM(D20:D20)</f>
        <v>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6234131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6234131</v>
      </c>
      <c r="O19" s="75">
        <f t="shared" si="1"/>
        <v>913.42578754578756</v>
      </c>
      <c r="P19" s="76"/>
    </row>
    <row r="20" spans="1:119">
      <c r="A20" s="64"/>
      <c r="B20" s="65">
        <v>536</v>
      </c>
      <c r="C20" s="66" t="s">
        <v>62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6234131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6234131</v>
      </c>
      <c r="O20" s="68">
        <f t="shared" si="1"/>
        <v>913.42578754578756</v>
      </c>
      <c r="P20" s="69"/>
    </row>
    <row r="21" spans="1:119" ht="15.75">
      <c r="A21" s="70" t="s">
        <v>34</v>
      </c>
      <c r="B21" s="71"/>
      <c r="C21" s="72"/>
      <c r="D21" s="73">
        <f t="shared" ref="D21:M21" si="6">SUM(D22:D22)</f>
        <v>734321</v>
      </c>
      <c r="E21" s="73">
        <f t="shared" si="6"/>
        <v>9613</v>
      </c>
      <c r="F21" s="73">
        <f t="shared" si="6"/>
        <v>0</v>
      </c>
      <c r="G21" s="73">
        <f t="shared" si="6"/>
        <v>1588089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2332023</v>
      </c>
      <c r="O21" s="75">
        <f t="shared" si="1"/>
        <v>341.68835164835167</v>
      </c>
      <c r="P21" s="76"/>
    </row>
    <row r="22" spans="1:119">
      <c r="A22" s="64"/>
      <c r="B22" s="65">
        <v>541</v>
      </c>
      <c r="C22" s="66" t="s">
        <v>63</v>
      </c>
      <c r="D22" s="67">
        <v>734321</v>
      </c>
      <c r="E22" s="67">
        <v>9613</v>
      </c>
      <c r="F22" s="67">
        <v>0</v>
      </c>
      <c r="G22" s="67">
        <v>1588089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2332023</v>
      </c>
      <c r="O22" s="68">
        <f t="shared" si="1"/>
        <v>341.68835164835167</v>
      </c>
      <c r="P22" s="69"/>
    </row>
    <row r="23" spans="1:119" ht="15.75">
      <c r="A23" s="70" t="s">
        <v>36</v>
      </c>
      <c r="B23" s="71"/>
      <c r="C23" s="72"/>
      <c r="D23" s="73">
        <f t="shared" ref="D23:M23" si="7">SUM(D24:D25)</f>
        <v>787664</v>
      </c>
      <c r="E23" s="73">
        <f t="shared" si="7"/>
        <v>42</v>
      </c>
      <c r="F23" s="73">
        <f t="shared" si="7"/>
        <v>0</v>
      </c>
      <c r="G23" s="73">
        <f t="shared" si="7"/>
        <v>7360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4"/>
        <v>795066</v>
      </c>
      <c r="O23" s="75">
        <f t="shared" si="1"/>
        <v>116.49318681318681</v>
      </c>
      <c r="P23" s="69"/>
    </row>
    <row r="24" spans="1:119">
      <c r="A24" s="64"/>
      <c r="B24" s="65">
        <v>572</v>
      </c>
      <c r="C24" s="66" t="s">
        <v>64</v>
      </c>
      <c r="D24" s="67">
        <v>764679</v>
      </c>
      <c r="E24" s="67">
        <v>42</v>
      </c>
      <c r="F24" s="67">
        <v>0</v>
      </c>
      <c r="G24" s="67">
        <v>7360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772081</v>
      </c>
      <c r="O24" s="68">
        <f t="shared" si="1"/>
        <v>113.12542124542125</v>
      </c>
      <c r="P24" s="69"/>
    </row>
    <row r="25" spans="1:119">
      <c r="A25" s="64"/>
      <c r="B25" s="65">
        <v>575</v>
      </c>
      <c r="C25" s="66" t="s">
        <v>65</v>
      </c>
      <c r="D25" s="67">
        <v>22985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22985</v>
      </c>
      <c r="O25" s="68">
        <f t="shared" si="1"/>
        <v>3.3677655677655678</v>
      </c>
      <c r="P25" s="69"/>
    </row>
    <row r="26" spans="1:119" ht="15.75">
      <c r="A26" s="70" t="s">
        <v>66</v>
      </c>
      <c r="B26" s="71"/>
      <c r="C26" s="72"/>
      <c r="D26" s="73">
        <f t="shared" ref="D26:M26" si="8">SUM(D27:D27)</f>
        <v>52340</v>
      </c>
      <c r="E26" s="73">
        <f t="shared" si="8"/>
        <v>1197004</v>
      </c>
      <c r="F26" s="73">
        <f t="shared" si="8"/>
        <v>9305</v>
      </c>
      <c r="G26" s="73">
        <f t="shared" si="8"/>
        <v>3702</v>
      </c>
      <c r="H26" s="73">
        <f t="shared" si="8"/>
        <v>0</v>
      </c>
      <c r="I26" s="73">
        <f t="shared" si="8"/>
        <v>1383855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2646206</v>
      </c>
      <c r="O26" s="75">
        <f t="shared" si="1"/>
        <v>387.72249084249086</v>
      </c>
      <c r="P26" s="69"/>
    </row>
    <row r="27" spans="1:119" ht="15.75" thickBot="1">
      <c r="A27" s="64"/>
      <c r="B27" s="65">
        <v>581</v>
      </c>
      <c r="C27" s="66" t="s">
        <v>67</v>
      </c>
      <c r="D27" s="67">
        <v>52340</v>
      </c>
      <c r="E27" s="67">
        <v>1197004</v>
      </c>
      <c r="F27" s="67">
        <v>9305</v>
      </c>
      <c r="G27" s="67">
        <v>3702</v>
      </c>
      <c r="H27" s="67">
        <v>0</v>
      </c>
      <c r="I27" s="67">
        <v>1383855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2646206</v>
      </c>
      <c r="O27" s="68">
        <f t="shared" si="1"/>
        <v>387.72249084249086</v>
      </c>
      <c r="P27" s="69"/>
    </row>
    <row r="28" spans="1:119" ht="16.5" thickBot="1">
      <c r="A28" s="77" t="s">
        <v>10</v>
      </c>
      <c r="B28" s="78"/>
      <c r="C28" s="79"/>
      <c r="D28" s="80">
        <f>SUM(D5,D14,D19,D21,D23,D26)</f>
        <v>14459390</v>
      </c>
      <c r="E28" s="80">
        <f t="shared" ref="E28:M28" si="9">SUM(E5,E14,E19,E21,E23,E26)</f>
        <v>1521336</v>
      </c>
      <c r="F28" s="80">
        <f t="shared" si="9"/>
        <v>299265</v>
      </c>
      <c r="G28" s="80">
        <f t="shared" si="9"/>
        <v>2711161</v>
      </c>
      <c r="H28" s="80">
        <f t="shared" si="9"/>
        <v>0</v>
      </c>
      <c r="I28" s="80">
        <f t="shared" si="9"/>
        <v>8337748</v>
      </c>
      <c r="J28" s="80">
        <f t="shared" si="9"/>
        <v>0</v>
      </c>
      <c r="K28" s="80">
        <f t="shared" si="9"/>
        <v>4226766</v>
      </c>
      <c r="L28" s="80">
        <f t="shared" si="9"/>
        <v>0</v>
      </c>
      <c r="M28" s="80">
        <f t="shared" si="9"/>
        <v>0</v>
      </c>
      <c r="N28" s="80">
        <f t="shared" si="4"/>
        <v>31555666</v>
      </c>
      <c r="O28" s="81">
        <f t="shared" si="1"/>
        <v>4623.5408058608054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68</v>
      </c>
      <c r="M30" s="177"/>
      <c r="N30" s="177"/>
      <c r="O30" s="91">
        <v>6825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44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4509607</v>
      </c>
      <c r="E5" s="24">
        <f t="shared" si="0"/>
        <v>350</v>
      </c>
      <c r="F5" s="24">
        <f t="shared" si="0"/>
        <v>285145</v>
      </c>
      <c r="G5" s="24">
        <f t="shared" si="0"/>
        <v>395202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2994852</v>
      </c>
      <c r="L5" s="24">
        <f t="shared" si="0"/>
        <v>0</v>
      </c>
      <c r="M5" s="24">
        <f t="shared" si="0"/>
        <v>0</v>
      </c>
      <c r="N5" s="25">
        <f>SUM(D5:M5)</f>
        <v>8185156</v>
      </c>
      <c r="O5" s="30">
        <f t="shared" ref="O5:O30" si="1">(N5/O$32)</f>
        <v>1189.011621150494</v>
      </c>
      <c r="P5" s="6"/>
    </row>
    <row r="6" spans="1:133">
      <c r="A6" s="12"/>
      <c r="B6" s="42">
        <v>511</v>
      </c>
      <c r="C6" s="19" t="s">
        <v>19</v>
      </c>
      <c r="D6" s="43">
        <v>19971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19971</v>
      </c>
      <c r="O6" s="44">
        <f t="shared" si="1"/>
        <v>2.9010749564206857</v>
      </c>
      <c r="P6" s="9"/>
    </row>
    <row r="7" spans="1:133">
      <c r="A7" s="12"/>
      <c r="B7" s="42">
        <v>512</v>
      </c>
      <c r="C7" s="19" t="s">
        <v>20</v>
      </c>
      <c r="D7" s="43">
        <v>769892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769892</v>
      </c>
      <c r="O7" s="44">
        <f t="shared" si="1"/>
        <v>111.8378849506101</v>
      </c>
      <c r="P7" s="9"/>
    </row>
    <row r="8" spans="1:133">
      <c r="A8" s="12"/>
      <c r="B8" s="42">
        <v>513</v>
      </c>
      <c r="C8" s="19" t="s">
        <v>21</v>
      </c>
      <c r="D8" s="43">
        <v>1503391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2994852</v>
      </c>
      <c r="L8" s="43">
        <v>0</v>
      </c>
      <c r="M8" s="43">
        <v>0</v>
      </c>
      <c r="N8" s="43">
        <f t="shared" si="2"/>
        <v>4498243</v>
      </c>
      <c r="O8" s="44">
        <f t="shared" si="1"/>
        <v>653.4344857640906</v>
      </c>
      <c r="P8" s="9"/>
    </row>
    <row r="9" spans="1:133">
      <c r="A9" s="12"/>
      <c r="B9" s="42">
        <v>514</v>
      </c>
      <c r="C9" s="19" t="s">
        <v>22</v>
      </c>
      <c r="D9" s="43">
        <v>368086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368086</v>
      </c>
      <c r="O9" s="44">
        <f t="shared" si="1"/>
        <v>53.46978500871586</v>
      </c>
      <c r="P9" s="9"/>
    </row>
    <row r="10" spans="1:133">
      <c r="A10" s="12"/>
      <c r="B10" s="42">
        <v>515</v>
      </c>
      <c r="C10" s="19" t="s">
        <v>23</v>
      </c>
      <c r="D10" s="43">
        <v>659998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659998</v>
      </c>
      <c r="O10" s="44">
        <f t="shared" si="1"/>
        <v>95.874201045903547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285145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285145</v>
      </c>
      <c r="O11" s="44">
        <f t="shared" si="1"/>
        <v>41.421411969785005</v>
      </c>
      <c r="P11" s="9"/>
    </row>
    <row r="12" spans="1:133">
      <c r="A12" s="12"/>
      <c r="B12" s="42">
        <v>519</v>
      </c>
      <c r="C12" s="19" t="s">
        <v>26</v>
      </c>
      <c r="D12" s="43">
        <v>1188269</v>
      </c>
      <c r="E12" s="43">
        <v>350</v>
      </c>
      <c r="F12" s="43">
        <v>0</v>
      </c>
      <c r="G12" s="43">
        <v>395202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1583821</v>
      </c>
      <c r="O12" s="44">
        <f t="shared" si="1"/>
        <v>230.07277745496805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9996653</v>
      </c>
      <c r="E13" s="29">
        <f t="shared" si="3"/>
        <v>79487</v>
      </c>
      <c r="F13" s="29">
        <f t="shared" si="3"/>
        <v>0</v>
      </c>
      <c r="G13" s="29">
        <f t="shared" si="3"/>
        <v>123621</v>
      </c>
      <c r="H13" s="29">
        <f t="shared" si="3"/>
        <v>0</v>
      </c>
      <c r="I13" s="29">
        <f t="shared" si="3"/>
        <v>578350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10778111</v>
      </c>
      <c r="O13" s="41">
        <f t="shared" si="1"/>
        <v>1565.6756246368391</v>
      </c>
      <c r="P13" s="10"/>
    </row>
    <row r="14" spans="1:133">
      <c r="A14" s="12"/>
      <c r="B14" s="42">
        <v>521</v>
      </c>
      <c r="C14" s="19" t="s">
        <v>28</v>
      </c>
      <c r="D14" s="43">
        <v>3256008</v>
      </c>
      <c r="E14" s="43">
        <v>79487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3335495</v>
      </c>
      <c r="O14" s="44">
        <f t="shared" si="1"/>
        <v>484.52861708309121</v>
      </c>
      <c r="P14" s="9"/>
    </row>
    <row r="15" spans="1:133">
      <c r="A15" s="12"/>
      <c r="B15" s="42">
        <v>522</v>
      </c>
      <c r="C15" s="19" t="s">
        <v>29</v>
      </c>
      <c r="D15" s="43">
        <v>6726601</v>
      </c>
      <c r="E15" s="43">
        <v>0</v>
      </c>
      <c r="F15" s="43">
        <v>0</v>
      </c>
      <c r="G15" s="43">
        <v>123621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6850222</v>
      </c>
      <c r="O15" s="44">
        <f t="shared" si="1"/>
        <v>995.09325973271359</v>
      </c>
      <c r="P15" s="9"/>
    </row>
    <row r="16" spans="1:133">
      <c r="A16" s="12"/>
      <c r="B16" s="42">
        <v>524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578350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578350</v>
      </c>
      <c r="O16" s="44">
        <f t="shared" si="1"/>
        <v>84.013654851830324</v>
      </c>
      <c r="P16" s="9"/>
    </row>
    <row r="17" spans="1:119">
      <c r="A17" s="12"/>
      <c r="B17" s="42">
        <v>525</v>
      </c>
      <c r="C17" s="19" t="s">
        <v>31</v>
      </c>
      <c r="D17" s="43">
        <v>14044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14044</v>
      </c>
      <c r="O17" s="44">
        <f t="shared" si="1"/>
        <v>2.0400929692039513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3156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6196380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6199536</v>
      </c>
      <c r="O18" s="41">
        <f t="shared" si="1"/>
        <v>900.57176060429981</v>
      </c>
      <c r="P18" s="10"/>
    </row>
    <row r="19" spans="1:119">
      <c r="A19" s="12"/>
      <c r="B19" s="42">
        <v>534</v>
      </c>
      <c r="C19" s="19" t="s">
        <v>52</v>
      </c>
      <c r="D19" s="43">
        <v>3156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3156</v>
      </c>
      <c r="O19" s="44">
        <f t="shared" si="1"/>
        <v>0.45845438698431146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6196380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6196380</v>
      </c>
      <c r="O20" s="44">
        <f t="shared" si="1"/>
        <v>900.11330621731554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647170</v>
      </c>
      <c r="E21" s="29">
        <f t="shared" si="6"/>
        <v>0</v>
      </c>
      <c r="F21" s="29">
        <f t="shared" si="6"/>
        <v>0</v>
      </c>
      <c r="G21" s="29">
        <f t="shared" si="6"/>
        <v>91307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738477</v>
      </c>
      <c r="O21" s="41">
        <f t="shared" si="1"/>
        <v>107.27440441603719</v>
      </c>
      <c r="P21" s="10"/>
    </row>
    <row r="22" spans="1:119">
      <c r="A22" s="12"/>
      <c r="B22" s="42">
        <v>541</v>
      </c>
      <c r="C22" s="19" t="s">
        <v>35</v>
      </c>
      <c r="D22" s="43">
        <v>647170</v>
      </c>
      <c r="E22" s="43">
        <v>0</v>
      </c>
      <c r="F22" s="43">
        <v>0</v>
      </c>
      <c r="G22" s="43">
        <v>91307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738477</v>
      </c>
      <c r="O22" s="44">
        <f t="shared" si="1"/>
        <v>107.27440441603719</v>
      </c>
      <c r="P22" s="9"/>
    </row>
    <row r="23" spans="1:119" ht="15.75">
      <c r="A23" s="26" t="s">
        <v>53</v>
      </c>
      <c r="B23" s="27"/>
      <c r="C23" s="28"/>
      <c r="D23" s="29">
        <f t="shared" ref="D23:M23" si="7">SUM(D24:D24)</f>
        <v>8987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8987</v>
      </c>
      <c r="O23" s="41">
        <f t="shared" si="1"/>
        <v>1.3054909936083672</v>
      </c>
      <c r="P23" s="10"/>
    </row>
    <row r="24" spans="1:119">
      <c r="A24" s="45"/>
      <c r="B24" s="46">
        <v>559</v>
      </c>
      <c r="C24" s="47" t="s">
        <v>54</v>
      </c>
      <c r="D24" s="43">
        <v>8987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8987</v>
      </c>
      <c r="O24" s="44">
        <f t="shared" si="1"/>
        <v>1.3054909936083672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SUM(D26:D27)</f>
        <v>800428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800428</v>
      </c>
      <c r="O25" s="41">
        <f t="shared" si="1"/>
        <v>116.27367809413131</v>
      </c>
      <c r="P25" s="9"/>
    </row>
    <row r="26" spans="1:119">
      <c r="A26" s="12"/>
      <c r="B26" s="42">
        <v>572</v>
      </c>
      <c r="C26" s="19" t="s">
        <v>37</v>
      </c>
      <c r="D26" s="43">
        <v>785428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785428</v>
      </c>
      <c r="O26" s="44">
        <f t="shared" si="1"/>
        <v>114.09471237652528</v>
      </c>
      <c r="P26" s="9"/>
    </row>
    <row r="27" spans="1:119">
      <c r="A27" s="12"/>
      <c r="B27" s="42">
        <v>575</v>
      </c>
      <c r="C27" s="19" t="s">
        <v>55</v>
      </c>
      <c r="D27" s="43">
        <v>15000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15000</v>
      </c>
      <c r="O27" s="44">
        <f t="shared" si="1"/>
        <v>2.1789657176060429</v>
      </c>
      <c r="P27" s="9"/>
    </row>
    <row r="28" spans="1:119" ht="15.75">
      <c r="A28" s="26" t="s">
        <v>39</v>
      </c>
      <c r="B28" s="27"/>
      <c r="C28" s="28"/>
      <c r="D28" s="29">
        <f t="shared" ref="D28:M28" si="9">SUM(D29:D29)</f>
        <v>0</v>
      </c>
      <c r="E28" s="29">
        <f t="shared" si="9"/>
        <v>2217877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1262605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3480482</v>
      </c>
      <c r="O28" s="41">
        <f t="shared" si="1"/>
        <v>505.59006391632772</v>
      </c>
      <c r="P28" s="9"/>
    </row>
    <row r="29" spans="1:119" ht="15.75" thickBot="1">
      <c r="A29" s="12"/>
      <c r="B29" s="42">
        <v>581</v>
      </c>
      <c r="C29" s="19" t="s">
        <v>38</v>
      </c>
      <c r="D29" s="43">
        <v>0</v>
      </c>
      <c r="E29" s="43">
        <v>2217877</v>
      </c>
      <c r="F29" s="43">
        <v>0</v>
      </c>
      <c r="G29" s="43">
        <v>0</v>
      </c>
      <c r="H29" s="43">
        <v>0</v>
      </c>
      <c r="I29" s="43">
        <v>1262605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3480482</v>
      </c>
      <c r="O29" s="44">
        <f t="shared" si="1"/>
        <v>505.59006391632772</v>
      </c>
      <c r="P29" s="9"/>
    </row>
    <row r="30" spans="1:119" ht="16.5" thickBot="1">
      <c r="A30" s="13" t="s">
        <v>10</v>
      </c>
      <c r="B30" s="21"/>
      <c r="C30" s="20"/>
      <c r="D30" s="14">
        <f>SUM(D5,D13,D18,D21,D23,D25,D28)</f>
        <v>15966001</v>
      </c>
      <c r="E30" s="14">
        <f t="shared" ref="E30:M30" si="10">SUM(E5,E13,E18,E21,E23,E25,E28)</f>
        <v>2297714</v>
      </c>
      <c r="F30" s="14">
        <f t="shared" si="10"/>
        <v>285145</v>
      </c>
      <c r="G30" s="14">
        <f t="shared" si="10"/>
        <v>610130</v>
      </c>
      <c r="H30" s="14">
        <f t="shared" si="10"/>
        <v>0</v>
      </c>
      <c r="I30" s="14">
        <f t="shared" si="10"/>
        <v>8037335</v>
      </c>
      <c r="J30" s="14">
        <f t="shared" si="10"/>
        <v>0</v>
      </c>
      <c r="K30" s="14">
        <f t="shared" si="10"/>
        <v>2994852</v>
      </c>
      <c r="L30" s="14">
        <f t="shared" si="10"/>
        <v>0</v>
      </c>
      <c r="M30" s="14">
        <f t="shared" si="10"/>
        <v>0</v>
      </c>
      <c r="N30" s="14">
        <f t="shared" si="4"/>
        <v>30191177</v>
      </c>
      <c r="O30" s="35">
        <f t="shared" si="1"/>
        <v>4385.7026438117373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56</v>
      </c>
      <c r="M32" s="163"/>
      <c r="N32" s="163"/>
      <c r="O32" s="39">
        <v>6884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44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7115352</v>
      </c>
      <c r="E5" s="24">
        <f t="shared" si="0"/>
        <v>350</v>
      </c>
      <c r="F5" s="24">
        <f t="shared" si="0"/>
        <v>290462</v>
      </c>
      <c r="G5" s="24">
        <f t="shared" si="0"/>
        <v>869471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2836475</v>
      </c>
      <c r="L5" s="24">
        <f t="shared" si="0"/>
        <v>0</v>
      </c>
      <c r="M5" s="24">
        <f t="shared" si="0"/>
        <v>0</v>
      </c>
      <c r="N5" s="25">
        <f>SUM(D5:M5)</f>
        <v>11112110</v>
      </c>
      <c r="O5" s="30">
        <f t="shared" ref="O5:O29" si="1">(N5/O$31)</f>
        <v>1615.6019191625473</v>
      </c>
      <c r="P5" s="6"/>
    </row>
    <row r="6" spans="1:133">
      <c r="A6" s="12"/>
      <c r="B6" s="42">
        <v>511</v>
      </c>
      <c r="C6" s="19" t="s">
        <v>19</v>
      </c>
      <c r="D6" s="43">
        <v>31723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31723</v>
      </c>
      <c r="O6" s="44">
        <f t="shared" si="1"/>
        <v>4.6122419307938358</v>
      </c>
      <c r="P6" s="9"/>
    </row>
    <row r="7" spans="1:133">
      <c r="A7" s="12"/>
      <c r="B7" s="42">
        <v>512</v>
      </c>
      <c r="C7" s="19" t="s">
        <v>20</v>
      </c>
      <c r="D7" s="43">
        <v>654848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654848</v>
      </c>
      <c r="O7" s="44">
        <f t="shared" si="1"/>
        <v>95.209072404768833</v>
      </c>
      <c r="P7" s="9"/>
    </row>
    <row r="8" spans="1:133">
      <c r="A8" s="12"/>
      <c r="B8" s="42">
        <v>513</v>
      </c>
      <c r="C8" s="19" t="s">
        <v>21</v>
      </c>
      <c r="D8" s="43">
        <v>1166304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284203</v>
      </c>
      <c r="L8" s="43">
        <v>0</v>
      </c>
      <c r="M8" s="43">
        <v>0</v>
      </c>
      <c r="N8" s="43">
        <f t="shared" si="2"/>
        <v>1450507</v>
      </c>
      <c r="O8" s="44">
        <f t="shared" si="1"/>
        <v>210.89081128234952</v>
      </c>
      <c r="P8" s="9"/>
    </row>
    <row r="9" spans="1:133">
      <c r="A9" s="12"/>
      <c r="B9" s="42">
        <v>514</v>
      </c>
      <c r="C9" s="19" t="s">
        <v>22</v>
      </c>
      <c r="D9" s="43">
        <v>334473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334473</v>
      </c>
      <c r="O9" s="44">
        <f t="shared" si="1"/>
        <v>48.629398080837454</v>
      </c>
      <c r="P9" s="9"/>
    </row>
    <row r="10" spans="1:133">
      <c r="A10" s="12"/>
      <c r="B10" s="42">
        <v>515</v>
      </c>
      <c r="C10" s="19" t="s">
        <v>23</v>
      </c>
      <c r="D10" s="43">
        <v>553266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553266</v>
      </c>
      <c r="O10" s="44">
        <f t="shared" si="1"/>
        <v>80.439953474847343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290462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290462</v>
      </c>
      <c r="O11" s="44">
        <f t="shared" si="1"/>
        <v>42.230590287874385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2552272</v>
      </c>
      <c r="L12" s="43">
        <v>0</v>
      </c>
      <c r="M12" s="43">
        <v>0</v>
      </c>
      <c r="N12" s="43">
        <f t="shared" si="2"/>
        <v>2552272</v>
      </c>
      <c r="O12" s="44">
        <f t="shared" si="1"/>
        <v>371.07763884850249</v>
      </c>
      <c r="P12" s="9"/>
    </row>
    <row r="13" spans="1:133">
      <c r="A13" s="12"/>
      <c r="B13" s="42">
        <v>519</v>
      </c>
      <c r="C13" s="19" t="s">
        <v>26</v>
      </c>
      <c r="D13" s="43">
        <v>4374738</v>
      </c>
      <c r="E13" s="43">
        <v>350</v>
      </c>
      <c r="F13" s="43">
        <v>0</v>
      </c>
      <c r="G13" s="43">
        <v>869471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5244559</v>
      </c>
      <c r="O13" s="44">
        <f t="shared" si="1"/>
        <v>762.51221285257338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6522649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522213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7044862</v>
      </c>
      <c r="O14" s="41">
        <f t="shared" si="1"/>
        <v>1024.2602500726955</v>
      </c>
      <c r="P14" s="10"/>
    </row>
    <row r="15" spans="1:133">
      <c r="A15" s="12"/>
      <c r="B15" s="42">
        <v>521</v>
      </c>
      <c r="C15" s="19" t="s">
        <v>28</v>
      </c>
      <c r="D15" s="43">
        <v>2265767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2265767</v>
      </c>
      <c r="O15" s="44">
        <f t="shared" si="1"/>
        <v>329.42236115149751</v>
      </c>
      <c r="P15" s="9"/>
    </row>
    <row r="16" spans="1:133">
      <c r="A16" s="12"/>
      <c r="B16" s="42">
        <v>522</v>
      </c>
      <c r="C16" s="19" t="s">
        <v>29</v>
      </c>
      <c r="D16" s="43">
        <v>4238083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4238083</v>
      </c>
      <c r="O16" s="44">
        <f t="shared" si="1"/>
        <v>616.17955801104972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522213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522213</v>
      </c>
      <c r="O17" s="44">
        <f t="shared" si="1"/>
        <v>75.925123582436754</v>
      </c>
      <c r="P17" s="9"/>
    </row>
    <row r="18" spans="1:119">
      <c r="A18" s="12"/>
      <c r="B18" s="42">
        <v>525</v>
      </c>
      <c r="C18" s="19" t="s">
        <v>31</v>
      </c>
      <c r="D18" s="43">
        <v>18799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18799</v>
      </c>
      <c r="O18" s="44">
        <f t="shared" si="1"/>
        <v>2.7332073277115438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459600</v>
      </c>
      <c r="H19" s="29">
        <f t="shared" si="5"/>
        <v>0</v>
      </c>
      <c r="I19" s="29">
        <f t="shared" si="5"/>
        <v>5926342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6385942</v>
      </c>
      <c r="O19" s="41">
        <f t="shared" si="1"/>
        <v>928.45914510031992</v>
      </c>
      <c r="P19" s="10"/>
    </row>
    <row r="20" spans="1:119">
      <c r="A20" s="12"/>
      <c r="B20" s="42">
        <v>535</v>
      </c>
      <c r="C20" s="19" t="s">
        <v>48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579558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579558</v>
      </c>
      <c r="O20" s="44">
        <f t="shared" si="1"/>
        <v>84.262576330328585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5346784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5346784</v>
      </c>
      <c r="O21" s="44">
        <f t="shared" si="1"/>
        <v>777.37481826112241</v>
      </c>
      <c r="P21" s="9"/>
    </row>
    <row r="22" spans="1:119">
      <c r="A22" s="12"/>
      <c r="B22" s="42">
        <v>537</v>
      </c>
      <c r="C22" s="19" t="s">
        <v>49</v>
      </c>
      <c r="D22" s="43">
        <v>0</v>
      </c>
      <c r="E22" s="43">
        <v>0</v>
      </c>
      <c r="F22" s="43">
        <v>0</v>
      </c>
      <c r="G22" s="43">
        <v>459600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459600</v>
      </c>
      <c r="O22" s="44">
        <f t="shared" si="1"/>
        <v>66.82175050886886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507733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507733</v>
      </c>
      <c r="O23" s="41">
        <f t="shared" si="1"/>
        <v>73.819860424542014</v>
      </c>
      <c r="P23" s="10"/>
    </row>
    <row r="24" spans="1:119">
      <c r="A24" s="12"/>
      <c r="B24" s="42">
        <v>541</v>
      </c>
      <c r="C24" s="19" t="s">
        <v>35</v>
      </c>
      <c r="D24" s="43">
        <v>507733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507733</v>
      </c>
      <c r="O24" s="44">
        <f t="shared" si="1"/>
        <v>73.819860424542014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SUM(D26:D26)</f>
        <v>656398</v>
      </c>
      <c r="E25" s="29">
        <f t="shared" si="7"/>
        <v>0</v>
      </c>
      <c r="F25" s="29">
        <f t="shared" si="7"/>
        <v>0</v>
      </c>
      <c r="G25" s="29">
        <f t="shared" si="7"/>
        <v>44873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701271</v>
      </c>
      <c r="O25" s="41">
        <f t="shared" si="1"/>
        <v>101.95856353591161</v>
      </c>
      <c r="P25" s="9"/>
    </row>
    <row r="26" spans="1:119">
      <c r="A26" s="12"/>
      <c r="B26" s="42">
        <v>572</v>
      </c>
      <c r="C26" s="19" t="s">
        <v>37</v>
      </c>
      <c r="D26" s="43">
        <v>656398</v>
      </c>
      <c r="E26" s="43">
        <v>0</v>
      </c>
      <c r="F26" s="43">
        <v>0</v>
      </c>
      <c r="G26" s="43">
        <v>44873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701271</v>
      </c>
      <c r="O26" s="44">
        <f t="shared" si="1"/>
        <v>101.95856353591161</v>
      </c>
      <c r="P26" s="9"/>
    </row>
    <row r="27" spans="1:119" ht="15.75">
      <c r="A27" s="26" t="s">
        <v>39</v>
      </c>
      <c r="B27" s="27"/>
      <c r="C27" s="28"/>
      <c r="D27" s="29">
        <f t="shared" ref="D27:M27" si="8">SUM(D28:D28)</f>
        <v>0</v>
      </c>
      <c r="E27" s="29">
        <f t="shared" si="8"/>
        <v>1027800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1264805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2292605</v>
      </c>
      <c r="O27" s="41">
        <f t="shared" si="1"/>
        <v>333.32436754870599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0</v>
      </c>
      <c r="E28" s="43">
        <v>1027800</v>
      </c>
      <c r="F28" s="43">
        <v>0</v>
      </c>
      <c r="G28" s="43">
        <v>0</v>
      </c>
      <c r="H28" s="43">
        <v>0</v>
      </c>
      <c r="I28" s="43">
        <v>1264805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2292605</v>
      </c>
      <c r="O28" s="44">
        <f t="shared" si="1"/>
        <v>333.32436754870599</v>
      </c>
      <c r="P28" s="9"/>
    </row>
    <row r="29" spans="1:119" ht="16.5" thickBot="1">
      <c r="A29" s="13" t="s">
        <v>10</v>
      </c>
      <c r="B29" s="21"/>
      <c r="C29" s="20"/>
      <c r="D29" s="14">
        <f>SUM(D5,D14,D19,D23,D25,D27)</f>
        <v>14802132</v>
      </c>
      <c r="E29" s="14">
        <f t="shared" ref="E29:M29" si="9">SUM(E5,E14,E19,E23,E25,E27)</f>
        <v>1028150</v>
      </c>
      <c r="F29" s="14">
        <f t="shared" si="9"/>
        <v>290462</v>
      </c>
      <c r="G29" s="14">
        <f t="shared" si="9"/>
        <v>1373944</v>
      </c>
      <c r="H29" s="14">
        <f t="shared" si="9"/>
        <v>0</v>
      </c>
      <c r="I29" s="14">
        <f t="shared" si="9"/>
        <v>7713360</v>
      </c>
      <c r="J29" s="14">
        <f t="shared" si="9"/>
        <v>0</v>
      </c>
      <c r="K29" s="14">
        <f t="shared" si="9"/>
        <v>2836475</v>
      </c>
      <c r="L29" s="14">
        <f t="shared" si="9"/>
        <v>0</v>
      </c>
      <c r="M29" s="14">
        <f t="shared" si="9"/>
        <v>0</v>
      </c>
      <c r="N29" s="14">
        <f t="shared" si="4"/>
        <v>28044523</v>
      </c>
      <c r="O29" s="35">
        <f t="shared" si="1"/>
        <v>4077.4241058447224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50</v>
      </c>
      <c r="M31" s="163"/>
      <c r="N31" s="163"/>
      <c r="O31" s="39">
        <v>6878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7272996</v>
      </c>
      <c r="E5" s="24">
        <f t="shared" si="0"/>
        <v>350</v>
      </c>
      <c r="F5" s="24">
        <f t="shared" si="0"/>
        <v>5531166</v>
      </c>
      <c r="G5" s="24">
        <f t="shared" si="0"/>
        <v>5219760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2829521</v>
      </c>
      <c r="L5" s="24">
        <f t="shared" si="0"/>
        <v>0</v>
      </c>
      <c r="M5" s="24">
        <f t="shared" si="0"/>
        <v>0</v>
      </c>
      <c r="N5" s="25">
        <f>SUM(D5:M5)</f>
        <v>20853793</v>
      </c>
      <c r="O5" s="30">
        <f t="shared" ref="O5:O27" si="1">(N5/O$29)</f>
        <v>3030.1936936936936</v>
      </c>
      <c r="P5" s="6"/>
    </row>
    <row r="6" spans="1:133">
      <c r="A6" s="12"/>
      <c r="B6" s="42">
        <v>511</v>
      </c>
      <c r="C6" s="19" t="s">
        <v>19</v>
      </c>
      <c r="D6" s="43">
        <v>39368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39368</v>
      </c>
      <c r="O6" s="44">
        <f t="shared" si="1"/>
        <v>5.720430107526882</v>
      </c>
      <c r="P6" s="9"/>
    </row>
    <row r="7" spans="1:133">
      <c r="A7" s="12"/>
      <c r="B7" s="42">
        <v>512</v>
      </c>
      <c r="C7" s="19" t="s">
        <v>20</v>
      </c>
      <c r="D7" s="43">
        <v>970310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970310</v>
      </c>
      <c r="O7" s="44">
        <f t="shared" si="1"/>
        <v>140.99244405696018</v>
      </c>
      <c r="P7" s="9"/>
    </row>
    <row r="8" spans="1:133">
      <c r="A8" s="12"/>
      <c r="B8" s="42">
        <v>513</v>
      </c>
      <c r="C8" s="19" t="s">
        <v>21</v>
      </c>
      <c r="D8" s="43">
        <v>1087449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258833</v>
      </c>
      <c r="L8" s="43">
        <v>0</v>
      </c>
      <c r="M8" s="43">
        <v>0</v>
      </c>
      <c r="N8" s="43">
        <f t="shared" si="2"/>
        <v>1346282</v>
      </c>
      <c r="O8" s="44">
        <f t="shared" si="1"/>
        <v>195.6236559139785</v>
      </c>
      <c r="P8" s="9"/>
    </row>
    <row r="9" spans="1:133">
      <c r="A9" s="12"/>
      <c r="B9" s="42">
        <v>514</v>
      </c>
      <c r="C9" s="19" t="s">
        <v>22</v>
      </c>
      <c r="D9" s="43">
        <v>492950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27333</v>
      </c>
      <c r="L9" s="43">
        <v>0</v>
      </c>
      <c r="M9" s="43">
        <v>0</v>
      </c>
      <c r="N9" s="43">
        <f t="shared" si="2"/>
        <v>520283</v>
      </c>
      <c r="O9" s="44">
        <f t="shared" si="1"/>
        <v>75.600552165068294</v>
      </c>
      <c r="P9" s="9"/>
    </row>
    <row r="10" spans="1:133">
      <c r="A10" s="12"/>
      <c r="B10" s="42">
        <v>515</v>
      </c>
      <c r="C10" s="19" t="s">
        <v>23</v>
      </c>
      <c r="D10" s="43">
        <v>581153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581153</v>
      </c>
      <c r="O10" s="44">
        <f t="shared" si="1"/>
        <v>84.44536471955827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5531166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5531166</v>
      </c>
      <c r="O11" s="44">
        <f t="shared" si="1"/>
        <v>803.71490845684389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2543355</v>
      </c>
      <c r="L12" s="43">
        <v>0</v>
      </c>
      <c r="M12" s="43">
        <v>0</v>
      </c>
      <c r="N12" s="43">
        <f t="shared" si="2"/>
        <v>2543355</v>
      </c>
      <c r="O12" s="44">
        <f t="shared" si="1"/>
        <v>369.5662598081953</v>
      </c>
      <c r="P12" s="9"/>
    </row>
    <row r="13" spans="1:133">
      <c r="A13" s="12"/>
      <c r="B13" s="42">
        <v>519</v>
      </c>
      <c r="C13" s="19" t="s">
        <v>26</v>
      </c>
      <c r="D13" s="43">
        <v>4101766</v>
      </c>
      <c r="E13" s="43">
        <v>350</v>
      </c>
      <c r="F13" s="43">
        <v>0</v>
      </c>
      <c r="G13" s="43">
        <v>5219760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9321876</v>
      </c>
      <c r="O13" s="44">
        <f t="shared" si="1"/>
        <v>1354.5300784655624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6421417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533565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6954982</v>
      </c>
      <c r="O14" s="41">
        <f t="shared" si="1"/>
        <v>1010.6047660563789</v>
      </c>
      <c r="P14" s="10"/>
    </row>
    <row r="15" spans="1:133">
      <c r="A15" s="12"/>
      <c r="B15" s="42">
        <v>521</v>
      </c>
      <c r="C15" s="19" t="s">
        <v>28</v>
      </c>
      <c r="D15" s="43">
        <v>2377210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2377210</v>
      </c>
      <c r="O15" s="44">
        <f t="shared" si="1"/>
        <v>345.42429526300492</v>
      </c>
      <c r="P15" s="9"/>
    </row>
    <row r="16" spans="1:133">
      <c r="A16" s="12"/>
      <c r="B16" s="42">
        <v>522</v>
      </c>
      <c r="C16" s="19" t="s">
        <v>29</v>
      </c>
      <c r="D16" s="43">
        <v>4019244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4019244</v>
      </c>
      <c r="O16" s="44">
        <f t="shared" si="1"/>
        <v>584.02266782911943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533565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533565</v>
      </c>
      <c r="O17" s="44">
        <f t="shared" si="1"/>
        <v>77.530514385353101</v>
      </c>
      <c r="P17" s="9"/>
    </row>
    <row r="18" spans="1:119">
      <c r="A18" s="12"/>
      <c r="B18" s="42">
        <v>525</v>
      </c>
      <c r="C18" s="19" t="s">
        <v>31</v>
      </c>
      <c r="D18" s="43">
        <v>24963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24963</v>
      </c>
      <c r="O18" s="44">
        <f t="shared" si="1"/>
        <v>3.6272885789014819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5533338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5533338</v>
      </c>
      <c r="O19" s="41">
        <f t="shared" si="1"/>
        <v>804.03051438535306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5533338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5533338</v>
      </c>
      <c r="O20" s="44">
        <f t="shared" si="1"/>
        <v>804.03051438535306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507134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507134</v>
      </c>
      <c r="O21" s="41">
        <f t="shared" si="1"/>
        <v>73.689915722173794</v>
      </c>
      <c r="P21" s="10"/>
    </row>
    <row r="22" spans="1:119">
      <c r="A22" s="12"/>
      <c r="B22" s="42">
        <v>541</v>
      </c>
      <c r="C22" s="19" t="s">
        <v>35</v>
      </c>
      <c r="D22" s="43">
        <v>507134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507134</v>
      </c>
      <c r="O22" s="44">
        <f t="shared" si="1"/>
        <v>73.689915722173794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740909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740909</v>
      </c>
      <c r="O23" s="41">
        <f t="shared" si="1"/>
        <v>107.65896541702993</v>
      </c>
      <c r="P23" s="9"/>
    </row>
    <row r="24" spans="1:119">
      <c r="A24" s="12"/>
      <c r="B24" s="42">
        <v>572</v>
      </c>
      <c r="C24" s="19" t="s">
        <v>37</v>
      </c>
      <c r="D24" s="43">
        <v>740909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740909</v>
      </c>
      <c r="O24" s="44">
        <f t="shared" si="1"/>
        <v>107.65896541702993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4189498</v>
      </c>
      <c r="F25" s="29">
        <f t="shared" si="8"/>
        <v>0</v>
      </c>
      <c r="G25" s="29">
        <f t="shared" si="8"/>
        <v>257</v>
      </c>
      <c r="H25" s="29">
        <f t="shared" si="8"/>
        <v>0</v>
      </c>
      <c r="I25" s="29">
        <f t="shared" si="8"/>
        <v>1262605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5452360</v>
      </c>
      <c r="O25" s="41">
        <f t="shared" si="1"/>
        <v>792.26387678000583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4189498</v>
      </c>
      <c r="F26" s="43">
        <v>0</v>
      </c>
      <c r="G26" s="43">
        <v>257</v>
      </c>
      <c r="H26" s="43">
        <v>0</v>
      </c>
      <c r="I26" s="43">
        <v>1262605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5452360</v>
      </c>
      <c r="O26" s="44">
        <f t="shared" si="1"/>
        <v>792.26387678000583</v>
      </c>
      <c r="P26" s="9"/>
    </row>
    <row r="27" spans="1:119" ht="16.5" thickBot="1">
      <c r="A27" s="13" t="s">
        <v>10</v>
      </c>
      <c r="B27" s="21"/>
      <c r="C27" s="20"/>
      <c r="D27" s="14">
        <f>SUM(D5,D14,D19,D21,D23,D25)</f>
        <v>14942456</v>
      </c>
      <c r="E27" s="14">
        <f t="shared" ref="E27:M27" si="9">SUM(E5,E14,E19,E21,E23,E25)</f>
        <v>4189848</v>
      </c>
      <c r="F27" s="14">
        <f t="shared" si="9"/>
        <v>5531166</v>
      </c>
      <c r="G27" s="14">
        <f t="shared" si="9"/>
        <v>5220017</v>
      </c>
      <c r="H27" s="14">
        <f t="shared" si="9"/>
        <v>0</v>
      </c>
      <c r="I27" s="14">
        <f t="shared" si="9"/>
        <v>7329508</v>
      </c>
      <c r="J27" s="14">
        <f t="shared" si="9"/>
        <v>0</v>
      </c>
      <c r="K27" s="14">
        <f t="shared" si="9"/>
        <v>2829521</v>
      </c>
      <c r="L27" s="14">
        <f t="shared" si="9"/>
        <v>0</v>
      </c>
      <c r="M27" s="14">
        <f t="shared" si="9"/>
        <v>0</v>
      </c>
      <c r="N27" s="14">
        <f t="shared" si="4"/>
        <v>40042516</v>
      </c>
      <c r="O27" s="35">
        <f t="shared" si="1"/>
        <v>5818.4417320546354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46</v>
      </c>
      <c r="M29" s="163"/>
      <c r="N29" s="163"/>
      <c r="O29" s="39">
        <v>6882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5767141</v>
      </c>
      <c r="E5" s="24">
        <f t="shared" si="0"/>
        <v>350</v>
      </c>
      <c r="F5" s="24">
        <f t="shared" si="0"/>
        <v>3201042</v>
      </c>
      <c r="G5" s="24">
        <f t="shared" si="0"/>
        <v>2619967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3205978</v>
      </c>
      <c r="L5" s="24">
        <f t="shared" si="0"/>
        <v>0</v>
      </c>
      <c r="M5" s="24">
        <f t="shared" si="0"/>
        <v>0</v>
      </c>
      <c r="N5" s="25">
        <f>SUM(D5:M5)</f>
        <v>14794478</v>
      </c>
      <c r="O5" s="30">
        <f t="shared" ref="O5:O27" si="1">(N5/O$29)</f>
        <v>2147.8626596980257</v>
      </c>
      <c r="P5" s="6"/>
    </row>
    <row r="6" spans="1:133">
      <c r="A6" s="12"/>
      <c r="B6" s="42">
        <v>511</v>
      </c>
      <c r="C6" s="19" t="s">
        <v>19</v>
      </c>
      <c r="D6" s="43">
        <v>53649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53649</v>
      </c>
      <c r="O6" s="44">
        <f t="shared" si="1"/>
        <v>7.7887630662020904</v>
      </c>
      <c r="P6" s="9"/>
    </row>
    <row r="7" spans="1:133">
      <c r="A7" s="12"/>
      <c r="B7" s="42">
        <v>512</v>
      </c>
      <c r="C7" s="19" t="s">
        <v>20</v>
      </c>
      <c r="D7" s="43">
        <v>701048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701048</v>
      </c>
      <c r="O7" s="44">
        <f t="shared" si="1"/>
        <v>101.77816492450638</v>
      </c>
      <c r="P7" s="9"/>
    </row>
    <row r="8" spans="1:133">
      <c r="A8" s="12"/>
      <c r="B8" s="42">
        <v>513</v>
      </c>
      <c r="C8" s="19" t="s">
        <v>21</v>
      </c>
      <c r="D8" s="43">
        <v>1109407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304084</v>
      </c>
      <c r="L8" s="43">
        <v>0</v>
      </c>
      <c r="M8" s="43">
        <v>0</v>
      </c>
      <c r="N8" s="43">
        <f t="shared" si="2"/>
        <v>1413491</v>
      </c>
      <c r="O8" s="44">
        <f t="shared" si="1"/>
        <v>205.21065621370499</v>
      </c>
      <c r="P8" s="9"/>
    </row>
    <row r="9" spans="1:133">
      <c r="A9" s="12"/>
      <c r="B9" s="42">
        <v>514</v>
      </c>
      <c r="C9" s="19" t="s">
        <v>22</v>
      </c>
      <c r="D9" s="43">
        <v>608617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48457</v>
      </c>
      <c r="L9" s="43">
        <v>0</v>
      </c>
      <c r="M9" s="43">
        <v>0</v>
      </c>
      <c r="N9" s="43">
        <f t="shared" si="2"/>
        <v>657074</v>
      </c>
      <c r="O9" s="44">
        <f t="shared" si="1"/>
        <v>95.394018583042978</v>
      </c>
      <c r="P9" s="9"/>
    </row>
    <row r="10" spans="1:133">
      <c r="A10" s="12"/>
      <c r="B10" s="42">
        <v>515</v>
      </c>
      <c r="C10" s="19" t="s">
        <v>23</v>
      </c>
      <c r="D10" s="43">
        <v>544561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544561</v>
      </c>
      <c r="O10" s="44">
        <f t="shared" si="1"/>
        <v>79.059378629500586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3201042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3201042</v>
      </c>
      <c r="O11" s="44">
        <f t="shared" si="1"/>
        <v>464.72735191637628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2853437</v>
      </c>
      <c r="L12" s="43">
        <v>0</v>
      </c>
      <c r="M12" s="43">
        <v>0</v>
      </c>
      <c r="N12" s="43">
        <f t="shared" si="2"/>
        <v>2853437</v>
      </c>
      <c r="O12" s="44">
        <f t="shared" si="1"/>
        <v>414.26204994192801</v>
      </c>
      <c r="P12" s="9"/>
    </row>
    <row r="13" spans="1:133">
      <c r="A13" s="12"/>
      <c r="B13" s="42">
        <v>519</v>
      </c>
      <c r="C13" s="19" t="s">
        <v>26</v>
      </c>
      <c r="D13" s="43">
        <v>2749859</v>
      </c>
      <c r="E13" s="43">
        <v>350</v>
      </c>
      <c r="F13" s="43">
        <v>0</v>
      </c>
      <c r="G13" s="43">
        <v>2619967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5370176</v>
      </c>
      <c r="O13" s="44">
        <f t="shared" si="1"/>
        <v>779.64227642276421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7000435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482307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7482742</v>
      </c>
      <c r="O14" s="41">
        <f t="shared" si="1"/>
        <v>1086.3446573751453</v>
      </c>
      <c r="P14" s="10"/>
    </row>
    <row r="15" spans="1:133">
      <c r="A15" s="12"/>
      <c r="B15" s="42">
        <v>521</v>
      </c>
      <c r="C15" s="19" t="s">
        <v>28</v>
      </c>
      <c r="D15" s="43">
        <v>2294125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2294125</v>
      </c>
      <c r="O15" s="44">
        <f t="shared" si="1"/>
        <v>333.06112078977935</v>
      </c>
      <c r="P15" s="9"/>
    </row>
    <row r="16" spans="1:133">
      <c r="A16" s="12"/>
      <c r="B16" s="42">
        <v>522</v>
      </c>
      <c r="C16" s="19" t="s">
        <v>29</v>
      </c>
      <c r="D16" s="43">
        <v>4682511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4682511</v>
      </c>
      <c r="O16" s="44">
        <f t="shared" si="1"/>
        <v>679.80705574912895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482307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482307</v>
      </c>
      <c r="O17" s="44">
        <f t="shared" si="1"/>
        <v>70.021341463414629</v>
      </c>
      <c r="P17" s="9"/>
    </row>
    <row r="18" spans="1:119">
      <c r="A18" s="12"/>
      <c r="B18" s="42">
        <v>525</v>
      </c>
      <c r="C18" s="19" t="s">
        <v>31</v>
      </c>
      <c r="D18" s="43">
        <v>23799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23799</v>
      </c>
      <c r="O18" s="44">
        <f t="shared" si="1"/>
        <v>3.4551393728222997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5042936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5042936</v>
      </c>
      <c r="O19" s="41">
        <f t="shared" si="1"/>
        <v>732.13356562137051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5042936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5042936</v>
      </c>
      <c r="O20" s="44">
        <f t="shared" si="1"/>
        <v>732.13356562137051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553611</v>
      </c>
      <c r="E21" s="29">
        <f t="shared" si="6"/>
        <v>0</v>
      </c>
      <c r="F21" s="29">
        <f t="shared" si="6"/>
        <v>0</v>
      </c>
      <c r="G21" s="29">
        <f t="shared" si="6"/>
        <v>115138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668749</v>
      </c>
      <c r="O21" s="41">
        <f t="shared" si="1"/>
        <v>97.088995354239259</v>
      </c>
      <c r="P21" s="10"/>
    </row>
    <row r="22" spans="1:119">
      <c r="A22" s="12"/>
      <c r="B22" s="42">
        <v>541</v>
      </c>
      <c r="C22" s="19" t="s">
        <v>35</v>
      </c>
      <c r="D22" s="43">
        <v>553611</v>
      </c>
      <c r="E22" s="43">
        <v>0</v>
      </c>
      <c r="F22" s="43">
        <v>0</v>
      </c>
      <c r="G22" s="43">
        <v>115138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668749</v>
      </c>
      <c r="O22" s="44">
        <f t="shared" si="1"/>
        <v>97.088995354239259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690108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690108</v>
      </c>
      <c r="O23" s="41">
        <f t="shared" si="1"/>
        <v>100.18989547038328</v>
      </c>
      <c r="P23" s="9"/>
    </row>
    <row r="24" spans="1:119">
      <c r="A24" s="12"/>
      <c r="B24" s="42">
        <v>572</v>
      </c>
      <c r="C24" s="19" t="s">
        <v>37</v>
      </c>
      <c r="D24" s="43">
        <v>690108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690108</v>
      </c>
      <c r="O24" s="44">
        <f t="shared" si="1"/>
        <v>100.18989547038328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5137784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1284605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6422389</v>
      </c>
      <c r="O25" s="41">
        <f t="shared" si="1"/>
        <v>932.40258420441353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5137784</v>
      </c>
      <c r="F26" s="43">
        <v>0</v>
      </c>
      <c r="G26" s="43">
        <v>0</v>
      </c>
      <c r="H26" s="43">
        <v>0</v>
      </c>
      <c r="I26" s="43">
        <v>1284605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6422389</v>
      </c>
      <c r="O26" s="44">
        <f t="shared" si="1"/>
        <v>932.40258420441353</v>
      </c>
      <c r="P26" s="9"/>
    </row>
    <row r="27" spans="1:119" ht="16.5" thickBot="1">
      <c r="A27" s="13" t="s">
        <v>10</v>
      </c>
      <c r="B27" s="21"/>
      <c r="C27" s="20"/>
      <c r="D27" s="14">
        <f>SUM(D5,D14,D19,D21,D23,D25)</f>
        <v>14011295</v>
      </c>
      <c r="E27" s="14">
        <f t="shared" ref="E27:M27" si="9">SUM(E5,E14,E19,E21,E23,E25)</f>
        <v>5138134</v>
      </c>
      <c r="F27" s="14">
        <f t="shared" si="9"/>
        <v>3201042</v>
      </c>
      <c r="G27" s="14">
        <f t="shared" si="9"/>
        <v>2735105</v>
      </c>
      <c r="H27" s="14">
        <f t="shared" si="9"/>
        <v>0</v>
      </c>
      <c r="I27" s="14">
        <f t="shared" si="9"/>
        <v>6809848</v>
      </c>
      <c r="J27" s="14">
        <f t="shared" si="9"/>
        <v>0</v>
      </c>
      <c r="K27" s="14">
        <f t="shared" si="9"/>
        <v>3205978</v>
      </c>
      <c r="L27" s="14">
        <f t="shared" si="9"/>
        <v>0</v>
      </c>
      <c r="M27" s="14">
        <f t="shared" si="9"/>
        <v>0</v>
      </c>
      <c r="N27" s="14">
        <f t="shared" si="4"/>
        <v>35101402</v>
      </c>
      <c r="O27" s="35">
        <f t="shared" si="1"/>
        <v>5096.0223577235774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43</v>
      </c>
      <c r="M29" s="163"/>
      <c r="N29" s="163"/>
      <c r="O29" s="39">
        <v>6888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6317379</v>
      </c>
      <c r="E5" s="24">
        <f t="shared" ref="E5:M5" si="0">SUM(E6:E13)</f>
        <v>350</v>
      </c>
      <c r="F5" s="24">
        <f t="shared" si="0"/>
        <v>3202878</v>
      </c>
      <c r="G5" s="24">
        <f t="shared" si="0"/>
        <v>849285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2400588</v>
      </c>
      <c r="L5" s="24">
        <f t="shared" si="0"/>
        <v>0</v>
      </c>
      <c r="M5" s="24">
        <f t="shared" si="0"/>
        <v>0</v>
      </c>
      <c r="N5" s="25">
        <f>SUM(D5:M5)</f>
        <v>12770480</v>
      </c>
      <c r="O5" s="30">
        <f t="shared" ref="O5:O27" si="1">(N5/O$29)</f>
        <v>1673.0617057513427</v>
      </c>
      <c r="P5" s="6"/>
    </row>
    <row r="6" spans="1:133">
      <c r="A6" s="12"/>
      <c r="B6" s="42">
        <v>511</v>
      </c>
      <c r="C6" s="19" t="s">
        <v>19</v>
      </c>
      <c r="D6" s="43">
        <v>47322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47322</v>
      </c>
      <c r="O6" s="44">
        <f t="shared" si="1"/>
        <v>6.1996593737717802</v>
      </c>
      <c r="P6" s="9"/>
    </row>
    <row r="7" spans="1:133">
      <c r="A7" s="12"/>
      <c r="B7" s="42">
        <v>512</v>
      </c>
      <c r="C7" s="19" t="s">
        <v>20</v>
      </c>
      <c r="D7" s="43">
        <v>745647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745647</v>
      </c>
      <c r="O7" s="44">
        <f t="shared" si="1"/>
        <v>97.687278920476871</v>
      </c>
      <c r="P7" s="9"/>
    </row>
    <row r="8" spans="1:133">
      <c r="A8" s="12"/>
      <c r="B8" s="42">
        <v>513</v>
      </c>
      <c r="C8" s="19" t="s">
        <v>21</v>
      </c>
      <c r="D8" s="43">
        <v>1104126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235674</v>
      </c>
      <c r="L8" s="43">
        <v>0</v>
      </c>
      <c r="M8" s="43">
        <v>0</v>
      </c>
      <c r="N8" s="43">
        <f t="shared" si="2"/>
        <v>1339800</v>
      </c>
      <c r="O8" s="44">
        <f t="shared" si="1"/>
        <v>175.52731560330145</v>
      </c>
      <c r="P8" s="9"/>
    </row>
    <row r="9" spans="1:133">
      <c r="A9" s="12"/>
      <c r="B9" s="42">
        <v>514</v>
      </c>
      <c r="C9" s="19" t="s">
        <v>22</v>
      </c>
      <c r="D9" s="43">
        <v>801628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33605</v>
      </c>
      <c r="L9" s="43">
        <v>0</v>
      </c>
      <c r="M9" s="43">
        <v>0</v>
      </c>
      <c r="N9" s="43">
        <f t="shared" si="2"/>
        <v>835233</v>
      </c>
      <c r="O9" s="44">
        <f t="shared" si="1"/>
        <v>109.42394864404559</v>
      </c>
      <c r="P9" s="9"/>
    </row>
    <row r="10" spans="1:133">
      <c r="A10" s="12"/>
      <c r="B10" s="42">
        <v>515</v>
      </c>
      <c r="C10" s="19" t="s">
        <v>23</v>
      </c>
      <c r="D10" s="43">
        <v>463434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463434</v>
      </c>
      <c r="O10" s="44">
        <f t="shared" si="1"/>
        <v>60.714529018734446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3202878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3202878</v>
      </c>
      <c r="O11" s="44">
        <f t="shared" si="1"/>
        <v>419.60932791824973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2131309</v>
      </c>
      <c r="L12" s="43">
        <v>0</v>
      </c>
      <c r="M12" s="43">
        <v>0</v>
      </c>
      <c r="N12" s="43">
        <f t="shared" si="2"/>
        <v>2131309</v>
      </c>
      <c r="O12" s="44">
        <f t="shared" si="1"/>
        <v>279.22297916939607</v>
      </c>
      <c r="P12" s="9"/>
    </row>
    <row r="13" spans="1:133">
      <c r="A13" s="12"/>
      <c r="B13" s="42">
        <v>519</v>
      </c>
      <c r="C13" s="19" t="s">
        <v>26</v>
      </c>
      <c r="D13" s="43">
        <v>3155222</v>
      </c>
      <c r="E13" s="43">
        <v>350</v>
      </c>
      <c r="F13" s="43">
        <v>0</v>
      </c>
      <c r="G13" s="43">
        <v>849285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4004857</v>
      </c>
      <c r="O13" s="44">
        <f t="shared" si="1"/>
        <v>524.67666710336698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6707328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694992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7402320</v>
      </c>
      <c r="O14" s="41">
        <f t="shared" si="1"/>
        <v>969.77859295165729</v>
      </c>
      <c r="P14" s="10"/>
    </row>
    <row r="15" spans="1:133">
      <c r="A15" s="12"/>
      <c r="B15" s="42">
        <v>521</v>
      </c>
      <c r="C15" s="19" t="s">
        <v>28</v>
      </c>
      <c r="D15" s="43">
        <v>2502631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2502631</v>
      </c>
      <c r="O15" s="44">
        <f t="shared" si="1"/>
        <v>327.86990698283768</v>
      </c>
      <c r="P15" s="9"/>
    </row>
    <row r="16" spans="1:133">
      <c r="A16" s="12"/>
      <c r="B16" s="42">
        <v>522</v>
      </c>
      <c r="C16" s="19" t="s">
        <v>29</v>
      </c>
      <c r="D16" s="43">
        <v>4180455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4180455</v>
      </c>
      <c r="O16" s="44">
        <f t="shared" si="1"/>
        <v>547.68177649679023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694992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694992</v>
      </c>
      <c r="O17" s="44">
        <f t="shared" si="1"/>
        <v>91.050962924145153</v>
      </c>
      <c r="P17" s="9"/>
    </row>
    <row r="18" spans="1:119">
      <c r="A18" s="12"/>
      <c r="B18" s="42">
        <v>525</v>
      </c>
      <c r="C18" s="19" t="s">
        <v>31</v>
      </c>
      <c r="D18" s="43">
        <v>24242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24242</v>
      </c>
      <c r="O18" s="44">
        <f t="shared" si="1"/>
        <v>3.1759465478841871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4704066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4704066</v>
      </c>
      <c r="O19" s="41">
        <f t="shared" si="1"/>
        <v>616.28009956766675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4704066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4704066</v>
      </c>
      <c r="O20" s="44">
        <f t="shared" si="1"/>
        <v>616.28009956766675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477998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477998</v>
      </c>
      <c r="O21" s="41">
        <f t="shared" si="1"/>
        <v>62.622559937115156</v>
      </c>
      <c r="P21" s="10"/>
    </row>
    <row r="22" spans="1:119">
      <c r="A22" s="12"/>
      <c r="B22" s="42">
        <v>541</v>
      </c>
      <c r="C22" s="19" t="s">
        <v>35</v>
      </c>
      <c r="D22" s="43">
        <v>477998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477998</v>
      </c>
      <c r="O22" s="44">
        <f t="shared" si="1"/>
        <v>62.622559937115156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702847</v>
      </c>
      <c r="E23" s="29">
        <f t="shared" si="7"/>
        <v>0</v>
      </c>
      <c r="F23" s="29">
        <f t="shared" si="7"/>
        <v>0</v>
      </c>
      <c r="G23" s="29">
        <f t="shared" si="7"/>
        <v>268135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970982</v>
      </c>
      <c r="O23" s="41">
        <f t="shared" si="1"/>
        <v>127.20843704965283</v>
      </c>
      <c r="P23" s="9"/>
    </row>
    <row r="24" spans="1:119">
      <c r="A24" s="12"/>
      <c r="B24" s="42">
        <v>572</v>
      </c>
      <c r="C24" s="19" t="s">
        <v>37</v>
      </c>
      <c r="D24" s="43">
        <v>702847</v>
      </c>
      <c r="E24" s="43">
        <v>0</v>
      </c>
      <c r="F24" s="43">
        <v>0</v>
      </c>
      <c r="G24" s="43">
        <v>268135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970982</v>
      </c>
      <c r="O24" s="44">
        <f t="shared" si="1"/>
        <v>127.20843704965283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0</v>
      </c>
      <c r="E25" s="29">
        <f t="shared" si="8"/>
        <v>4622399</v>
      </c>
      <c r="F25" s="29">
        <f t="shared" si="8"/>
        <v>0</v>
      </c>
      <c r="G25" s="29">
        <f t="shared" si="8"/>
        <v>425000</v>
      </c>
      <c r="H25" s="29">
        <f t="shared" si="8"/>
        <v>0</v>
      </c>
      <c r="I25" s="29">
        <f t="shared" si="8"/>
        <v>924470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5971869</v>
      </c>
      <c r="O25" s="41">
        <f t="shared" si="1"/>
        <v>782.37508188130482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4622399</v>
      </c>
      <c r="F26" s="43">
        <v>0</v>
      </c>
      <c r="G26" s="43">
        <v>425000</v>
      </c>
      <c r="H26" s="43">
        <v>0</v>
      </c>
      <c r="I26" s="43">
        <v>924470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5971869</v>
      </c>
      <c r="O26" s="44">
        <f t="shared" si="1"/>
        <v>782.37508188130482</v>
      </c>
      <c r="P26" s="9"/>
    </row>
    <row r="27" spans="1:119" ht="16.5" thickBot="1">
      <c r="A27" s="13" t="s">
        <v>10</v>
      </c>
      <c r="B27" s="21"/>
      <c r="C27" s="20"/>
      <c r="D27" s="14">
        <f>SUM(D5,D14,D19,D21,D23,D25)</f>
        <v>14205552</v>
      </c>
      <c r="E27" s="14">
        <f t="shared" ref="E27:M27" si="9">SUM(E5,E14,E19,E21,E23,E25)</f>
        <v>4622749</v>
      </c>
      <c r="F27" s="14">
        <f t="shared" si="9"/>
        <v>3202878</v>
      </c>
      <c r="G27" s="14">
        <f t="shared" si="9"/>
        <v>1542420</v>
      </c>
      <c r="H27" s="14">
        <f t="shared" si="9"/>
        <v>0</v>
      </c>
      <c r="I27" s="14">
        <f t="shared" si="9"/>
        <v>6323528</v>
      </c>
      <c r="J27" s="14">
        <f t="shared" si="9"/>
        <v>0</v>
      </c>
      <c r="K27" s="14">
        <f t="shared" si="9"/>
        <v>2400588</v>
      </c>
      <c r="L27" s="14">
        <f t="shared" si="9"/>
        <v>0</v>
      </c>
      <c r="M27" s="14">
        <f t="shared" si="9"/>
        <v>0</v>
      </c>
      <c r="N27" s="14">
        <f t="shared" si="4"/>
        <v>32297715</v>
      </c>
      <c r="O27" s="35">
        <f t="shared" si="1"/>
        <v>4231.3264771387394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40</v>
      </c>
      <c r="M29" s="163"/>
      <c r="N29" s="163"/>
      <c r="O29" s="39">
        <v>7633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5799965</v>
      </c>
      <c r="E5" s="24">
        <f t="shared" si="0"/>
        <v>350</v>
      </c>
      <c r="F5" s="24">
        <f t="shared" si="0"/>
        <v>3532593</v>
      </c>
      <c r="G5" s="24">
        <f t="shared" si="0"/>
        <v>0</v>
      </c>
      <c r="H5" s="24">
        <f t="shared" si="0"/>
        <v>1113576</v>
      </c>
      <c r="I5" s="24">
        <f t="shared" si="0"/>
        <v>0</v>
      </c>
      <c r="J5" s="24">
        <f t="shared" si="0"/>
        <v>0</v>
      </c>
      <c r="K5" s="24">
        <f t="shared" si="0"/>
        <v>3163021</v>
      </c>
      <c r="L5" s="24">
        <f t="shared" si="0"/>
        <v>0</v>
      </c>
      <c r="M5" s="24">
        <f t="shared" si="0"/>
        <v>0</v>
      </c>
      <c r="N5" s="25">
        <f>SUM(D5:M5)</f>
        <v>13609505</v>
      </c>
      <c r="O5" s="30">
        <f t="shared" ref="O5:O27" si="1">(N5/O$29)</f>
        <v>1768.1570741847472</v>
      </c>
      <c r="P5" s="6"/>
    </row>
    <row r="6" spans="1:133">
      <c r="A6" s="12"/>
      <c r="B6" s="42">
        <v>511</v>
      </c>
      <c r="C6" s="19" t="s">
        <v>19</v>
      </c>
      <c r="D6" s="43">
        <v>34581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34581</v>
      </c>
      <c r="O6" s="44">
        <f t="shared" si="1"/>
        <v>4.4927893984669351</v>
      </c>
      <c r="P6" s="9"/>
    </row>
    <row r="7" spans="1:133">
      <c r="A7" s="12"/>
      <c r="B7" s="42">
        <v>512</v>
      </c>
      <c r="C7" s="19" t="s">
        <v>20</v>
      </c>
      <c r="D7" s="43">
        <v>640392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640392</v>
      </c>
      <c r="O7" s="44">
        <f t="shared" si="1"/>
        <v>83.200207873197343</v>
      </c>
      <c r="P7" s="9"/>
    </row>
    <row r="8" spans="1:133">
      <c r="A8" s="12"/>
      <c r="B8" s="42">
        <v>513</v>
      </c>
      <c r="C8" s="19" t="s">
        <v>21</v>
      </c>
      <c r="D8" s="43">
        <v>1115298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252768</v>
      </c>
      <c r="L8" s="43">
        <v>0</v>
      </c>
      <c r="M8" s="43">
        <v>0</v>
      </c>
      <c r="N8" s="43">
        <f t="shared" si="2"/>
        <v>1368066</v>
      </c>
      <c r="O8" s="44">
        <f t="shared" si="1"/>
        <v>177.74015850331298</v>
      </c>
      <c r="P8" s="9"/>
    </row>
    <row r="9" spans="1:133">
      <c r="A9" s="12"/>
      <c r="B9" s="42">
        <v>514</v>
      </c>
      <c r="C9" s="19" t="s">
        <v>22</v>
      </c>
      <c r="D9" s="43">
        <v>499537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32618</v>
      </c>
      <c r="L9" s="43">
        <v>0</v>
      </c>
      <c r="M9" s="43">
        <v>0</v>
      </c>
      <c r="N9" s="43">
        <f t="shared" si="2"/>
        <v>532155</v>
      </c>
      <c r="O9" s="44">
        <f t="shared" si="1"/>
        <v>69.137975834740814</v>
      </c>
      <c r="P9" s="9"/>
    </row>
    <row r="10" spans="1:133">
      <c r="A10" s="12"/>
      <c r="B10" s="42">
        <v>515</v>
      </c>
      <c r="C10" s="19" t="s">
        <v>23</v>
      </c>
      <c r="D10" s="43">
        <v>486120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486120</v>
      </c>
      <c r="O10" s="44">
        <f t="shared" si="1"/>
        <v>63.157074184747302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3532593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3532593</v>
      </c>
      <c r="O11" s="44">
        <f t="shared" si="1"/>
        <v>458.95712615304666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2877635</v>
      </c>
      <c r="L12" s="43">
        <v>0</v>
      </c>
      <c r="M12" s="43">
        <v>0</v>
      </c>
      <c r="N12" s="43">
        <f t="shared" si="2"/>
        <v>2877635</v>
      </c>
      <c r="O12" s="44">
        <f t="shared" si="1"/>
        <v>373.86449265947772</v>
      </c>
      <c r="P12" s="9"/>
    </row>
    <row r="13" spans="1:133">
      <c r="A13" s="12"/>
      <c r="B13" s="42">
        <v>519</v>
      </c>
      <c r="C13" s="19" t="s">
        <v>26</v>
      </c>
      <c r="D13" s="43">
        <v>3024037</v>
      </c>
      <c r="E13" s="43">
        <v>350</v>
      </c>
      <c r="F13" s="43">
        <v>0</v>
      </c>
      <c r="G13" s="43">
        <v>0</v>
      </c>
      <c r="H13" s="43">
        <v>1113576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4137963</v>
      </c>
      <c r="O13" s="44">
        <f t="shared" si="1"/>
        <v>537.60724957775756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6983522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897275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7880797</v>
      </c>
      <c r="O14" s="41">
        <f t="shared" si="1"/>
        <v>1023.8790437832922</v>
      </c>
      <c r="P14" s="10"/>
    </row>
    <row r="15" spans="1:133">
      <c r="A15" s="12"/>
      <c r="B15" s="42">
        <v>521</v>
      </c>
      <c r="C15" s="19" t="s">
        <v>28</v>
      </c>
      <c r="D15" s="43">
        <v>2571097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2571097</v>
      </c>
      <c r="O15" s="44">
        <f t="shared" si="1"/>
        <v>334.03884630375472</v>
      </c>
      <c r="P15" s="9"/>
    </row>
    <row r="16" spans="1:133">
      <c r="A16" s="12"/>
      <c r="B16" s="42">
        <v>522</v>
      </c>
      <c r="C16" s="19" t="s">
        <v>29</v>
      </c>
      <c r="D16" s="43">
        <v>4380391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4380391</v>
      </c>
      <c r="O16" s="44">
        <f t="shared" si="1"/>
        <v>569.10367675717816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897275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897275</v>
      </c>
      <c r="O17" s="44">
        <f t="shared" si="1"/>
        <v>116.57463946992334</v>
      </c>
      <c r="P17" s="9"/>
    </row>
    <row r="18" spans="1:119">
      <c r="A18" s="12"/>
      <c r="B18" s="42">
        <v>525</v>
      </c>
      <c r="C18" s="19" t="s">
        <v>31</v>
      </c>
      <c r="D18" s="43">
        <v>32034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32034</v>
      </c>
      <c r="O18" s="44">
        <f t="shared" si="1"/>
        <v>4.1618812524360136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4650509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4650509</v>
      </c>
      <c r="O19" s="41">
        <f t="shared" si="1"/>
        <v>604.19760945823043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4650509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4650509</v>
      </c>
      <c r="O20" s="44">
        <f t="shared" si="1"/>
        <v>604.19760945823043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555889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555889</v>
      </c>
      <c r="O21" s="41">
        <f t="shared" si="1"/>
        <v>72.221514875925692</v>
      </c>
      <c r="P21" s="10"/>
    </row>
    <row r="22" spans="1:119">
      <c r="A22" s="12"/>
      <c r="B22" s="42">
        <v>541</v>
      </c>
      <c r="C22" s="19" t="s">
        <v>35</v>
      </c>
      <c r="D22" s="43">
        <v>555889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555889</v>
      </c>
      <c r="O22" s="44">
        <f t="shared" si="1"/>
        <v>72.221514875925692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762602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11633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774235</v>
      </c>
      <c r="O23" s="41">
        <f t="shared" si="1"/>
        <v>100.58919059373783</v>
      </c>
      <c r="P23" s="9"/>
    </row>
    <row r="24" spans="1:119">
      <c r="A24" s="12"/>
      <c r="B24" s="42">
        <v>572</v>
      </c>
      <c r="C24" s="19" t="s">
        <v>37</v>
      </c>
      <c r="D24" s="43">
        <v>762602</v>
      </c>
      <c r="E24" s="43">
        <v>0</v>
      </c>
      <c r="F24" s="43">
        <v>0</v>
      </c>
      <c r="G24" s="43">
        <v>0</v>
      </c>
      <c r="H24" s="43">
        <v>11633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774235</v>
      </c>
      <c r="O24" s="44">
        <f t="shared" si="1"/>
        <v>100.58919059373783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695016</v>
      </c>
      <c r="E25" s="29">
        <f t="shared" si="8"/>
        <v>2922221</v>
      </c>
      <c r="F25" s="29">
        <f t="shared" si="8"/>
        <v>0</v>
      </c>
      <c r="G25" s="29">
        <f t="shared" si="8"/>
        <v>0</v>
      </c>
      <c r="H25" s="29">
        <f t="shared" si="8"/>
        <v>20000</v>
      </c>
      <c r="I25" s="29">
        <f t="shared" si="8"/>
        <v>1685764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5323001</v>
      </c>
      <c r="O25" s="41">
        <f t="shared" si="1"/>
        <v>691.56827335325454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695016</v>
      </c>
      <c r="E26" s="43">
        <v>2922221</v>
      </c>
      <c r="F26" s="43">
        <v>0</v>
      </c>
      <c r="G26" s="43">
        <v>0</v>
      </c>
      <c r="H26" s="43">
        <v>20000</v>
      </c>
      <c r="I26" s="43">
        <v>1685764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5323001</v>
      </c>
      <c r="O26" s="44">
        <f t="shared" si="1"/>
        <v>691.56827335325454</v>
      </c>
      <c r="P26" s="9"/>
    </row>
    <row r="27" spans="1:119" ht="16.5" thickBot="1">
      <c r="A27" s="13" t="s">
        <v>10</v>
      </c>
      <c r="B27" s="21"/>
      <c r="C27" s="20"/>
      <c r="D27" s="14">
        <f>SUM(D5,D14,D19,D21,D23,D25)</f>
        <v>14796994</v>
      </c>
      <c r="E27" s="14">
        <f t="shared" ref="E27:M27" si="9">SUM(E5,E14,E19,E21,E23,E25)</f>
        <v>2922571</v>
      </c>
      <c r="F27" s="14">
        <f t="shared" si="9"/>
        <v>3532593</v>
      </c>
      <c r="G27" s="14">
        <f t="shared" si="9"/>
        <v>0</v>
      </c>
      <c r="H27" s="14">
        <f t="shared" si="9"/>
        <v>1145209</v>
      </c>
      <c r="I27" s="14">
        <f t="shared" si="9"/>
        <v>7233548</v>
      </c>
      <c r="J27" s="14">
        <f t="shared" si="9"/>
        <v>0</v>
      </c>
      <c r="K27" s="14">
        <f t="shared" si="9"/>
        <v>3163021</v>
      </c>
      <c r="L27" s="14">
        <f t="shared" si="9"/>
        <v>0</v>
      </c>
      <c r="M27" s="14">
        <f t="shared" si="9"/>
        <v>0</v>
      </c>
      <c r="N27" s="14">
        <f t="shared" si="4"/>
        <v>32793936</v>
      </c>
      <c r="O27" s="35">
        <f t="shared" si="1"/>
        <v>4260.6127062491878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58</v>
      </c>
      <c r="M29" s="163"/>
      <c r="N29" s="163"/>
      <c r="O29" s="39">
        <v>7697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6282138</v>
      </c>
      <c r="E5" s="24">
        <f t="shared" si="0"/>
        <v>350</v>
      </c>
      <c r="F5" s="24">
        <f t="shared" si="0"/>
        <v>3543349</v>
      </c>
      <c r="G5" s="24">
        <f t="shared" si="0"/>
        <v>739626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1920716</v>
      </c>
      <c r="L5" s="24">
        <f t="shared" si="0"/>
        <v>0</v>
      </c>
      <c r="M5" s="24">
        <f t="shared" si="0"/>
        <v>0</v>
      </c>
      <c r="N5" s="25">
        <f>SUM(D5:M5)</f>
        <v>12486179</v>
      </c>
      <c r="O5" s="30">
        <f t="shared" ref="O5:O26" si="1">(N5/O$28)</f>
        <v>1623.4792614744506</v>
      </c>
      <c r="P5" s="6"/>
    </row>
    <row r="6" spans="1:133">
      <c r="A6" s="12"/>
      <c r="B6" s="42">
        <v>511</v>
      </c>
      <c r="C6" s="19" t="s">
        <v>19</v>
      </c>
      <c r="D6" s="43">
        <v>38388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38388</v>
      </c>
      <c r="O6" s="44">
        <f t="shared" si="1"/>
        <v>4.9912885190482381</v>
      </c>
      <c r="P6" s="9"/>
    </row>
    <row r="7" spans="1:133">
      <c r="A7" s="12"/>
      <c r="B7" s="42">
        <v>512</v>
      </c>
      <c r="C7" s="19" t="s">
        <v>20</v>
      </c>
      <c r="D7" s="43">
        <v>680753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680753</v>
      </c>
      <c r="O7" s="44">
        <f t="shared" si="1"/>
        <v>88.512937199323886</v>
      </c>
      <c r="P7" s="9"/>
    </row>
    <row r="8" spans="1:133">
      <c r="A8" s="12"/>
      <c r="B8" s="42">
        <v>513</v>
      </c>
      <c r="C8" s="19" t="s">
        <v>21</v>
      </c>
      <c r="D8" s="43">
        <v>1094801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231297</v>
      </c>
      <c r="L8" s="43">
        <v>0</v>
      </c>
      <c r="M8" s="43">
        <v>0</v>
      </c>
      <c r="N8" s="43">
        <f t="shared" si="2"/>
        <v>1326098</v>
      </c>
      <c r="O8" s="44">
        <f t="shared" si="1"/>
        <v>172.42205174879729</v>
      </c>
      <c r="P8" s="9"/>
    </row>
    <row r="9" spans="1:133">
      <c r="A9" s="12"/>
      <c r="B9" s="42">
        <v>514</v>
      </c>
      <c r="C9" s="19" t="s">
        <v>22</v>
      </c>
      <c r="D9" s="43">
        <v>520041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22977</v>
      </c>
      <c r="L9" s="43">
        <v>0</v>
      </c>
      <c r="M9" s="43">
        <v>0</v>
      </c>
      <c r="N9" s="43">
        <f t="shared" si="2"/>
        <v>543018</v>
      </c>
      <c r="O9" s="44">
        <f t="shared" si="1"/>
        <v>70.604342738265501</v>
      </c>
      <c r="P9" s="9"/>
    </row>
    <row r="10" spans="1:133">
      <c r="A10" s="12"/>
      <c r="B10" s="42">
        <v>515</v>
      </c>
      <c r="C10" s="19" t="s">
        <v>23</v>
      </c>
      <c r="D10" s="43">
        <v>546411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546411</v>
      </c>
      <c r="O10" s="44">
        <f t="shared" si="1"/>
        <v>71.045507736315173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3543349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3543349</v>
      </c>
      <c r="O11" s="44">
        <f t="shared" si="1"/>
        <v>460.71369132752568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1666442</v>
      </c>
      <c r="L12" s="43">
        <v>0</v>
      </c>
      <c r="M12" s="43">
        <v>0</v>
      </c>
      <c r="N12" s="43">
        <f t="shared" si="2"/>
        <v>1666442</v>
      </c>
      <c r="O12" s="44">
        <f t="shared" si="1"/>
        <v>216.6742946300871</v>
      </c>
      <c r="P12" s="9"/>
    </row>
    <row r="13" spans="1:133">
      <c r="A13" s="12"/>
      <c r="B13" s="42">
        <v>519</v>
      </c>
      <c r="C13" s="19" t="s">
        <v>26</v>
      </c>
      <c r="D13" s="43">
        <v>3401744</v>
      </c>
      <c r="E13" s="43">
        <v>350</v>
      </c>
      <c r="F13" s="43">
        <v>0</v>
      </c>
      <c r="G13" s="43">
        <v>739626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4141720</v>
      </c>
      <c r="O13" s="44">
        <f t="shared" si="1"/>
        <v>538.51514757508778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7286246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7286246</v>
      </c>
      <c r="O14" s="41">
        <f t="shared" si="1"/>
        <v>947.37303341568065</v>
      </c>
      <c r="P14" s="10"/>
    </row>
    <row r="15" spans="1:133">
      <c r="A15" s="12"/>
      <c r="B15" s="42">
        <v>521</v>
      </c>
      <c r="C15" s="19" t="s">
        <v>28</v>
      </c>
      <c r="D15" s="43">
        <v>2717808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2717808</v>
      </c>
      <c r="O15" s="44">
        <f t="shared" si="1"/>
        <v>353.37511376934077</v>
      </c>
      <c r="P15" s="9"/>
    </row>
    <row r="16" spans="1:133">
      <c r="A16" s="12"/>
      <c r="B16" s="42">
        <v>522</v>
      </c>
      <c r="C16" s="19" t="s">
        <v>29</v>
      </c>
      <c r="D16" s="43">
        <v>4527853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4527853</v>
      </c>
      <c r="O16" s="44">
        <f t="shared" si="1"/>
        <v>588.72097256533607</v>
      </c>
      <c r="P16" s="9"/>
    </row>
    <row r="17" spans="1:119">
      <c r="A17" s="12"/>
      <c r="B17" s="42">
        <v>525</v>
      </c>
      <c r="C17" s="19" t="s">
        <v>31</v>
      </c>
      <c r="D17" s="43">
        <v>40585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40585</v>
      </c>
      <c r="O17" s="44">
        <f t="shared" si="1"/>
        <v>5.2769470810037706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4947609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4947609</v>
      </c>
      <c r="O18" s="41">
        <f t="shared" si="1"/>
        <v>643.29853075022754</v>
      </c>
      <c r="P18" s="10"/>
    </row>
    <row r="19" spans="1:119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4947609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4947609</v>
      </c>
      <c r="O19" s="44">
        <f t="shared" si="1"/>
        <v>643.29853075022754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619978</v>
      </c>
      <c r="E20" s="29">
        <f t="shared" si="6"/>
        <v>0</v>
      </c>
      <c r="F20" s="29">
        <f t="shared" si="6"/>
        <v>0</v>
      </c>
      <c r="G20" s="29">
        <f t="shared" si="6"/>
        <v>35924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655902</v>
      </c>
      <c r="O20" s="41">
        <f t="shared" si="1"/>
        <v>85.281757898842798</v>
      </c>
      <c r="P20" s="10"/>
    </row>
    <row r="21" spans="1:119">
      <c r="A21" s="12"/>
      <c r="B21" s="42">
        <v>541</v>
      </c>
      <c r="C21" s="19" t="s">
        <v>35</v>
      </c>
      <c r="D21" s="43">
        <v>619978</v>
      </c>
      <c r="E21" s="43">
        <v>0</v>
      </c>
      <c r="F21" s="43">
        <v>0</v>
      </c>
      <c r="G21" s="43">
        <v>35924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655902</v>
      </c>
      <c r="O21" s="44">
        <f t="shared" si="1"/>
        <v>85.281757898842798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827507</v>
      </c>
      <c r="E22" s="29">
        <f t="shared" si="7"/>
        <v>0</v>
      </c>
      <c r="F22" s="29">
        <f t="shared" si="7"/>
        <v>0</v>
      </c>
      <c r="G22" s="29">
        <f t="shared" si="7"/>
        <v>6213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833720</v>
      </c>
      <c r="O22" s="41">
        <f t="shared" si="1"/>
        <v>108.40202834481862</v>
      </c>
      <c r="P22" s="9"/>
    </row>
    <row r="23" spans="1:119">
      <c r="A23" s="12"/>
      <c r="B23" s="42">
        <v>572</v>
      </c>
      <c r="C23" s="19" t="s">
        <v>37</v>
      </c>
      <c r="D23" s="43">
        <v>827507</v>
      </c>
      <c r="E23" s="43">
        <v>0</v>
      </c>
      <c r="F23" s="43">
        <v>0</v>
      </c>
      <c r="G23" s="43">
        <v>6213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833720</v>
      </c>
      <c r="O23" s="44">
        <f t="shared" si="1"/>
        <v>108.40202834481862</v>
      </c>
      <c r="P23" s="9"/>
    </row>
    <row r="24" spans="1:119" ht="15.75">
      <c r="A24" s="26" t="s">
        <v>39</v>
      </c>
      <c r="B24" s="27"/>
      <c r="C24" s="28"/>
      <c r="D24" s="29">
        <f t="shared" ref="D24:M24" si="8">SUM(D25:D25)</f>
        <v>120000</v>
      </c>
      <c r="E24" s="29">
        <f t="shared" si="8"/>
        <v>3658401</v>
      </c>
      <c r="F24" s="29">
        <f t="shared" si="8"/>
        <v>10292</v>
      </c>
      <c r="G24" s="29">
        <f t="shared" si="8"/>
        <v>515000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4303693</v>
      </c>
      <c r="O24" s="41">
        <f t="shared" si="1"/>
        <v>559.5752177870238</v>
      </c>
      <c r="P24" s="9"/>
    </row>
    <row r="25" spans="1:119" ht="15.75" thickBot="1">
      <c r="A25" s="12"/>
      <c r="B25" s="42">
        <v>581</v>
      </c>
      <c r="C25" s="19" t="s">
        <v>38</v>
      </c>
      <c r="D25" s="43">
        <v>120000</v>
      </c>
      <c r="E25" s="43">
        <v>3658401</v>
      </c>
      <c r="F25" s="43">
        <v>10292</v>
      </c>
      <c r="G25" s="43">
        <v>515000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4303693</v>
      </c>
      <c r="O25" s="44">
        <f t="shared" si="1"/>
        <v>559.5752177870238</v>
      </c>
      <c r="P25" s="9"/>
    </row>
    <row r="26" spans="1:119" ht="16.5" thickBot="1">
      <c r="A26" s="13" t="s">
        <v>10</v>
      </c>
      <c r="B26" s="21"/>
      <c r="C26" s="20"/>
      <c r="D26" s="14">
        <f>SUM(D5,D14,D18,D20,D22,D24)</f>
        <v>15135869</v>
      </c>
      <c r="E26" s="14">
        <f t="shared" ref="E26:M26" si="9">SUM(E5,E14,E18,E20,E22,E24)</f>
        <v>3658751</v>
      </c>
      <c r="F26" s="14">
        <f t="shared" si="9"/>
        <v>3553641</v>
      </c>
      <c r="G26" s="14">
        <f t="shared" si="9"/>
        <v>1296763</v>
      </c>
      <c r="H26" s="14">
        <f t="shared" si="9"/>
        <v>0</v>
      </c>
      <c r="I26" s="14">
        <f t="shared" si="9"/>
        <v>4947609</v>
      </c>
      <c r="J26" s="14">
        <f t="shared" si="9"/>
        <v>0</v>
      </c>
      <c r="K26" s="14">
        <f t="shared" si="9"/>
        <v>1920716</v>
      </c>
      <c r="L26" s="14">
        <f t="shared" si="9"/>
        <v>0</v>
      </c>
      <c r="M26" s="14">
        <f t="shared" si="9"/>
        <v>0</v>
      </c>
      <c r="N26" s="14">
        <f t="shared" si="4"/>
        <v>30513349</v>
      </c>
      <c r="O26" s="35">
        <f t="shared" si="1"/>
        <v>3967.409829671044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73</v>
      </c>
      <c r="M28" s="163"/>
      <c r="N28" s="163"/>
      <c r="O28" s="39">
        <v>7691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91</v>
      </c>
      <c r="N4" s="32" t="s">
        <v>5</v>
      </c>
      <c r="O4" s="32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8965032</v>
      </c>
      <c r="E5" s="24">
        <f t="shared" si="0"/>
        <v>3833438</v>
      </c>
      <c r="F5" s="24">
        <f t="shared" si="0"/>
        <v>5935003</v>
      </c>
      <c r="G5" s="24">
        <f t="shared" si="0"/>
        <v>1258830</v>
      </c>
      <c r="H5" s="24">
        <f t="shared" si="0"/>
        <v>0</v>
      </c>
      <c r="I5" s="24">
        <f t="shared" si="0"/>
        <v>6218</v>
      </c>
      <c r="J5" s="24">
        <f t="shared" si="0"/>
        <v>0</v>
      </c>
      <c r="K5" s="24">
        <f t="shared" si="0"/>
        <v>4501923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24500444</v>
      </c>
      <c r="P5" s="30">
        <f t="shared" ref="P5:P33" si="1">(O5/P$35)</f>
        <v>3258.4710732810213</v>
      </c>
      <c r="Q5" s="6"/>
    </row>
    <row r="6" spans="1:134">
      <c r="A6" s="12"/>
      <c r="B6" s="42">
        <v>511</v>
      </c>
      <c r="C6" s="19" t="s">
        <v>19</v>
      </c>
      <c r="D6" s="43">
        <v>16430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16430</v>
      </c>
      <c r="P6" s="44">
        <f t="shared" si="1"/>
        <v>2.1851310014629606</v>
      </c>
      <c r="Q6" s="9"/>
    </row>
    <row r="7" spans="1:134">
      <c r="A7" s="12"/>
      <c r="B7" s="42">
        <v>512</v>
      </c>
      <c r="C7" s="19" t="s">
        <v>20</v>
      </c>
      <c r="D7" s="43">
        <v>826624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826624</v>
      </c>
      <c r="P7" s="44">
        <f t="shared" si="1"/>
        <v>109.93802367336082</v>
      </c>
      <c r="Q7" s="9"/>
    </row>
    <row r="8" spans="1:134">
      <c r="A8" s="12"/>
      <c r="B8" s="42">
        <v>513</v>
      </c>
      <c r="C8" s="19" t="s">
        <v>21</v>
      </c>
      <c r="D8" s="43">
        <v>1989061</v>
      </c>
      <c r="E8" s="43">
        <v>73108</v>
      </c>
      <c r="F8" s="43">
        <v>300</v>
      </c>
      <c r="G8" s="43">
        <v>57833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2120302</v>
      </c>
      <c r="P8" s="44">
        <f t="shared" si="1"/>
        <v>281.99255220109058</v>
      </c>
      <c r="Q8" s="9"/>
    </row>
    <row r="9" spans="1:134">
      <c r="A9" s="12"/>
      <c r="B9" s="42">
        <v>514</v>
      </c>
      <c r="C9" s="19" t="s">
        <v>22</v>
      </c>
      <c r="D9" s="43">
        <v>366573</v>
      </c>
      <c r="E9" s="43">
        <v>0</v>
      </c>
      <c r="F9" s="43">
        <v>0</v>
      </c>
      <c r="G9" s="43">
        <v>31419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397992</v>
      </c>
      <c r="P9" s="44">
        <f t="shared" si="1"/>
        <v>52.93150684931507</v>
      </c>
      <c r="Q9" s="9"/>
    </row>
    <row r="10" spans="1:134">
      <c r="A10" s="12"/>
      <c r="B10" s="42">
        <v>515</v>
      </c>
      <c r="C10" s="19" t="s">
        <v>23</v>
      </c>
      <c r="D10" s="43">
        <v>546239</v>
      </c>
      <c r="E10" s="43">
        <v>0</v>
      </c>
      <c r="F10" s="43">
        <v>0</v>
      </c>
      <c r="G10" s="43">
        <v>0</v>
      </c>
      <c r="H10" s="43">
        <v>0</v>
      </c>
      <c r="I10" s="43">
        <v>1254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547493</v>
      </c>
      <c r="P10" s="44">
        <f t="shared" si="1"/>
        <v>72.814603005718851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100000</v>
      </c>
      <c r="F11" s="43">
        <v>5933688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6033688</v>
      </c>
      <c r="P11" s="44">
        <f t="shared" si="1"/>
        <v>802.45883761138452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4501923</v>
      </c>
      <c r="L12" s="43">
        <v>0</v>
      </c>
      <c r="M12" s="43">
        <v>0</v>
      </c>
      <c r="N12" s="43">
        <v>0</v>
      </c>
      <c r="O12" s="43">
        <f t="shared" si="2"/>
        <v>4501923</v>
      </c>
      <c r="P12" s="44">
        <f t="shared" si="1"/>
        <v>598.7395930309882</v>
      </c>
      <c r="Q12" s="9"/>
    </row>
    <row r="13" spans="1:134">
      <c r="A13" s="12"/>
      <c r="B13" s="42">
        <v>519</v>
      </c>
      <c r="C13" s="19" t="s">
        <v>26</v>
      </c>
      <c r="D13" s="43">
        <v>5220105</v>
      </c>
      <c r="E13" s="43">
        <v>3660330</v>
      </c>
      <c r="F13" s="43">
        <v>1015</v>
      </c>
      <c r="G13" s="43">
        <v>1169578</v>
      </c>
      <c r="H13" s="43">
        <v>0</v>
      </c>
      <c r="I13" s="43">
        <v>4964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10055992</v>
      </c>
      <c r="P13" s="44">
        <f t="shared" si="1"/>
        <v>1337.4108259077004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SUM(D15:D18)</f>
        <v>10133500</v>
      </c>
      <c r="E14" s="29">
        <f t="shared" si="3"/>
        <v>556092</v>
      </c>
      <c r="F14" s="29">
        <f t="shared" si="3"/>
        <v>0</v>
      </c>
      <c r="G14" s="29">
        <f t="shared" si="3"/>
        <v>146301</v>
      </c>
      <c r="H14" s="29">
        <f t="shared" si="3"/>
        <v>0</v>
      </c>
      <c r="I14" s="29">
        <f t="shared" si="3"/>
        <v>1041252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11877145</v>
      </c>
      <c r="P14" s="41">
        <f t="shared" si="1"/>
        <v>1579.6176353238463</v>
      </c>
      <c r="Q14" s="10"/>
    </row>
    <row r="15" spans="1:134">
      <c r="A15" s="12"/>
      <c r="B15" s="42">
        <v>521</v>
      </c>
      <c r="C15" s="19" t="s">
        <v>28</v>
      </c>
      <c r="D15" s="43">
        <v>2940887</v>
      </c>
      <c r="E15" s="43">
        <v>427181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3368068</v>
      </c>
      <c r="P15" s="44">
        <f t="shared" si="1"/>
        <v>447.94094959436097</v>
      </c>
      <c r="Q15" s="9"/>
    </row>
    <row r="16" spans="1:134">
      <c r="A16" s="12"/>
      <c r="B16" s="42">
        <v>522</v>
      </c>
      <c r="C16" s="19" t="s">
        <v>29</v>
      </c>
      <c r="D16" s="43">
        <v>7170034</v>
      </c>
      <c r="E16" s="43">
        <v>128911</v>
      </c>
      <c r="F16" s="43">
        <v>0</v>
      </c>
      <c r="G16" s="43">
        <v>146301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8" si="4">SUM(D16:N16)</f>
        <v>7445246</v>
      </c>
      <c r="P16" s="44">
        <f t="shared" si="1"/>
        <v>990.19098284346319</v>
      </c>
      <c r="Q16" s="9"/>
    </row>
    <row r="17" spans="1:17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1041252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1041252</v>
      </c>
      <c r="P17" s="44">
        <f t="shared" si="1"/>
        <v>138.48277696502194</v>
      </c>
      <c r="Q17" s="9"/>
    </row>
    <row r="18" spans="1:17">
      <c r="A18" s="12"/>
      <c r="B18" s="42">
        <v>525</v>
      </c>
      <c r="C18" s="19" t="s">
        <v>31</v>
      </c>
      <c r="D18" s="43">
        <v>22579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22579</v>
      </c>
      <c r="P18" s="44">
        <f t="shared" si="1"/>
        <v>3.0029259210001329</v>
      </c>
      <c r="Q18" s="9"/>
    </row>
    <row r="19" spans="1:17" ht="15.75">
      <c r="A19" s="26" t="s">
        <v>32</v>
      </c>
      <c r="B19" s="27"/>
      <c r="C19" s="28"/>
      <c r="D19" s="29">
        <f t="shared" ref="D19:N19" si="5">SUM(D20:D23)</f>
        <v>0</v>
      </c>
      <c r="E19" s="29">
        <f t="shared" si="5"/>
        <v>0</v>
      </c>
      <c r="F19" s="29">
        <f t="shared" si="5"/>
        <v>0</v>
      </c>
      <c r="G19" s="29">
        <f t="shared" si="5"/>
        <v>12302618</v>
      </c>
      <c r="H19" s="29">
        <f t="shared" si="5"/>
        <v>0</v>
      </c>
      <c r="I19" s="29">
        <f t="shared" si="5"/>
        <v>7822375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20124993</v>
      </c>
      <c r="P19" s="41">
        <f t="shared" si="1"/>
        <v>2676.5518021013431</v>
      </c>
      <c r="Q19" s="10"/>
    </row>
    <row r="20" spans="1:17">
      <c r="A20" s="12"/>
      <c r="B20" s="42">
        <v>531</v>
      </c>
      <c r="C20" s="19" t="s">
        <v>75</v>
      </c>
      <c r="D20" s="43">
        <v>0</v>
      </c>
      <c r="E20" s="43">
        <v>0</v>
      </c>
      <c r="F20" s="43">
        <v>0</v>
      </c>
      <c r="G20" s="43">
        <v>6007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6007</v>
      </c>
      <c r="P20" s="44">
        <f t="shared" si="1"/>
        <v>0.79890942944540499</v>
      </c>
      <c r="Q20" s="9"/>
    </row>
    <row r="21" spans="1:17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7710284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30" si="6">SUM(D21:N21)</f>
        <v>7710284</v>
      </c>
      <c r="P21" s="44">
        <f t="shared" si="1"/>
        <v>1025.4400851177018</v>
      </c>
      <c r="Q21" s="9"/>
    </row>
    <row r="22" spans="1:17">
      <c r="A22" s="12"/>
      <c r="B22" s="42">
        <v>537</v>
      </c>
      <c r="C22" s="19" t="s">
        <v>49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112091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112091</v>
      </c>
      <c r="P22" s="44">
        <f t="shared" si="1"/>
        <v>14.907700492086713</v>
      </c>
      <c r="Q22" s="9"/>
    </row>
    <row r="23" spans="1:17">
      <c r="A23" s="12"/>
      <c r="B23" s="42">
        <v>539</v>
      </c>
      <c r="C23" s="19" t="s">
        <v>83</v>
      </c>
      <c r="D23" s="43">
        <v>0</v>
      </c>
      <c r="E23" s="43">
        <v>0</v>
      </c>
      <c r="F23" s="43">
        <v>0</v>
      </c>
      <c r="G23" s="43">
        <v>12296611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12296611</v>
      </c>
      <c r="P23" s="44">
        <f t="shared" si="1"/>
        <v>1635.4051070621092</v>
      </c>
      <c r="Q23" s="9"/>
    </row>
    <row r="24" spans="1:17" ht="15.75">
      <c r="A24" s="26" t="s">
        <v>34</v>
      </c>
      <c r="B24" s="27"/>
      <c r="C24" s="28"/>
      <c r="D24" s="29">
        <f t="shared" ref="D24:N24" si="7">SUM(D25:D25)</f>
        <v>561614</v>
      </c>
      <c r="E24" s="29">
        <f t="shared" si="7"/>
        <v>176856</v>
      </c>
      <c r="F24" s="29">
        <f t="shared" si="7"/>
        <v>0</v>
      </c>
      <c r="G24" s="29">
        <f t="shared" si="7"/>
        <v>891539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1630009</v>
      </c>
      <c r="P24" s="41">
        <f t="shared" si="1"/>
        <v>216.78534379571752</v>
      </c>
      <c r="Q24" s="10"/>
    </row>
    <row r="25" spans="1:17">
      <c r="A25" s="12"/>
      <c r="B25" s="42">
        <v>541</v>
      </c>
      <c r="C25" s="19" t="s">
        <v>35</v>
      </c>
      <c r="D25" s="43">
        <v>561614</v>
      </c>
      <c r="E25" s="43">
        <v>176856</v>
      </c>
      <c r="F25" s="43">
        <v>0</v>
      </c>
      <c r="G25" s="43">
        <v>891539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1630009</v>
      </c>
      <c r="P25" s="44">
        <f t="shared" si="1"/>
        <v>216.78534379571752</v>
      </c>
      <c r="Q25" s="9"/>
    </row>
    <row r="26" spans="1:17" ht="15.75">
      <c r="A26" s="26" t="s">
        <v>53</v>
      </c>
      <c r="B26" s="27"/>
      <c r="C26" s="28"/>
      <c r="D26" s="29">
        <f t="shared" ref="D26:N26" si="8">SUM(D27:D27)</f>
        <v>8117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8117</v>
      </c>
      <c r="P26" s="41">
        <f t="shared" si="1"/>
        <v>1.0795318526399786</v>
      </c>
      <c r="Q26" s="10"/>
    </row>
    <row r="27" spans="1:17">
      <c r="A27" s="45"/>
      <c r="B27" s="46">
        <v>559</v>
      </c>
      <c r="C27" s="47" t="s">
        <v>54</v>
      </c>
      <c r="D27" s="43">
        <v>8117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8117</v>
      </c>
      <c r="P27" s="44">
        <f t="shared" si="1"/>
        <v>1.0795318526399786</v>
      </c>
      <c r="Q27" s="9"/>
    </row>
    <row r="28" spans="1:17" ht="15.75">
      <c r="A28" s="26" t="s">
        <v>36</v>
      </c>
      <c r="B28" s="27"/>
      <c r="C28" s="28"/>
      <c r="D28" s="29">
        <f t="shared" ref="D28:N28" si="9">SUM(D29:D30)</f>
        <v>230849</v>
      </c>
      <c r="E28" s="29">
        <f t="shared" si="9"/>
        <v>944802</v>
      </c>
      <c r="F28" s="29">
        <f t="shared" si="9"/>
        <v>0</v>
      </c>
      <c r="G28" s="29">
        <f t="shared" si="9"/>
        <v>394109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1569760</v>
      </c>
      <c r="P28" s="41">
        <f t="shared" si="1"/>
        <v>208.77244314403512</v>
      </c>
      <c r="Q28" s="9"/>
    </row>
    <row r="29" spans="1:17">
      <c r="A29" s="12"/>
      <c r="B29" s="42">
        <v>572</v>
      </c>
      <c r="C29" s="19" t="s">
        <v>37</v>
      </c>
      <c r="D29" s="43">
        <v>215849</v>
      </c>
      <c r="E29" s="43">
        <v>944802</v>
      </c>
      <c r="F29" s="43">
        <v>0</v>
      </c>
      <c r="G29" s="43">
        <v>394109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1554760</v>
      </c>
      <c r="P29" s="44">
        <f t="shared" si="1"/>
        <v>206.77749700758079</v>
      </c>
      <c r="Q29" s="9"/>
    </row>
    <row r="30" spans="1:17">
      <c r="A30" s="12"/>
      <c r="B30" s="42">
        <v>575</v>
      </c>
      <c r="C30" s="19" t="s">
        <v>55</v>
      </c>
      <c r="D30" s="43">
        <v>15000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15000</v>
      </c>
      <c r="P30" s="44">
        <f t="shared" si="1"/>
        <v>1.9949461364543157</v>
      </c>
      <c r="Q30" s="9"/>
    </row>
    <row r="31" spans="1:17" ht="15.75">
      <c r="A31" s="26" t="s">
        <v>39</v>
      </c>
      <c r="B31" s="27"/>
      <c r="C31" s="28"/>
      <c r="D31" s="29">
        <f t="shared" ref="D31:N31" si="10">SUM(D32:D32)</f>
        <v>915800</v>
      </c>
      <c r="E31" s="29">
        <f t="shared" si="10"/>
        <v>2472130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1413552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10"/>
        <v>0</v>
      </c>
      <c r="O31" s="29">
        <f>SUM(D31:N31)</f>
        <v>4801482</v>
      </c>
      <c r="P31" s="41">
        <f t="shared" si="1"/>
        <v>638.57986434366273</v>
      </c>
      <c r="Q31" s="9"/>
    </row>
    <row r="32" spans="1:17" ht="15.75" thickBot="1">
      <c r="A32" s="12"/>
      <c r="B32" s="42">
        <v>581</v>
      </c>
      <c r="C32" s="19" t="s">
        <v>94</v>
      </c>
      <c r="D32" s="43">
        <v>915800</v>
      </c>
      <c r="E32" s="43">
        <v>2472130</v>
      </c>
      <c r="F32" s="43">
        <v>0</v>
      </c>
      <c r="G32" s="43">
        <v>0</v>
      </c>
      <c r="H32" s="43">
        <v>0</v>
      </c>
      <c r="I32" s="43">
        <v>1413552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4801482</v>
      </c>
      <c r="P32" s="44">
        <f t="shared" si="1"/>
        <v>638.57986434366273</v>
      </c>
      <c r="Q32" s="9"/>
    </row>
    <row r="33" spans="1:120" ht="16.5" thickBot="1">
      <c r="A33" s="13" t="s">
        <v>10</v>
      </c>
      <c r="B33" s="21"/>
      <c r="C33" s="20"/>
      <c r="D33" s="14">
        <f>SUM(D5,D14,D19,D24,D26,D28,D31)</f>
        <v>20814912</v>
      </c>
      <c r="E33" s="14">
        <f t="shared" ref="E33:N33" si="11">SUM(E5,E14,E19,E24,E26,E28,E31)</f>
        <v>7983318</v>
      </c>
      <c r="F33" s="14">
        <f t="shared" si="11"/>
        <v>5935003</v>
      </c>
      <c r="G33" s="14">
        <f t="shared" si="11"/>
        <v>14993397</v>
      </c>
      <c r="H33" s="14">
        <f t="shared" si="11"/>
        <v>0</v>
      </c>
      <c r="I33" s="14">
        <f t="shared" si="11"/>
        <v>10283397</v>
      </c>
      <c r="J33" s="14">
        <f t="shared" si="11"/>
        <v>0</v>
      </c>
      <c r="K33" s="14">
        <f t="shared" si="11"/>
        <v>4501923</v>
      </c>
      <c r="L33" s="14">
        <f t="shared" si="11"/>
        <v>0</v>
      </c>
      <c r="M33" s="14">
        <f t="shared" si="11"/>
        <v>0</v>
      </c>
      <c r="N33" s="14">
        <f t="shared" si="11"/>
        <v>0</v>
      </c>
      <c r="O33" s="14">
        <f>SUM(D33:N33)</f>
        <v>64511950</v>
      </c>
      <c r="P33" s="35">
        <f t="shared" si="1"/>
        <v>8579.8576938422666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163" t="s">
        <v>96</v>
      </c>
      <c r="N35" s="163"/>
      <c r="O35" s="163"/>
      <c r="P35" s="39">
        <v>7519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44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91</v>
      </c>
      <c r="N4" s="32" t="s">
        <v>5</v>
      </c>
      <c r="O4" s="32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5083805</v>
      </c>
      <c r="E5" s="24">
        <f t="shared" si="0"/>
        <v>353825</v>
      </c>
      <c r="F5" s="24">
        <f t="shared" si="0"/>
        <v>5948390</v>
      </c>
      <c r="G5" s="24">
        <f t="shared" si="0"/>
        <v>37559398</v>
      </c>
      <c r="H5" s="24">
        <f t="shared" si="0"/>
        <v>0</v>
      </c>
      <c r="I5" s="24">
        <f t="shared" si="0"/>
        <v>7365</v>
      </c>
      <c r="J5" s="24">
        <f t="shared" si="0"/>
        <v>0</v>
      </c>
      <c r="K5" s="24">
        <f t="shared" si="0"/>
        <v>4379153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53331936</v>
      </c>
      <c r="P5" s="30">
        <f t="shared" ref="P5:P34" si="1">(O5/P$36)</f>
        <v>7092.9559781885891</v>
      </c>
      <c r="Q5" s="6"/>
    </row>
    <row r="6" spans="1:134">
      <c r="A6" s="12"/>
      <c r="B6" s="42">
        <v>511</v>
      </c>
      <c r="C6" s="19" t="s">
        <v>19</v>
      </c>
      <c r="D6" s="43">
        <v>22911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22911</v>
      </c>
      <c r="P6" s="44">
        <f t="shared" si="1"/>
        <v>3.0470807288203217</v>
      </c>
      <c r="Q6" s="9"/>
    </row>
    <row r="7" spans="1:134">
      <c r="A7" s="12"/>
      <c r="B7" s="42">
        <v>512</v>
      </c>
      <c r="C7" s="19" t="s">
        <v>20</v>
      </c>
      <c r="D7" s="43">
        <v>776276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776276</v>
      </c>
      <c r="P7" s="44">
        <f t="shared" si="1"/>
        <v>103.24192046814736</v>
      </c>
      <c r="Q7" s="9"/>
    </row>
    <row r="8" spans="1:134">
      <c r="A8" s="12"/>
      <c r="B8" s="42">
        <v>513</v>
      </c>
      <c r="C8" s="19" t="s">
        <v>21</v>
      </c>
      <c r="D8" s="43">
        <v>1828785</v>
      </c>
      <c r="E8" s="43">
        <v>63902</v>
      </c>
      <c r="F8" s="43">
        <v>650</v>
      </c>
      <c r="G8" s="43">
        <v>35816</v>
      </c>
      <c r="H8" s="43">
        <v>0</v>
      </c>
      <c r="I8" s="43">
        <v>2746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1931899</v>
      </c>
      <c r="P8" s="44">
        <f t="shared" si="1"/>
        <v>256.93562973799709</v>
      </c>
      <c r="Q8" s="9"/>
    </row>
    <row r="9" spans="1:134">
      <c r="A9" s="12"/>
      <c r="B9" s="42">
        <v>514</v>
      </c>
      <c r="C9" s="19" t="s">
        <v>22</v>
      </c>
      <c r="D9" s="43">
        <v>339858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339858</v>
      </c>
      <c r="P9" s="44">
        <f t="shared" si="1"/>
        <v>45.19989360287272</v>
      </c>
      <c r="Q9" s="9"/>
    </row>
    <row r="10" spans="1:134">
      <c r="A10" s="12"/>
      <c r="B10" s="42">
        <v>515</v>
      </c>
      <c r="C10" s="19" t="s">
        <v>23</v>
      </c>
      <c r="D10" s="43">
        <v>530754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530754</v>
      </c>
      <c r="P10" s="44">
        <f t="shared" si="1"/>
        <v>70.58837611384493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245000</v>
      </c>
      <c r="F11" s="43">
        <v>5946794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6191794</v>
      </c>
      <c r="P11" s="44">
        <f t="shared" si="1"/>
        <v>823.48636786806753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4379153</v>
      </c>
      <c r="L12" s="43">
        <v>0</v>
      </c>
      <c r="M12" s="43">
        <v>0</v>
      </c>
      <c r="N12" s="43">
        <v>0</v>
      </c>
      <c r="O12" s="43">
        <f t="shared" si="2"/>
        <v>4379153</v>
      </c>
      <c r="P12" s="44">
        <f t="shared" si="1"/>
        <v>582.4116238861551</v>
      </c>
      <c r="Q12" s="9"/>
    </row>
    <row r="13" spans="1:134">
      <c r="A13" s="12"/>
      <c r="B13" s="42">
        <v>519</v>
      </c>
      <c r="C13" s="19" t="s">
        <v>26</v>
      </c>
      <c r="D13" s="43">
        <v>1585221</v>
      </c>
      <c r="E13" s="43">
        <v>44923</v>
      </c>
      <c r="F13" s="43">
        <v>946</v>
      </c>
      <c r="G13" s="43">
        <v>37523582</v>
      </c>
      <c r="H13" s="43">
        <v>0</v>
      </c>
      <c r="I13" s="43">
        <v>4619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39159291</v>
      </c>
      <c r="P13" s="44">
        <f t="shared" si="1"/>
        <v>5208.0450857826836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SUM(D15:D18)</f>
        <v>10224508</v>
      </c>
      <c r="E14" s="29">
        <f t="shared" si="3"/>
        <v>345987</v>
      </c>
      <c r="F14" s="29">
        <f t="shared" si="3"/>
        <v>0</v>
      </c>
      <c r="G14" s="29">
        <f t="shared" si="3"/>
        <v>4255547</v>
      </c>
      <c r="H14" s="29">
        <f t="shared" si="3"/>
        <v>0</v>
      </c>
      <c r="I14" s="29">
        <f t="shared" si="3"/>
        <v>998148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4" si="4">SUM(D14:N14)</f>
        <v>15824190</v>
      </c>
      <c r="P14" s="41">
        <f t="shared" si="1"/>
        <v>2104.5604468679344</v>
      </c>
      <c r="Q14" s="10"/>
    </row>
    <row r="15" spans="1:134">
      <c r="A15" s="12"/>
      <c r="B15" s="42">
        <v>521</v>
      </c>
      <c r="C15" s="19" t="s">
        <v>28</v>
      </c>
      <c r="D15" s="43">
        <v>3055273</v>
      </c>
      <c r="E15" s="43">
        <v>271578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3326851</v>
      </c>
      <c r="P15" s="44">
        <f t="shared" si="1"/>
        <v>442.4592366006118</v>
      </c>
      <c r="Q15" s="9"/>
    </row>
    <row r="16" spans="1:134">
      <c r="A16" s="12"/>
      <c r="B16" s="42">
        <v>522</v>
      </c>
      <c r="C16" s="19" t="s">
        <v>29</v>
      </c>
      <c r="D16" s="43">
        <v>7114179</v>
      </c>
      <c r="E16" s="43">
        <v>74409</v>
      </c>
      <c r="F16" s="43">
        <v>0</v>
      </c>
      <c r="G16" s="43">
        <v>4255547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11444135</v>
      </c>
      <c r="P16" s="44">
        <f t="shared" si="1"/>
        <v>1522.028860220774</v>
      </c>
      <c r="Q16" s="9"/>
    </row>
    <row r="17" spans="1:17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998148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998148</v>
      </c>
      <c r="P17" s="44">
        <f t="shared" si="1"/>
        <v>132.75009974730682</v>
      </c>
      <c r="Q17" s="9"/>
    </row>
    <row r="18" spans="1:17">
      <c r="A18" s="12"/>
      <c r="B18" s="42">
        <v>525</v>
      </c>
      <c r="C18" s="19" t="s">
        <v>31</v>
      </c>
      <c r="D18" s="43">
        <v>55056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55056</v>
      </c>
      <c r="P18" s="44">
        <f t="shared" si="1"/>
        <v>7.3222502992419205</v>
      </c>
      <c r="Q18" s="9"/>
    </row>
    <row r="19" spans="1:17" ht="15.75">
      <c r="A19" s="26" t="s">
        <v>32</v>
      </c>
      <c r="B19" s="27"/>
      <c r="C19" s="28"/>
      <c r="D19" s="29">
        <f t="shared" ref="D19:N19" si="5">SUM(D20:D23)</f>
        <v>0</v>
      </c>
      <c r="E19" s="29">
        <f t="shared" si="5"/>
        <v>0</v>
      </c>
      <c r="F19" s="29">
        <f t="shared" si="5"/>
        <v>0</v>
      </c>
      <c r="G19" s="29">
        <f t="shared" si="5"/>
        <v>9174441</v>
      </c>
      <c r="H19" s="29">
        <f t="shared" si="5"/>
        <v>0</v>
      </c>
      <c r="I19" s="29">
        <f t="shared" si="5"/>
        <v>8300425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 t="shared" si="4"/>
        <v>17474866</v>
      </c>
      <c r="P19" s="41">
        <f t="shared" si="1"/>
        <v>2324.0944274504586</v>
      </c>
      <c r="Q19" s="10"/>
    </row>
    <row r="20" spans="1:17">
      <c r="A20" s="12"/>
      <c r="B20" s="42">
        <v>531</v>
      </c>
      <c r="C20" s="19" t="s">
        <v>75</v>
      </c>
      <c r="D20" s="43">
        <v>0</v>
      </c>
      <c r="E20" s="43">
        <v>0</v>
      </c>
      <c r="F20" s="43">
        <v>0</v>
      </c>
      <c r="G20" s="43">
        <v>9434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9434</v>
      </c>
      <c r="P20" s="44">
        <f t="shared" si="1"/>
        <v>1.2546881234206677</v>
      </c>
      <c r="Q20" s="9"/>
    </row>
    <row r="21" spans="1:17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8030306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8030306</v>
      </c>
      <c r="P21" s="44">
        <f t="shared" si="1"/>
        <v>1068.0018619497273</v>
      </c>
      <c r="Q21" s="9"/>
    </row>
    <row r="22" spans="1:17">
      <c r="A22" s="12"/>
      <c r="B22" s="42">
        <v>537</v>
      </c>
      <c r="C22" s="19" t="s">
        <v>49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270119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270119</v>
      </c>
      <c r="P22" s="44">
        <f t="shared" si="1"/>
        <v>35.924857028860224</v>
      </c>
      <c r="Q22" s="9"/>
    </row>
    <row r="23" spans="1:17">
      <c r="A23" s="12"/>
      <c r="B23" s="42">
        <v>539</v>
      </c>
      <c r="C23" s="19" t="s">
        <v>83</v>
      </c>
      <c r="D23" s="43">
        <v>0</v>
      </c>
      <c r="E23" s="43">
        <v>0</v>
      </c>
      <c r="F23" s="43">
        <v>0</v>
      </c>
      <c r="G23" s="43">
        <v>9165007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9165007</v>
      </c>
      <c r="P23" s="44">
        <f t="shared" si="1"/>
        <v>1218.9130203484506</v>
      </c>
      <c r="Q23" s="9"/>
    </row>
    <row r="24" spans="1:17" ht="15.75">
      <c r="A24" s="26" t="s">
        <v>34</v>
      </c>
      <c r="B24" s="27"/>
      <c r="C24" s="28"/>
      <c r="D24" s="29">
        <f t="shared" ref="D24:N24" si="6">SUM(D25:D26)</f>
        <v>616625</v>
      </c>
      <c r="E24" s="29">
        <f t="shared" si="6"/>
        <v>83373</v>
      </c>
      <c r="F24" s="29">
        <f t="shared" si="6"/>
        <v>0</v>
      </c>
      <c r="G24" s="29">
        <f t="shared" si="6"/>
        <v>55360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4"/>
        <v>755358</v>
      </c>
      <c r="P24" s="41">
        <f t="shared" si="1"/>
        <v>100.45990158265727</v>
      </c>
      <c r="Q24" s="10"/>
    </row>
    <row r="25" spans="1:17">
      <c r="A25" s="12"/>
      <c r="B25" s="42">
        <v>541</v>
      </c>
      <c r="C25" s="19" t="s">
        <v>35</v>
      </c>
      <c r="D25" s="43">
        <v>613335</v>
      </c>
      <c r="E25" s="43">
        <v>83373</v>
      </c>
      <c r="F25" s="43">
        <v>0</v>
      </c>
      <c r="G25" s="43">
        <v>55360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752068</v>
      </c>
      <c r="P25" s="44">
        <f t="shared" si="1"/>
        <v>100.02234339672829</v>
      </c>
      <c r="Q25" s="9"/>
    </row>
    <row r="26" spans="1:17">
      <c r="A26" s="12"/>
      <c r="B26" s="42">
        <v>549</v>
      </c>
      <c r="C26" s="19" t="s">
        <v>93</v>
      </c>
      <c r="D26" s="43">
        <v>3290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3290</v>
      </c>
      <c r="P26" s="44">
        <f t="shared" si="1"/>
        <v>0.43755818592897994</v>
      </c>
      <c r="Q26" s="9"/>
    </row>
    <row r="27" spans="1:17" ht="15.75">
      <c r="A27" s="26" t="s">
        <v>53</v>
      </c>
      <c r="B27" s="27"/>
      <c r="C27" s="28"/>
      <c r="D27" s="29">
        <f t="shared" ref="D27:N27" si="7">SUM(D28:D28)</f>
        <v>8090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29">
        <f t="shared" si="4"/>
        <v>8090</v>
      </c>
      <c r="P27" s="41">
        <f t="shared" si="1"/>
        <v>1.075940949594361</v>
      </c>
      <c r="Q27" s="10"/>
    </row>
    <row r="28" spans="1:17">
      <c r="A28" s="45"/>
      <c r="B28" s="46">
        <v>559</v>
      </c>
      <c r="C28" s="47" t="s">
        <v>54</v>
      </c>
      <c r="D28" s="43">
        <v>8090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8090</v>
      </c>
      <c r="P28" s="44">
        <f t="shared" si="1"/>
        <v>1.075940949594361</v>
      </c>
      <c r="Q28" s="9"/>
    </row>
    <row r="29" spans="1:17" ht="15.75">
      <c r="A29" s="26" t="s">
        <v>36</v>
      </c>
      <c r="B29" s="27"/>
      <c r="C29" s="28"/>
      <c r="D29" s="29">
        <f t="shared" ref="D29:N29" si="8">SUM(D30:D31)</f>
        <v>276597</v>
      </c>
      <c r="E29" s="29">
        <f t="shared" si="8"/>
        <v>691898</v>
      </c>
      <c r="F29" s="29">
        <f t="shared" si="8"/>
        <v>0</v>
      </c>
      <c r="G29" s="29">
        <f t="shared" si="8"/>
        <v>113251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4"/>
        <v>1081746</v>
      </c>
      <c r="P29" s="41">
        <f t="shared" si="1"/>
        <v>143.86833355499402</v>
      </c>
      <c r="Q29" s="9"/>
    </row>
    <row r="30" spans="1:17">
      <c r="A30" s="12"/>
      <c r="B30" s="42">
        <v>572</v>
      </c>
      <c r="C30" s="19" t="s">
        <v>37</v>
      </c>
      <c r="D30" s="43">
        <v>261597</v>
      </c>
      <c r="E30" s="43">
        <v>691898</v>
      </c>
      <c r="F30" s="43">
        <v>0</v>
      </c>
      <c r="G30" s="43">
        <v>113251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1066746</v>
      </c>
      <c r="P30" s="44">
        <f t="shared" si="1"/>
        <v>141.87338741853969</v>
      </c>
      <c r="Q30" s="9"/>
    </row>
    <row r="31" spans="1:17">
      <c r="A31" s="12"/>
      <c r="B31" s="42">
        <v>575</v>
      </c>
      <c r="C31" s="19" t="s">
        <v>55</v>
      </c>
      <c r="D31" s="43">
        <v>15000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15000</v>
      </c>
      <c r="P31" s="44">
        <f t="shared" si="1"/>
        <v>1.9949461364543157</v>
      </c>
      <c r="Q31" s="9"/>
    </row>
    <row r="32" spans="1:17" ht="15.75">
      <c r="A32" s="26" t="s">
        <v>39</v>
      </c>
      <c r="B32" s="27"/>
      <c r="C32" s="28"/>
      <c r="D32" s="29">
        <f t="shared" ref="D32:N32" si="9">SUM(D33:D33)</f>
        <v>270000</v>
      </c>
      <c r="E32" s="29">
        <f t="shared" si="9"/>
        <v>2695304</v>
      </c>
      <c r="F32" s="29">
        <f t="shared" si="9"/>
        <v>10702</v>
      </c>
      <c r="G32" s="29">
        <f t="shared" si="9"/>
        <v>370000</v>
      </c>
      <c r="H32" s="29">
        <f t="shared" si="9"/>
        <v>0</v>
      </c>
      <c r="I32" s="29">
        <f t="shared" si="9"/>
        <v>1329950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9"/>
        <v>0</v>
      </c>
      <c r="O32" s="29">
        <f t="shared" si="4"/>
        <v>4675956</v>
      </c>
      <c r="P32" s="41">
        <f t="shared" si="1"/>
        <v>621.88535709535847</v>
      </c>
      <c r="Q32" s="9"/>
    </row>
    <row r="33" spans="1:120" ht="15.75" thickBot="1">
      <c r="A33" s="12"/>
      <c r="B33" s="42">
        <v>581</v>
      </c>
      <c r="C33" s="19" t="s">
        <v>94</v>
      </c>
      <c r="D33" s="43">
        <v>270000</v>
      </c>
      <c r="E33" s="43">
        <v>2695304</v>
      </c>
      <c r="F33" s="43">
        <v>10702</v>
      </c>
      <c r="G33" s="43">
        <v>370000</v>
      </c>
      <c r="H33" s="43">
        <v>0</v>
      </c>
      <c r="I33" s="43">
        <v>1329950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4"/>
        <v>4675956</v>
      </c>
      <c r="P33" s="44">
        <f t="shared" si="1"/>
        <v>621.88535709535847</v>
      </c>
      <c r="Q33" s="9"/>
    </row>
    <row r="34" spans="1:120" ht="16.5" thickBot="1">
      <c r="A34" s="13" t="s">
        <v>10</v>
      </c>
      <c r="B34" s="21"/>
      <c r="C34" s="20"/>
      <c r="D34" s="14">
        <f>SUM(D5,D14,D19,D24,D27,D29,D32)</f>
        <v>16479625</v>
      </c>
      <c r="E34" s="14">
        <f t="shared" ref="E34:N34" si="10">SUM(E5,E14,E19,E24,E27,E29,E32)</f>
        <v>4170387</v>
      </c>
      <c r="F34" s="14">
        <f t="shared" si="10"/>
        <v>5959092</v>
      </c>
      <c r="G34" s="14">
        <f t="shared" si="10"/>
        <v>51527997</v>
      </c>
      <c r="H34" s="14">
        <f t="shared" si="10"/>
        <v>0</v>
      </c>
      <c r="I34" s="14">
        <f t="shared" si="10"/>
        <v>10635888</v>
      </c>
      <c r="J34" s="14">
        <f t="shared" si="10"/>
        <v>0</v>
      </c>
      <c r="K34" s="14">
        <f t="shared" si="10"/>
        <v>4379153</v>
      </c>
      <c r="L34" s="14">
        <f t="shared" si="10"/>
        <v>0</v>
      </c>
      <c r="M34" s="14">
        <f t="shared" si="10"/>
        <v>0</v>
      </c>
      <c r="N34" s="14">
        <f t="shared" si="10"/>
        <v>0</v>
      </c>
      <c r="O34" s="14">
        <f t="shared" si="4"/>
        <v>93152142</v>
      </c>
      <c r="P34" s="35">
        <f t="shared" si="1"/>
        <v>12388.900385689587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163" t="s">
        <v>89</v>
      </c>
      <c r="N36" s="163"/>
      <c r="O36" s="163"/>
      <c r="P36" s="39">
        <v>7519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44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4682059</v>
      </c>
      <c r="E5" s="24">
        <f t="shared" si="0"/>
        <v>242034</v>
      </c>
      <c r="F5" s="24">
        <f t="shared" si="0"/>
        <v>5458652</v>
      </c>
      <c r="G5" s="24">
        <f t="shared" si="0"/>
        <v>1282595</v>
      </c>
      <c r="H5" s="24">
        <f t="shared" si="0"/>
        <v>0</v>
      </c>
      <c r="I5" s="24">
        <f t="shared" si="0"/>
        <v>5619</v>
      </c>
      <c r="J5" s="24">
        <f t="shared" si="0"/>
        <v>0</v>
      </c>
      <c r="K5" s="24">
        <f t="shared" si="0"/>
        <v>4272835</v>
      </c>
      <c r="L5" s="24">
        <f t="shared" si="0"/>
        <v>0</v>
      </c>
      <c r="M5" s="24">
        <f t="shared" si="0"/>
        <v>0</v>
      </c>
      <c r="N5" s="25">
        <f>SUM(D5:M5)</f>
        <v>15943794</v>
      </c>
      <c r="O5" s="30">
        <f t="shared" ref="O5:O35" si="1">(N5/O$37)</f>
        <v>2246.2375316990701</v>
      </c>
      <c r="P5" s="6"/>
    </row>
    <row r="6" spans="1:133">
      <c r="A6" s="12"/>
      <c r="B6" s="42">
        <v>511</v>
      </c>
      <c r="C6" s="19" t="s">
        <v>19</v>
      </c>
      <c r="D6" s="43">
        <v>14176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14176</v>
      </c>
      <c r="O6" s="44">
        <f t="shared" si="1"/>
        <v>1.9971823048746125</v>
      </c>
      <c r="P6" s="9"/>
    </row>
    <row r="7" spans="1:133">
      <c r="A7" s="12"/>
      <c r="B7" s="42">
        <v>512</v>
      </c>
      <c r="C7" s="19" t="s">
        <v>20</v>
      </c>
      <c r="D7" s="43">
        <v>756600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756600</v>
      </c>
      <c r="O7" s="44">
        <f t="shared" si="1"/>
        <v>106.5934065934066</v>
      </c>
      <c r="P7" s="9"/>
    </row>
    <row r="8" spans="1:133">
      <c r="A8" s="12"/>
      <c r="B8" s="42">
        <v>513</v>
      </c>
      <c r="C8" s="19" t="s">
        <v>21</v>
      </c>
      <c r="D8" s="43">
        <v>1945519</v>
      </c>
      <c r="E8" s="43">
        <v>57597</v>
      </c>
      <c r="F8" s="43">
        <v>650</v>
      </c>
      <c r="G8" s="43">
        <v>424969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2428735</v>
      </c>
      <c r="O8" s="44">
        <f t="shared" si="1"/>
        <v>342.17173851789238</v>
      </c>
      <c r="P8" s="9"/>
    </row>
    <row r="9" spans="1:133">
      <c r="A9" s="12"/>
      <c r="B9" s="42">
        <v>514</v>
      </c>
      <c r="C9" s="19" t="s">
        <v>22</v>
      </c>
      <c r="D9" s="43">
        <v>305014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305014</v>
      </c>
      <c r="O9" s="44">
        <f t="shared" si="1"/>
        <v>42.971823048746124</v>
      </c>
      <c r="P9" s="9"/>
    </row>
    <row r="10" spans="1:133">
      <c r="A10" s="12"/>
      <c r="B10" s="42">
        <v>515</v>
      </c>
      <c r="C10" s="19" t="s">
        <v>23</v>
      </c>
      <c r="D10" s="43">
        <v>546588</v>
      </c>
      <c r="E10" s="43">
        <v>0</v>
      </c>
      <c r="F10" s="43">
        <v>0</v>
      </c>
      <c r="G10" s="43">
        <v>0</v>
      </c>
      <c r="H10" s="43">
        <v>0</v>
      </c>
      <c r="I10" s="43">
        <v>1254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547842</v>
      </c>
      <c r="O10" s="44">
        <f t="shared" si="1"/>
        <v>77.182586644125109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130000</v>
      </c>
      <c r="F11" s="43">
        <v>5457384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5587384</v>
      </c>
      <c r="O11" s="44">
        <f t="shared" si="1"/>
        <v>787.17723302338686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4272835</v>
      </c>
      <c r="L12" s="43">
        <v>0</v>
      </c>
      <c r="M12" s="43">
        <v>0</v>
      </c>
      <c r="N12" s="43">
        <f t="shared" si="2"/>
        <v>4272835</v>
      </c>
      <c r="O12" s="44">
        <f t="shared" si="1"/>
        <v>601.97731755424059</v>
      </c>
      <c r="P12" s="9"/>
    </row>
    <row r="13" spans="1:133">
      <c r="A13" s="12"/>
      <c r="B13" s="42">
        <v>519</v>
      </c>
      <c r="C13" s="19" t="s">
        <v>60</v>
      </c>
      <c r="D13" s="43">
        <v>1114162</v>
      </c>
      <c r="E13" s="43">
        <v>54437</v>
      </c>
      <c r="F13" s="43">
        <v>618</v>
      </c>
      <c r="G13" s="43">
        <v>857626</v>
      </c>
      <c r="H13" s="43">
        <v>0</v>
      </c>
      <c r="I13" s="43">
        <v>4365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2031208</v>
      </c>
      <c r="O13" s="44">
        <f t="shared" si="1"/>
        <v>286.16624401239784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10362903</v>
      </c>
      <c r="E14" s="29">
        <f t="shared" si="3"/>
        <v>1483033</v>
      </c>
      <c r="F14" s="29">
        <f t="shared" si="3"/>
        <v>0</v>
      </c>
      <c r="G14" s="29">
        <f t="shared" si="3"/>
        <v>1437746</v>
      </c>
      <c r="H14" s="29">
        <f t="shared" si="3"/>
        <v>0</v>
      </c>
      <c r="I14" s="29">
        <f t="shared" si="3"/>
        <v>996213</v>
      </c>
      <c r="J14" s="29">
        <f t="shared" si="3"/>
        <v>0</v>
      </c>
      <c r="K14" s="29">
        <f t="shared" si="3"/>
        <v>0</v>
      </c>
      <c r="L14" s="29">
        <f t="shared" si="3"/>
        <v>5174</v>
      </c>
      <c r="M14" s="29">
        <f t="shared" si="3"/>
        <v>0</v>
      </c>
      <c r="N14" s="40">
        <f t="shared" ref="N14:N35" si="4">SUM(D14:M14)</f>
        <v>14285069</v>
      </c>
      <c r="O14" s="41">
        <f t="shared" si="1"/>
        <v>2012.5484643561567</v>
      </c>
      <c r="P14" s="10"/>
    </row>
    <row r="15" spans="1:133">
      <c r="A15" s="12"/>
      <c r="B15" s="42">
        <v>521</v>
      </c>
      <c r="C15" s="19" t="s">
        <v>28</v>
      </c>
      <c r="D15" s="43">
        <v>3080061</v>
      </c>
      <c r="E15" s="43">
        <v>269948</v>
      </c>
      <c r="F15" s="43">
        <v>0</v>
      </c>
      <c r="G15" s="43">
        <v>148139</v>
      </c>
      <c r="H15" s="43">
        <v>0</v>
      </c>
      <c r="I15" s="43">
        <v>0</v>
      </c>
      <c r="J15" s="43">
        <v>0</v>
      </c>
      <c r="K15" s="43">
        <v>0</v>
      </c>
      <c r="L15" s="43">
        <v>5174</v>
      </c>
      <c r="M15" s="43">
        <v>0</v>
      </c>
      <c r="N15" s="43">
        <f t="shared" si="4"/>
        <v>3503322</v>
      </c>
      <c r="O15" s="44">
        <f t="shared" si="1"/>
        <v>493.56466610312765</v>
      </c>
      <c r="P15" s="9"/>
    </row>
    <row r="16" spans="1:133">
      <c r="A16" s="12"/>
      <c r="B16" s="42">
        <v>522</v>
      </c>
      <c r="C16" s="19" t="s">
        <v>29</v>
      </c>
      <c r="D16" s="43">
        <v>7166025</v>
      </c>
      <c r="E16" s="43">
        <v>1213085</v>
      </c>
      <c r="F16" s="43">
        <v>0</v>
      </c>
      <c r="G16" s="43">
        <v>1289607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9668717</v>
      </c>
      <c r="O16" s="44">
        <f t="shared" si="1"/>
        <v>1362.1748379825303</v>
      </c>
      <c r="P16" s="9"/>
    </row>
    <row r="17" spans="1:16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996213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996213</v>
      </c>
      <c r="O17" s="44">
        <f t="shared" si="1"/>
        <v>140.35122569737953</v>
      </c>
      <c r="P17" s="9"/>
    </row>
    <row r="18" spans="1:16">
      <c r="A18" s="12"/>
      <c r="B18" s="42">
        <v>525</v>
      </c>
      <c r="C18" s="19" t="s">
        <v>31</v>
      </c>
      <c r="D18" s="43">
        <v>116817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116817</v>
      </c>
      <c r="O18" s="44">
        <f t="shared" si="1"/>
        <v>16.45773457311919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0</v>
      </c>
      <c r="E19" s="29">
        <f t="shared" si="5"/>
        <v>0</v>
      </c>
      <c r="F19" s="29">
        <f t="shared" si="5"/>
        <v>0</v>
      </c>
      <c r="G19" s="29">
        <f t="shared" si="5"/>
        <v>4510293</v>
      </c>
      <c r="H19" s="29">
        <f t="shared" si="5"/>
        <v>0</v>
      </c>
      <c r="I19" s="29">
        <f t="shared" si="5"/>
        <v>7727771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12238064</v>
      </c>
      <c r="O19" s="41">
        <f t="shared" si="1"/>
        <v>1724.1566638489714</v>
      </c>
      <c r="P19" s="10"/>
    </row>
    <row r="20" spans="1:16">
      <c r="A20" s="12"/>
      <c r="B20" s="42">
        <v>531</v>
      </c>
      <c r="C20" s="19" t="s">
        <v>75</v>
      </c>
      <c r="D20" s="43">
        <v>0</v>
      </c>
      <c r="E20" s="43">
        <v>0</v>
      </c>
      <c r="F20" s="43">
        <v>0</v>
      </c>
      <c r="G20" s="43">
        <v>17491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17491</v>
      </c>
      <c r="O20" s="44">
        <f t="shared" si="1"/>
        <v>2.4642152719075794</v>
      </c>
      <c r="P20" s="9"/>
    </row>
    <row r="21" spans="1:16">
      <c r="A21" s="12"/>
      <c r="B21" s="42">
        <v>535</v>
      </c>
      <c r="C21" s="19" t="s">
        <v>48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-9241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-9241</v>
      </c>
      <c r="O21" s="44">
        <f t="shared" si="1"/>
        <v>-1.3019160326852635</v>
      </c>
      <c r="P21" s="9"/>
    </row>
    <row r="22" spans="1:16">
      <c r="A22" s="12"/>
      <c r="B22" s="42">
        <v>536</v>
      </c>
      <c r="C22" s="19" t="s">
        <v>62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7631012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7631012</v>
      </c>
      <c r="O22" s="44">
        <f t="shared" si="1"/>
        <v>1075.0932657086503</v>
      </c>
      <c r="P22" s="9"/>
    </row>
    <row r="23" spans="1:16">
      <c r="A23" s="12"/>
      <c r="B23" s="42">
        <v>537</v>
      </c>
      <c r="C23" s="19" t="s">
        <v>70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106000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106000</v>
      </c>
      <c r="O23" s="44">
        <f t="shared" si="1"/>
        <v>14.933784164553396</v>
      </c>
      <c r="P23" s="9"/>
    </row>
    <row r="24" spans="1:16">
      <c r="A24" s="12"/>
      <c r="B24" s="42">
        <v>539</v>
      </c>
      <c r="C24" s="19" t="s">
        <v>83</v>
      </c>
      <c r="D24" s="43">
        <v>0</v>
      </c>
      <c r="E24" s="43">
        <v>0</v>
      </c>
      <c r="F24" s="43">
        <v>0</v>
      </c>
      <c r="G24" s="43">
        <v>4492802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4492802</v>
      </c>
      <c r="O24" s="44">
        <f t="shared" si="1"/>
        <v>632.96731473654552</v>
      </c>
      <c r="P24" s="9"/>
    </row>
    <row r="25" spans="1:16" ht="15.75">
      <c r="A25" s="26" t="s">
        <v>34</v>
      </c>
      <c r="B25" s="27"/>
      <c r="C25" s="28"/>
      <c r="D25" s="29">
        <f t="shared" ref="D25:M25" si="6">SUM(D26:D27)</f>
        <v>610017</v>
      </c>
      <c r="E25" s="29">
        <f t="shared" si="6"/>
        <v>91559</v>
      </c>
      <c r="F25" s="29">
        <f t="shared" si="6"/>
        <v>0</v>
      </c>
      <c r="G25" s="29">
        <f t="shared" si="6"/>
        <v>331695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1033271</v>
      </c>
      <c r="O25" s="41">
        <f t="shared" si="1"/>
        <v>145.57213299520993</v>
      </c>
      <c r="P25" s="10"/>
    </row>
    <row r="26" spans="1:16">
      <c r="A26" s="12"/>
      <c r="B26" s="42">
        <v>541</v>
      </c>
      <c r="C26" s="19" t="s">
        <v>63</v>
      </c>
      <c r="D26" s="43">
        <v>608297</v>
      </c>
      <c r="E26" s="43">
        <v>91559</v>
      </c>
      <c r="F26" s="43">
        <v>0</v>
      </c>
      <c r="G26" s="43">
        <v>331695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1031551</v>
      </c>
      <c r="O26" s="44">
        <f t="shared" si="1"/>
        <v>145.3298112144266</v>
      </c>
      <c r="P26" s="9"/>
    </row>
    <row r="27" spans="1:16">
      <c r="A27" s="12"/>
      <c r="B27" s="42">
        <v>549</v>
      </c>
      <c r="C27" s="19" t="s">
        <v>86</v>
      </c>
      <c r="D27" s="43">
        <v>1720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1720</v>
      </c>
      <c r="O27" s="44">
        <f t="shared" si="1"/>
        <v>0.24232178078331926</v>
      </c>
      <c r="P27" s="9"/>
    </row>
    <row r="28" spans="1:16" ht="15.75">
      <c r="A28" s="26" t="s">
        <v>53</v>
      </c>
      <c r="B28" s="27"/>
      <c r="C28" s="28"/>
      <c r="D28" s="29">
        <f t="shared" ref="D28:M28" si="7">SUM(D29:D29)</f>
        <v>8062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8062</v>
      </c>
      <c r="O28" s="41">
        <f t="shared" si="1"/>
        <v>1.1358129050436743</v>
      </c>
      <c r="P28" s="10"/>
    </row>
    <row r="29" spans="1:16">
      <c r="A29" s="45"/>
      <c r="B29" s="46">
        <v>559</v>
      </c>
      <c r="C29" s="47" t="s">
        <v>54</v>
      </c>
      <c r="D29" s="43">
        <v>8062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8062</v>
      </c>
      <c r="O29" s="44">
        <f t="shared" si="1"/>
        <v>1.1358129050436743</v>
      </c>
      <c r="P29" s="9"/>
    </row>
    <row r="30" spans="1:16" ht="15.75">
      <c r="A30" s="26" t="s">
        <v>36</v>
      </c>
      <c r="B30" s="27"/>
      <c r="C30" s="28"/>
      <c r="D30" s="29">
        <f t="shared" ref="D30:M30" si="8">SUM(D31:D32)</f>
        <v>266417</v>
      </c>
      <c r="E30" s="29">
        <f t="shared" si="8"/>
        <v>662656</v>
      </c>
      <c r="F30" s="29">
        <f t="shared" si="8"/>
        <v>0</v>
      </c>
      <c r="G30" s="29">
        <f t="shared" si="8"/>
        <v>22761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951834</v>
      </c>
      <c r="O30" s="41">
        <f t="shared" si="1"/>
        <v>134.09890109890111</v>
      </c>
      <c r="P30" s="9"/>
    </row>
    <row r="31" spans="1:16">
      <c r="A31" s="12"/>
      <c r="B31" s="42">
        <v>572</v>
      </c>
      <c r="C31" s="19" t="s">
        <v>64</v>
      </c>
      <c r="D31" s="43">
        <v>251417</v>
      </c>
      <c r="E31" s="43">
        <v>662656</v>
      </c>
      <c r="F31" s="43">
        <v>0</v>
      </c>
      <c r="G31" s="43">
        <v>22761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936834</v>
      </c>
      <c r="O31" s="44">
        <f t="shared" si="1"/>
        <v>131.98562975486053</v>
      </c>
      <c r="P31" s="9"/>
    </row>
    <row r="32" spans="1:16">
      <c r="A32" s="12"/>
      <c r="B32" s="42">
        <v>575</v>
      </c>
      <c r="C32" s="19" t="s">
        <v>65</v>
      </c>
      <c r="D32" s="43">
        <v>15000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15000</v>
      </c>
      <c r="O32" s="44">
        <f t="shared" si="1"/>
        <v>2.1132713440405748</v>
      </c>
      <c r="P32" s="9"/>
    </row>
    <row r="33" spans="1:119" ht="15.75">
      <c r="A33" s="26" t="s">
        <v>66</v>
      </c>
      <c r="B33" s="27"/>
      <c r="C33" s="28"/>
      <c r="D33" s="29">
        <f t="shared" ref="D33:M33" si="9">SUM(D34:D34)</f>
        <v>451000</v>
      </c>
      <c r="E33" s="29">
        <f t="shared" si="9"/>
        <v>2495620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1329950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4"/>
        <v>4276570</v>
      </c>
      <c r="O33" s="41">
        <f t="shared" si="1"/>
        <v>602.50352211890674</v>
      </c>
      <c r="P33" s="9"/>
    </row>
    <row r="34" spans="1:119" ht="15.75" thickBot="1">
      <c r="A34" s="12"/>
      <c r="B34" s="42">
        <v>581</v>
      </c>
      <c r="C34" s="19" t="s">
        <v>67</v>
      </c>
      <c r="D34" s="43">
        <v>451000</v>
      </c>
      <c r="E34" s="43">
        <v>2495620</v>
      </c>
      <c r="F34" s="43">
        <v>0</v>
      </c>
      <c r="G34" s="43">
        <v>0</v>
      </c>
      <c r="H34" s="43">
        <v>0</v>
      </c>
      <c r="I34" s="43">
        <v>1329950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4276570</v>
      </c>
      <c r="O34" s="44">
        <f t="shared" si="1"/>
        <v>602.50352211890674</v>
      </c>
      <c r="P34" s="9"/>
    </row>
    <row r="35" spans="1:119" ht="16.5" thickBot="1">
      <c r="A35" s="13" t="s">
        <v>10</v>
      </c>
      <c r="B35" s="21"/>
      <c r="C35" s="20"/>
      <c r="D35" s="14">
        <f>SUM(D5,D14,D19,D25,D28,D30,D33)</f>
        <v>16380458</v>
      </c>
      <c r="E35" s="14">
        <f t="shared" ref="E35:M35" si="10">SUM(E5,E14,E19,E25,E28,E30,E33)</f>
        <v>4974902</v>
      </c>
      <c r="F35" s="14">
        <f t="shared" si="10"/>
        <v>5458652</v>
      </c>
      <c r="G35" s="14">
        <f t="shared" si="10"/>
        <v>7585090</v>
      </c>
      <c r="H35" s="14">
        <f t="shared" si="10"/>
        <v>0</v>
      </c>
      <c r="I35" s="14">
        <f t="shared" si="10"/>
        <v>10059553</v>
      </c>
      <c r="J35" s="14">
        <f t="shared" si="10"/>
        <v>0</v>
      </c>
      <c r="K35" s="14">
        <f t="shared" si="10"/>
        <v>4272835</v>
      </c>
      <c r="L35" s="14">
        <f t="shared" si="10"/>
        <v>5174</v>
      </c>
      <c r="M35" s="14">
        <f t="shared" si="10"/>
        <v>0</v>
      </c>
      <c r="N35" s="14">
        <f t="shared" si="4"/>
        <v>48736664</v>
      </c>
      <c r="O35" s="35">
        <f t="shared" si="1"/>
        <v>6866.2530290222594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87</v>
      </c>
      <c r="M37" s="163"/>
      <c r="N37" s="163"/>
      <c r="O37" s="39">
        <v>7098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4544027</v>
      </c>
      <c r="E5" s="24">
        <f t="shared" si="0"/>
        <v>118416</v>
      </c>
      <c r="F5" s="24">
        <f t="shared" si="0"/>
        <v>4021989</v>
      </c>
      <c r="G5" s="24">
        <f t="shared" si="0"/>
        <v>1156049</v>
      </c>
      <c r="H5" s="24">
        <f t="shared" si="0"/>
        <v>0</v>
      </c>
      <c r="I5" s="24">
        <f t="shared" si="0"/>
        <v>4460</v>
      </c>
      <c r="J5" s="24">
        <f t="shared" si="0"/>
        <v>0</v>
      </c>
      <c r="K5" s="24">
        <f t="shared" si="0"/>
        <v>4140063</v>
      </c>
      <c r="L5" s="24">
        <f t="shared" si="0"/>
        <v>0</v>
      </c>
      <c r="M5" s="24">
        <f t="shared" si="0"/>
        <v>0</v>
      </c>
      <c r="N5" s="25">
        <f>SUM(D5:M5)</f>
        <v>13985004</v>
      </c>
      <c r="O5" s="30">
        <f t="shared" ref="O5:O31" si="1">(N5/O$33)</f>
        <v>1985.6600880306687</v>
      </c>
      <c r="P5" s="6"/>
    </row>
    <row r="6" spans="1:133">
      <c r="A6" s="12"/>
      <c r="B6" s="42">
        <v>511</v>
      </c>
      <c r="C6" s="19" t="s">
        <v>19</v>
      </c>
      <c r="D6" s="43">
        <v>16682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16682</v>
      </c>
      <c r="O6" s="44">
        <f t="shared" si="1"/>
        <v>2.3685929291495103</v>
      </c>
      <c r="P6" s="9"/>
    </row>
    <row r="7" spans="1:133">
      <c r="A7" s="12"/>
      <c r="B7" s="42">
        <v>512</v>
      </c>
      <c r="C7" s="19" t="s">
        <v>20</v>
      </c>
      <c r="D7" s="43">
        <v>772087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772087</v>
      </c>
      <c r="O7" s="44">
        <f t="shared" si="1"/>
        <v>109.62473377821951</v>
      </c>
      <c r="P7" s="9"/>
    </row>
    <row r="8" spans="1:133">
      <c r="A8" s="12"/>
      <c r="B8" s="42">
        <v>513</v>
      </c>
      <c r="C8" s="19" t="s">
        <v>21</v>
      </c>
      <c r="D8" s="43">
        <v>1916064</v>
      </c>
      <c r="E8" s="43">
        <v>69107</v>
      </c>
      <c r="F8" s="43">
        <v>350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1985521</v>
      </c>
      <c r="O8" s="44">
        <f t="shared" si="1"/>
        <v>281.91409910549481</v>
      </c>
      <c r="P8" s="9"/>
    </row>
    <row r="9" spans="1:133">
      <c r="A9" s="12"/>
      <c r="B9" s="42">
        <v>514</v>
      </c>
      <c r="C9" s="19" t="s">
        <v>22</v>
      </c>
      <c r="D9" s="43">
        <v>281537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281537</v>
      </c>
      <c r="O9" s="44">
        <f t="shared" si="1"/>
        <v>39.974016754224053</v>
      </c>
      <c r="P9" s="9"/>
    </row>
    <row r="10" spans="1:133">
      <c r="A10" s="12"/>
      <c r="B10" s="42">
        <v>515</v>
      </c>
      <c r="C10" s="19" t="s">
        <v>23</v>
      </c>
      <c r="D10" s="43">
        <v>545632</v>
      </c>
      <c r="E10" s="43">
        <v>0</v>
      </c>
      <c r="F10" s="43">
        <v>0</v>
      </c>
      <c r="G10" s="43">
        <v>195771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741403</v>
      </c>
      <c r="O10" s="44">
        <f t="shared" si="1"/>
        <v>105.268067584836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4021200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4021200</v>
      </c>
      <c r="O11" s="44">
        <f t="shared" si="1"/>
        <v>570.94987931279286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4140063</v>
      </c>
      <c r="L12" s="43">
        <v>0</v>
      </c>
      <c r="M12" s="43">
        <v>0</v>
      </c>
      <c r="N12" s="43">
        <f t="shared" si="2"/>
        <v>4140063</v>
      </c>
      <c r="O12" s="44">
        <f t="shared" si="1"/>
        <v>587.82663637654412</v>
      </c>
      <c r="P12" s="9"/>
    </row>
    <row r="13" spans="1:133">
      <c r="A13" s="12"/>
      <c r="B13" s="42">
        <v>519</v>
      </c>
      <c r="C13" s="19" t="s">
        <v>60</v>
      </c>
      <c r="D13" s="43">
        <v>1012025</v>
      </c>
      <c r="E13" s="43">
        <v>49309</v>
      </c>
      <c r="F13" s="43">
        <v>439</v>
      </c>
      <c r="G13" s="43">
        <v>960278</v>
      </c>
      <c r="H13" s="43">
        <v>0</v>
      </c>
      <c r="I13" s="43">
        <v>4460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2026511</v>
      </c>
      <c r="O13" s="44">
        <f t="shared" si="1"/>
        <v>287.73406218940795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9914829</v>
      </c>
      <c r="E14" s="29">
        <f t="shared" si="3"/>
        <v>169345</v>
      </c>
      <c r="F14" s="29">
        <f t="shared" si="3"/>
        <v>0</v>
      </c>
      <c r="G14" s="29">
        <f t="shared" si="3"/>
        <v>204208</v>
      </c>
      <c r="H14" s="29">
        <f t="shared" si="3"/>
        <v>0</v>
      </c>
      <c r="I14" s="29">
        <f t="shared" si="3"/>
        <v>1060254</v>
      </c>
      <c r="J14" s="29">
        <f t="shared" si="3"/>
        <v>0</v>
      </c>
      <c r="K14" s="29">
        <f t="shared" si="3"/>
        <v>0</v>
      </c>
      <c r="L14" s="29">
        <f t="shared" si="3"/>
        <v>3741</v>
      </c>
      <c r="M14" s="29">
        <f t="shared" si="3"/>
        <v>0</v>
      </c>
      <c r="N14" s="40">
        <f t="shared" ref="N14:N31" si="4">SUM(D14:M14)</f>
        <v>11352377</v>
      </c>
      <c r="O14" s="41">
        <f t="shared" si="1"/>
        <v>1611.86667613233</v>
      </c>
      <c r="P14" s="10"/>
    </row>
    <row r="15" spans="1:133">
      <c r="A15" s="12"/>
      <c r="B15" s="42">
        <v>521</v>
      </c>
      <c r="C15" s="19" t="s">
        <v>28</v>
      </c>
      <c r="D15" s="43">
        <v>3022717</v>
      </c>
      <c r="E15" s="43">
        <v>85951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3741</v>
      </c>
      <c r="M15" s="43">
        <v>0</v>
      </c>
      <c r="N15" s="43">
        <f t="shared" si="4"/>
        <v>3112409</v>
      </c>
      <c r="O15" s="44">
        <f t="shared" si="1"/>
        <v>441.91523498509156</v>
      </c>
      <c r="P15" s="9"/>
    </row>
    <row r="16" spans="1:133">
      <c r="A16" s="12"/>
      <c r="B16" s="42">
        <v>522</v>
      </c>
      <c r="C16" s="19" t="s">
        <v>29</v>
      </c>
      <c r="D16" s="43">
        <v>6843466</v>
      </c>
      <c r="E16" s="43">
        <v>83394</v>
      </c>
      <c r="F16" s="43">
        <v>0</v>
      </c>
      <c r="G16" s="43">
        <v>204208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7131068</v>
      </c>
      <c r="O16" s="44">
        <f t="shared" si="1"/>
        <v>1012.5043305409627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1060254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1060254</v>
      </c>
      <c r="O17" s="44">
        <f t="shared" si="1"/>
        <v>150.54011074826067</v>
      </c>
      <c r="P17" s="9"/>
    </row>
    <row r="18" spans="1:119">
      <c r="A18" s="12"/>
      <c r="B18" s="42">
        <v>525</v>
      </c>
      <c r="C18" s="19" t="s">
        <v>31</v>
      </c>
      <c r="D18" s="43">
        <v>48646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48646</v>
      </c>
      <c r="O18" s="44">
        <f t="shared" si="1"/>
        <v>6.90699985801505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4480341</v>
      </c>
      <c r="H19" s="29">
        <f t="shared" si="5"/>
        <v>0</v>
      </c>
      <c r="I19" s="29">
        <f t="shared" si="5"/>
        <v>7610069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12090410</v>
      </c>
      <c r="O19" s="41">
        <f t="shared" si="1"/>
        <v>1716.6562544370297</v>
      </c>
      <c r="P19" s="10"/>
    </row>
    <row r="20" spans="1:119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7610069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7610069</v>
      </c>
      <c r="O20" s="44">
        <f t="shared" si="1"/>
        <v>1080.5152633820815</v>
      </c>
      <c r="P20" s="9"/>
    </row>
    <row r="21" spans="1:119">
      <c r="A21" s="12"/>
      <c r="B21" s="42">
        <v>539</v>
      </c>
      <c r="C21" s="19" t="s">
        <v>83</v>
      </c>
      <c r="D21" s="43">
        <v>0</v>
      </c>
      <c r="E21" s="43">
        <v>0</v>
      </c>
      <c r="F21" s="43">
        <v>0</v>
      </c>
      <c r="G21" s="43">
        <v>4480341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4480341</v>
      </c>
      <c r="O21" s="44">
        <f t="shared" si="1"/>
        <v>636.14099105494813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608800</v>
      </c>
      <c r="E22" s="29">
        <f t="shared" si="6"/>
        <v>245343</v>
      </c>
      <c r="F22" s="29">
        <f t="shared" si="6"/>
        <v>0</v>
      </c>
      <c r="G22" s="29">
        <f t="shared" si="6"/>
        <v>616542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1470685</v>
      </c>
      <c r="O22" s="41">
        <f t="shared" si="1"/>
        <v>208.81513559562686</v>
      </c>
      <c r="P22" s="10"/>
    </row>
    <row r="23" spans="1:119">
      <c r="A23" s="12"/>
      <c r="B23" s="42">
        <v>541</v>
      </c>
      <c r="C23" s="19" t="s">
        <v>63</v>
      </c>
      <c r="D23" s="43">
        <v>608800</v>
      </c>
      <c r="E23" s="43">
        <v>245343</v>
      </c>
      <c r="F23" s="43">
        <v>0</v>
      </c>
      <c r="G23" s="43">
        <v>616542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1470685</v>
      </c>
      <c r="O23" s="44">
        <f t="shared" si="1"/>
        <v>208.81513559562686</v>
      </c>
      <c r="P23" s="9"/>
    </row>
    <row r="24" spans="1:119" ht="15.75">
      <c r="A24" s="26" t="s">
        <v>53</v>
      </c>
      <c r="B24" s="27"/>
      <c r="C24" s="28"/>
      <c r="D24" s="29">
        <f t="shared" ref="D24:M24" si="7">SUM(D25:D25)</f>
        <v>8023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8023</v>
      </c>
      <c r="O24" s="41">
        <f t="shared" si="1"/>
        <v>1.1391452506034361</v>
      </c>
      <c r="P24" s="10"/>
    </row>
    <row r="25" spans="1:119">
      <c r="A25" s="45"/>
      <c r="B25" s="46">
        <v>559</v>
      </c>
      <c r="C25" s="47" t="s">
        <v>54</v>
      </c>
      <c r="D25" s="43">
        <v>8023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8023</v>
      </c>
      <c r="O25" s="44">
        <f t="shared" si="1"/>
        <v>1.1391452506034361</v>
      </c>
      <c r="P25" s="9"/>
    </row>
    <row r="26" spans="1:119" ht="15.75">
      <c r="A26" s="26" t="s">
        <v>36</v>
      </c>
      <c r="B26" s="27"/>
      <c r="C26" s="28"/>
      <c r="D26" s="29">
        <f t="shared" ref="D26:M26" si="8">SUM(D27:D28)</f>
        <v>252459</v>
      </c>
      <c r="E26" s="29">
        <f t="shared" si="8"/>
        <v>803101</v>
      </c>
      <c r="F26" s="29">
        <f t="shared" si="8"/>
        <v>0</v>
      </c>
      <c r="G26" s="29">
        <f t="shared" si="8"/>
        <v>26178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1081738</v>
      </c>
      <c r="O26" s="41">
        <f t="shared" si="1"/>
        <v>153.59051540536703</v>
      </c>
      <c r="P26" s="9"/>
    </row>
    <row r="27" spans="1:119">
      <c r="A27" s="12"/>
      <c r="B27" s="42">
        <v>572</v>
      </c>
      <c r="C27" s="19" t="s">
        <v>64</v>
      </c>
      <c r="D27" s="43">
        <v>237459</v>
      </c>
      <c r="E27" s="43">
        <v>803101</v>
      </c>
      <c r="F27" s="43">
        <v>0</v>
      </c>
      <c r="G27" s="43">
        <v>26178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1066738</v>
      </c>
      <c r="O27" s="44">
        <f t="shared" si="1"/>
        <v>151.46074116143689</v>
      </c>
      <c r="P27" s="9"/>
    </row>
    <row r="28" spans="1:119">
      <c r="A28" s="12"/>
      <c r="B28" s="42">
        <v>575</v>
      </c>
      <c r="C28" s="19" t="s">
        <v>65</v>
      </c>
      <c r="D28" s="43">
        <v>15000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15000</v>
      </c>
      <c r="O28" s="44">
        <f t="shared" si="1"/>
        <v>2.1297742439301435</v>
      </c>
      <c r="P28" s="9"/>
    </row>
    <row r="29" spans="1:119" ht="15.75">
      <c r="A29" s="26" t="s">
        <v>66</v>
      </c>
      <c r="B29" s="27"/>
      <c r="C29" s="28"/>
      <c r="D29" s="29">
        <f t="shared" ref="D29:M29" si="9">SUM(D30:D30)</f>
        <v>117500</v>
      </c>
      <c r="E29" s="29">
        <f t="shared" si="9"/>
        <v>1827953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1297787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3243240</v>
      </c>
      <c r="O29" s="41">
        <f t="shared" si="1"/>
        <v>460.49126792559991</v>
      </c>
      <c r="P29" s="9"/>
    </row>
    <row r="30" spans="1:119" ht="15.75" thickBot="1">
      <c r="A30" s="12"/>
      <c r="B30" s="42">
        <v>581</v>
      </c>
      <c r="C30" s="19" t="s">
        <v>67</v>
      </c>
      <c r="D30" s="43">
        <v>117500</v>
      </c>
      <c r="E30" s="43">
        <v>1827953</v>
      </c>
      <c r="F30" s="43">
        <v>0</v>
      </c>
      <c r="G30" s="43">
        <v>0</v>
      </c>
      <c r="H30" s="43">
        <v>0</v>
      </c>
      <c r="I30" s="43">
        <v>1297787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3243240</v>
      </c>
      <c r="O30" s="44">
        <f t="shared" si="1"/>
        <v>460.49126792559991</v>
      </c>
      <c r="P30" s="9"/>
    </row>
    <row r="31" spans="1:119" ht="16.5" thickBot="1">
      <c r="A31" s="13" t="s">
        <v>10</v>
      </c>
      <c r="B31" s="21"/>
      <c r="C31" s="20"/>
      <c r="D31" s="14">
        <f>SUM(D5,D14,D19,D22,D24,D26,D29)</f>
        <v>15445638</v>
      </c>
      <c r="E31" s="14">
        <f t="shared" ref="E31:M31" si="10">SUM(E5,E14,E19,E22,E24,E26,E29)</f>
        <v>3164158</v>
      </c>
      <c r="F31" s="14">
        <f t="shared" si="10"/>
        <v>4021989</v>
      </c>
      <c r="G31" s="14">
        <f t="shared" si="10"/>
        <v>6483318</v>
      </c>
      <c r="H31" s="14">
        <f t="shared" si="10"/>
        <v>0</v>
      </c>
      <c r="I31" s="14">
        <f t="shared" si="10"/>
        <v>9972570</v>
      </c>
      <c r="J31" s="14">
        <f t="shared" si="10"/>
        <v>0</v>
      </c>
      <c r="K31" s="14">
        <f t="shared" si="10"/>
        <v>4140063</v>
      </c>
      <c r="L31" s="14">
        <f t="shared" si="10"/>
        <v>3741</v>
      </c>
      <c r="M31" s="14">
        <f t="shared" si="10"/>
        <v>0</v>
      </c>
      <c r="N31" s="14">
        <f t="shared" si="4"/>
        <v>43231477</v>
      </c>
      <c r="O31" s="35">
        <f t="shared" si="1"/>
        <v>6138.2190827772256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84</v>
      </c>
      <c r="M33" s="163"/>
      <c r="N33" s="163"/>
      <c r="O33" s="39">
        <v>7043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4384617</v>
      </c>
      <c r="E5" s="24">
        <f t="shared" si="0"/>
        <v>153142</v>
      </c>
      <c r="F5" s="24">
        <f t="shared" si="0"/>
        <v>3084984</v>
      </c>
      <c r="G5" s="24">
        <f t="shared" si="0"/>
        <v>1946416</v>
      </c>
      <c r="H5" s="24">
        <f t="shared" si="0"/>
        <v>0</v>
      </c>
      <c r="I5" s="24">
        <f t="shared" si="0"/>
        <v>7370</v>
      </c>
      <c r="J5" s="24">
        <f t="shared" si="0"/>
        <v>0</v>
      </c>
      <c r="K5" s="24">
        <f t="shared" si="0"/>
        <v>4500711</v>
      </c>
      <c r="L5" s="24">
        <f t="shared" si="0"/>
        <v>0</v>
      </c>
      <c r="M5" s="24">
        <f t="shared" si="0"/>
        <v>0</v>
      </c>
      <c r="N5" s="25">
        <f>SUM(D5:M5)</f>
        <v>14077240</v>
      </c>
      <c r="O5" s="30">
        <f t="shared" ref="O5:O32" si="1">(N5/O$34)</f>
        <v>2013.9113018597998</v>
      </c>
      <c r="P5" s="6"/>
    </row>
    <row r="6" spans="1:133">
      <c r="A6" s="12"/>
      <c r="B6" s="42">
        <v>511</v>
      </c>
      <c r="C6" s="19" t="s">
        <v>19</v>
      </c>
      <c r="D6" s="43">
        <v>14768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14768</v>
      </c>
      <c r="O6" s="44">
        <f t="shared" si="1"/>
        <v>2.1127324749642344</v>
      </c>
      <c r="P6" s="9"/>
    </row>
    <row r="7" spans="1:133">
      <c r="A7" s="12"/>
      <c r="B7" s="42">
        <v>512</v>
      </c>
      <c r="C7" s="19" t="s">
        <v>20</v>
      </c>
      <c r="D7" s="43">
        <v>1199446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1199446</v>
      </c>
      <c r="O7" s="44">
        <f t="shared" si="1"/>
        <v>171.59456366237481</v>
      </c>
      <c r="P7" s="9"/>
    </row>
    <row r="8" spans="1:133">
      <c r="A8" s="12"/>
      <c r="B8" s="42">
        <v>513</v>
      </c>
      <c r="C8" s="19" t="s">
        <v>21</v>
      </c>
      <c r="D8" s="43">
        <v>1480176</v>
      </c>
      <c r="E8" s="43">
        <v>50235</v>
      </c>
      <c r="F8" s="43">
        <v>0</v>
      </c>
      <c r="G8" s="43">
        <v>235269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1765680</v>
      </c>
      <c r="O8" s="44">
        <f t="shared" si="1"/>
        <v>252.60085836909872</v>
      </c>
      <c r="P8" s="9"/>
    </row>
    <row r="9" spans="1:133">
      <c r="A9" s="12"/>
      <c r="B9" s="42">
        <v>514</v>
      </c>
      <c r="C9" s="19" t="s">
        <v>22</v>
      </c>
      <c r="D9" s="43">
        <v>345610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345610</v>
      </c>
      <c r="O9" s="44">
        <f t="shared" si="1"/>
        <v>49.44349070100143</v>
      </c>
      <c r="P9" s="9"/>
    </row>
    <row r="10" spans="1:133">
      <c r="A10" s="12"/>
      <c r="B10" s="42">
        <v>515</v>
      </c>
      <c r="C10" s="19" t="s">
        <v>23</v>
      </c>
      <c r="D10" s="43">
        <v>521498</v>
      </c>
      <c r="E10" s="43">
        <v>0</v>
      </c>
      <c r="F10" s="43">
        <v>0</v>
      </c>
      <c r="G10" s="43">
        <v>29115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550613</v>
      </c>
      <c r="O10" s="44">
        <f t="shared" si="1"/>
        <v>78.771530758226035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3084972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3084972</v>
      </c>
      <c r="O11" s="44">
        <f t="shared" si="1"/>
        <v>441.34077253218885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4500711</v>
      </c>
      <c r="L12" s="43">
        <v>0</v>
      </c>
      <c r="M12" s="43">
        <v>0</v>
      </c>
      <c r="N12" s="43">
        <f t="shared" si="2"/>
        <v>4500711</v>
      </c>
      <c r="O12" s="44">
        <f t="shared" si="1"/>
        <v>643.87854077253223</v>
      </c>
      <c r="P12" s="9"/>
    </row>
    <row r="13" spans="1:133">
      <c r="A13" s="12"/>
      <c r="B13" s="42">
        <v>519</v>
      </c>
      <c r="C13" s="19" t="s">
        <v>60</v>
      </c>
      <c r="D13" s="43">
        <v>823119</v>
      </c>
      <c r="E13" s="43">
        <v>102907</v>
      </c>
      <c r="F13" s="43">
        <v>12</v>
      </c>
      <c r="G13" s="43">
        <v>1682032</v>
      </c>
      <c r="H13" s="43">
        <v>0</v>
      </c>
      <c r="I13" s="43">
        <v>7370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2615440</v>
      </c>
      <c r="O13" s="44">
        <f t="shared" si="1"/>
        <v>374.16881258941345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9880815</v>
      </c>
      <c r="E14" s="29">
        <f t="shared" si="3"/>
        <v>896338</v>
      </c>
      <c r="F14" s="29">
        <f t="shared" si="3"/>
        <v>0</v>
      </c>
      <c r="G14" s="29">
        <f t="shared" si="3"/>
        <v>177998</v>
      </c>
      <c r="H14" s="29">
        <f t="shared" si="3"/>
        <v>0</v>
      </c>
      <c r="I14" s="29">
        <f t="shared" si="3"/>
        <v>1386472</v>
      </c>
      <c r="J14" s="29">
        <f t="shared" si="3"/>
        <v>0</v>
      </c>
      <c r="K14" s="29">
        <f t="shared" si="3"/>
        <v>0</v>
      </c>
      <c r="L14" s="29">
        <f t="shared" si="3"/>
        <v>3404</v>
      </c>
      <c r="M14" s="29">
        <f t="shared" si="3"/>
        <v>0</v>
      </c>
      <c r="N14" s="40">
        <f t="shared" ref="N14:N32" si="4">SUM(D14:M14)</f>
        <v>12345027</v>
      </c>
      <c r="O14" s="41">
        <f t="shared" si="1"/>
        <v>1766.0982832618026</v>
      </c>
      <c r="P14" s="10"/>
    </row>
    <row r="15" spans="1:133">
      <c r="A15" s="12"/>
      <c r="B15" s="42">
        <v>521</v>
      </c>
      <c r="C15" s="19" t="s">
        <v>28</v>
      </c>
      <c r="D15" s="43">
        <v>3102475</v>
      </c>
      <c r="E15" s="43">
        <v>300527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3404</v>
      </c>
      <c r="M15" s="43">
        <v>0</v>
      </c>
      <c r="N15" s="43">
        <f t="shared" si="4"/>
        <v>3406406</v>
      </c>
      <c r="O15" s="44">
        <f t="shared" si="1"/>
        <v>487.3256080114449</v>
      </c>
      <c r="P15" s="9"/>
    </row>
    <row r="16" spans="1:133">
      <c r="A16" s="12"/>
      <c r="B16" s="42">
        <v>522</v>
      </c>
      <c r="C16" s="19" t="s">
        <v>29</v>
      </c>
      <c r="D16" s="43">
        <v>6575299</v>
      </c>
      <c r="E16" s="43">
        <v>298590</v>
      </c>
      <c r="F16" s="43">
        <v>0</v>
      </c>
      <c r="G16" s="43">
        <v>177998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7051887</v>
      </c>
      <c r="O16" s="44">
        <f t="shared" si="1"/>
        <v>1008.8536480686695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297221</v>
      </c>
      <c r="F17" s="43">
        <v>0</v>
      </c>
      <c r="G17" s="43">
        <v>0</v>
      </c>
      <c r="H17" s="43">
        <v>0</v>
      </c>
      <c r="I17" s="43">
        <v>1386472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1683693</v>
      </c>
      <c r="O17" s="44">
        <f t="shared" si="1"/>
        <v>240.87167381974248</v>
      </c>
      <c r="P17" s="9"/>
    </row>
    <row r="18" spans="1:119">
      <c r="A18" s="12"/>
      <c r="B18" s="42">
        <v>525</v>
      </c>
      <c r="C18" s="19" t="s">
        <v>31</v>
      </c>
      <c r="D18" s="43">
        <v>203041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203041</v>
      </c>
      <c r="O18" s="44">
        <f t="shared" si="1"/>
        <v>29.047353361945635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897526</v>
      </c>
      <c r="H19" s="29">
        <f t="shared" si="5"/>
        <v>0</v>
      </c>
      <c r="I19" s="29">
        <f t="shared" si="5"/>
        <v>7243645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8141171</v>
      </c>
      <c r="O19" s="41">
        <f t="shared" si="1"/>
        <v>1164.688268955651</v>
      </c>
      <c r="P19" s="10"/>
    </row>
    <row r="20" spans="1:119">
      <c r="A20" s="12"/>
      <c r="B20" s="42">
        <v>531</v>
      </c>
      <c r="C20" s="19" t="s">
        <v>75</v>
      </c>
      <c r="D20" s="43">
        <v>0</v>
      </c>
      <c r="E20" s="43">
        <v>0</v>
      </c>
      <c r="F20" s="43">
        <v>0</v>
      </c>
      <c r="G20" s="43">
        <v>897526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897526</v>
      </c>
      <c r="O20" s="44">
        <f t="shared" si="1"/>
        <v>128.40143061516451</v>
      </c>
      <c r="P20" s="9"/>
    </row>
    <row r="21" spans="1:119">
      <c r="A21" s="12"/>
      <c r="B21" s="42">
        <v>536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7243645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7243645</v>
      </c>
      <c r="O21" s="44">
        <f t="shared" si="1"/>
        <v>1036.2868383404864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658887</v>
      </c>
      <c r="E22" s="29">
        <f t="shared" si="6"/>
        <v>282694</v>
      </c>
      <c r="F22" s="29">
        <f t="shared" si="6"/>
        <v>0</v>
      </c>
      <c r="G22" s="29">
        <f t="shared" si="6"/>
        <v>182609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1124190</v>
      </c>
      <c r="O22" s="41">
        <f t="shared" si="1"/>
        <v>160.82832618025751</v>
      </c>
      <c r="P22" s="10"/>
    </row>
    <row r="23" spans="1:119">
      <c r="A23" s="12"/>
      <c r="B23" s="42">
        <v>541</v>
      </c>
      <c r="C23" s="19" t="s">
        <v>63</v>
      </c>
      <c r="D23" s="43">
        <v>658318</v>
      </c>
      <c r="E23" s="43">
        <v>6854</v>
      </c>
      <c r="F23" s="43">
        <v>0</v>
      </c>
      <c r="G23" s="43">
        <v>66051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731223</v>
      </c>
      <c r="O23" s="44">
        <f t="shared" si="1"/>
        <v>104.60987124463519</v>
      </c>
      <c r="P23" s="9"/>
    </row>
    <row r="24" spans="1:119">
      <c r="A24" s="12"/>
      <c r="B24" s="42">
        <v>542</v>
      </c>
      <c r="C24" s="19" t="s">
        <v>78</v>
      </c>
      <c r="D24" s="43">
        <v>569</v>
      </c>
      <c r="E24" s="43">
        <v>275840</v>
      </c>
      <c r="F24" s="43">
        <v>0</v>
      </c>
      <c r="G24" s="43">
        <v>116558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392967</v>
      </c>
      <c r="O24" s="44">
        <f t="shared" si="1"/>
        <v>56.218454935622319</v>
      </c>
      <c r="P24" s="9"/>
    </row>
    <row r="25" spans="1:119" ht="15.75">
      <c r="A25" s="26" t="s">
        <v>53</v>
      </c>
      <c r="B25" s="27"/>
      <c r="C25" s="28"/>
      <c r="D25" s="29">
        <f t="shared" ref="D25:M25" si="7">SUM(D26:D26)</f>
        <v>7989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7989</v>
      </c>
      <c r="O25" s="41">
        <f t="shared" si="1"/>
        <v>1.1429184549356224</v>
      </c>
      <c r="P25" s="10"/>
    </row>
    <row r="26" spans="1:119">
      <c r="A26" s="45"/>
      <c r="B26" s="46">
        <v>559</v>
      </c>
      <c r="C26" s="47" t="s">
        <v>54</v>
      </c>
      <c r="D26" s="43">
        <v>7989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7989</v>
      </c>
      <c r="O26" s="44">
        <f t="shared" si="1"/>
        <v>1.1429184549356224</v>
      </c>
      <c r="P26" s="9"/>
    </row>
    <row r="27" spans="1:119" ht="15.75">
      <c r="A27" s="26" t="s">
        <v>36</v>
      </c>
      <c r="B27" s="27"/>
      <c r="C27" s="28"/>
      <c r="D27" s="29">
        <f t="shared" ref="D27:M27" si="8">SUM(D28:D29)</f>
        <v>230688</v>
      </c>
      <c r="E27" s="29">
        <f t="shared" si="8"/>
        <v>646559</v>
      </c>
      <c r="F27" s="29">
        <f t="shared" si="8"/>
        <v>0</v>
      </c>
      <c r="G27" s="29">
        <f t="shared" si="8"/>
        <v>165135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1042382</v>
      </c>
      <c r="O27" s="41">
        <f t="shared" si="1"/>
        <v>149.12474964234622</v>
      </c>
      <c r="P27" s="9"/>
    </row>
    <row r="28" spans="1:119">
      <c r="A28" s="12"/>
      <c r="B28" s="42">
        <v>572</v>
      </c>
      <c r="C28" s="19" t="s">
        <v>64</v>
      </c>
      <c r="D28" s="43">
        <v>215688</v>
      </c>
      <c r="E28" s="43">
        <v>646559</v>
      </c>
      <c r="F28" s="43">
        <v>0</v>
      </c>
      <c r="G28" s="43">
        <v>165135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1027382</v>
      </c>
      <c r="O28" s="44">
        <f t="shared" si="1"/>
        <v>146.97882689556511</v>
      </c>
      <c r="P28" s="9"/>
    </row>
    <row r="29" spans="1:119">
      <c r="A29" s="12"/>
      <c r="B29" s="42">
        <v>575</v>
      </c>
      <c r="C29" s="19" t="s">
        <v>65</v>
      </c>
      <c r="D29" s="43">
        <v>15000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15000</v>
      </c>
      <c r="O29" s="44">
        <f t="shared" si="1"/>
        <v>2.1459227467811157</v>
      </c>
      <c r="P29" s="9"/>
    </row>
    <row r="30" spans="1:119" ht="15.75">
      <c r="A30" s="26" t="s">
        <v>66</v>
      </c>
      <c r="B30" s="27"/>
      <c r="C30" s="28"/>
      <c r="D30" s="29">
        <f t="shared" ref="D30:M30" si="9">SUM(D31:D31)</f>
        <v>187250</v>
      </c>
      <c r="E30" s="29">
        <f t="shared" si="9"/>
        <v>2231499</v>
      </c>
      <c r="F30" s="29">
        <f t="shared" si="9"/>
        <v>0</v>
      </c>
      <c r="G30" s="29">
        <f t="shared" si="9"/>
        <v>257741</v>
      </c>
      <c r="H30" s="29">
        <f t="shared" si="9"/>
        <v>0</v>
      </c>
      <c r="I30" s="29">
        <f t="shared" si="9"/>
        <v>1334474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4010964</v>
      </c>
      <c r="O30" s="41">
        <f t="shared" si="1"/>
        <v>573.81459227467815</v>
      </c>
      <c r="P30" s="9"/>
    </row>
    <row r="31" spans="1:119" ht="15.75" thickBot="1">
      <c r="A31" s="12"/>
      <c r="B31" s="42">
        <v>581</v>
      </c>
      <c r="C31" s="19" t="s">
        <v>67</v>
      </c>
      <c r="D31" s="43">
        <v>187250</v>
      </c>
      <c r="E31" s="43">
        <v>2231499</v>
      </c>
      <c r="F31" s="43">
        <v>0</v>
      </c>
      <c r="G31" s="43">
        <v>257741</v>
      </c>
      <c r="H31" s="43">
        <v>0</v>
      </c>
      <c r="I31" s="43">
        <v>1334474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4010964</v>
      </c>
      <c r="O31" s="44">
        <f t="shared" si="1"/>
        <v>573.81459227467815</v>
      </c>
      <c r="P31" s="9"/>
    </row>
    <row r="32" spans="1:119" ht="16.5" thickBot="1">
      <c r="A32" s="13" t="s">
        <v>10</v>
      </c>
      <c r="B32" s="21"/>
      <c r="C32" s="20"/>
      <c r="D32" s="14">
        <f>SUM(D5,D14,D19,D22,D25,D27,D30)</f>
        <v>15350246</v>
      </c>
      <c r="E32" s="14">
        <f t="shared" ref="E32:M32" si="10">SUM(E5,E14,E19,E22,E25,E27,E30)</f>
        <v>4210232</v>
      </c>
      <c r="F32" s="14">
        <f t="shared" si="10"/>
        <v>3084984</v>
      </c>
      <c r="G32" s="14">
        <f t="shared" si="10"/>
        <v>3627425</v>
      </c>
      <c r="H32" s="14">
        <f t="shared" si="10"/>
        <v>0</v>
      </c>
      <c r="I32" s="14">
        <f t="shared" si="10"/>
        <v>9971961</v>
      </c>
      <c r="J32" s="14">
        <f t="shared" si="10"/>
        <v>0</v>
      </c>
      <c r="K32" s="14">
        <f t="shared" si="10"/>
        <v>4500711</v>
      </c>
      <c r="L32" s="14">
        <f t="shared" si="10"/>
        <v>3404</v>
      </c>
      <c r="M32" s="14">
        <f t="shared" si="10"/>
        <v>0</v>
      </c>
      <c r="N32" s="14">
        <f t="shared" si="4"/>
        <v>40748963</v>
      </c>
      <c r="O32" s="35">
        <f t="shared" si="1"/>
        <v>5829.6084406294704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81</v>
      </c>
      <c r="M34" s="163"/>
      <c r="N34" s="163"/>
      <c r="O34" s="39">
        <v>6990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4498615</v>
      </c>
      <c r="E5" s="24">
        <f t="shared" si="0"/>
        <v>114112</v>
      </c>
      <c r="F5" s="24">
        <f t="shared" si="0"/>
        <v>3087320</v>
      </c>
      <c r="G5" s="24">
        <f t="shared" si="0"/>
        <v>7216217</v>
      </c>
      <c r="H5" s="24">
        <f t="shared" si="0"/>
        <v>0</v>
      </c>
      <c r="I5" s="24">
        <f t="shared" si="0"/>
        <v>8923</v>
      </c>
      <c r="J5" s="24">
        <f t="shared" si="0"/>
        <v>0</v>
      </c>
      <c r="K5" s="24">
        <f t="shared" si="0"/>
        <v>4104069</v>
      </c>
      <c r="L5" s="24">
        <f t="shared" si="0"/>
        <v>0</v>
      </c>
      <c r="M5" s="24">
        <f t="shared" si="0"/>
        <v>0</v>
      </c>
      <c r="N5" s="25">
        <f>SUM(D5:M5)</f>
        <v>19029256</v>
      </c>
      <c r="O5" s="30">
        <f t="shared" ref="O5:O32" si="1">(N5/O$34)</f>
        <v>2744.3403518892414</v>
      </c>
      <c r="P5" s="6"/>
    </row>
    <row r="6" spans="1:133">
      <c r="A6" s="12"/>
      <c r="B6" s="42">
        <v>511</v>
      </c>
      <c r="C6" s="19" t="s">
        <v>19</v>
      </c>
      <c r="D6" s="43">
        <v>20845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20845</v>
      </c>
      <c r="O6" s="44">
        <f t="shared" si="1"/>
        <v>3.0062013267955003</v>
      </c>
      <c r="P6" s="9"/>
    </row>
    <row r="7" spans="1:133">
      <c r="A7" s="12"/>
      <c r="B7" s="42">
        <v>512</v>
      </c>
      <c r="C7" s="19" t="s">
        <v>20</v>
      </c>
      <c r="D7" s="43">
        <v>907948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907948</v>
      </c>
      <c r="O7" s="44">
        <f t="shared" si="1"/>
        <v>130.94144793769829</v>
      </c>
      <c r="P7" s="9"/>
    </row>
    <row r="8" spans="1:133">
      <c r="A8" s="12"/>
      <c r="B8" s="42">
        <v>513</v>
      </c>
      <c r="C8" s="19" t="s">
        <v>21</v>
      </c>
      <c r="D8" s="43">
        <v>1605592</v>
      </c>
      <c r="E8" s="43">
        <v>47819</v>
      </c>
      <c r="F8" s="43">
        <v>350</v>
      </c>
      <c r="G8" s="43">
        <v>311416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1965177</v>
      </c>
      <c r="O8" s="44">
        <f t="shared" si="1"/>
        <v>283.41173925584076</v>
      </c>
      <c r="P8" s="9"/>
    </row>
    <row r="9" spans="1:133">
      <c r="A9" s="12"/>
      <c r="B9" s="42">
        <v>514</v>
      </c>
      <c r="C9" s="19" t="s">
        <v>22</v>
      </c>
      <c r="D9" s="43">
        <v>333057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333057</v>
      </c>
      <c r="O9" s="44">
        <f t="shared" si="1"/>
        <v>48.03244880299971</v>
      </c>
      <c r="P9" s="9"/>
    </row>
    <row r="10" spans="1:133">
      <c r="A10" s="12"/>
      <c r="B10" s="42">
        <v>515</v>
      </c>
      <c r="C10" s="19" t="s">
        <v>23</v>
      </c>
      <c r="D10" s="43">
        <v>614652</v>
      </c>
      <c r="E10" s="43">
        <v>0</v>
      </c>
      <c r="F10" s="43">
        <v>0</v>
      </c>
      <c r="G10" s="43">
        <v>2238489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2853141</v>
      </c>
      <c r="O10" s="44">
        <f t="shared" si="1"/>
        <v>411.47115661955581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3085778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3085778</v>
      </c>
      <c r="O11" s="44">
        <f t="shared" si="1"/>
        <v>445.02134410152871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4104069</v>
      </c>
      <c r="L12" s="43">
        <v>0</v>
      </c>
      <c r="M12" s="43">
        <v>0</v>
      </c>
      <c r="N12" s="43">
        <f t="shared" si="2"/>
        <v>4104069</v>
      </c>
      <c r="O12" s="44">
        <f t="shared" si="1"/>
        <v>591.87611768099225</v>
      </c>
      <c r="P12" s="9"/>
    </row>
    <row r="13" spans="1:133">
      <c r="A13" s="12"/>
      <c r="B13" s="42">
        <v>519</v>
      </c>
      <c r="C13" s="19" t="s">
        <v>60</v>
      </c>
      <c r="D13" s="43">
        <v>1016521</v>
      </c>
      <c r="E13" s="43">
        <v>66293</v>
      </c>
      <c r="F13" s="43">
        <v>1192</v>
      </c>
      <c r="G13" s="43">
        <v>4666312</v>
      </c>
      <c r="H13" s="43">
        <v>0</v>
      </c>
      <c r="I13" s="43">
        <v>8923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5759241</v>
      </c>
      <c r="O13" s="44">
        <f t="shared" si="1"/>
        <v>830.57989616383043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9770954</v>
      </c>
      <c r="E14" s="29">
        <f t="shared" si="3"/>
        <v>154238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345209</v>
      </c>
      <c r="J14" s="29">
        <f t="shared" si="3"/>
        <v>0</v>
      </c>
      <c r="K14" s="29">
        <f t="shared" si="3"/>
        <v>0</v>
      </c>
      <c r="L14" s="29">
        <f t="shared" si="3"/>
        <v>3423</v>
      </c>
      <c r="M14" s="29">
        <f t="shared" si="3"/>
        <v>0</v>
      </c>
      <c r="N14" s="40">
        <f t="shared" ref="N14:N32" si="4">SUM(D14:M14)</f>
        <v>10273824</v>
      </c>
      <c r="O14" s="41">
        <f t="shared" si="1"/>
        <v>1481.6590712431498</v>
      </c>
      <c r="P14" s="10"/>
    </row>
    <row r="15" spans="1:133">
      <c r="A15" s="12"/>
      <c r="B15" s="42">
        <v>521</v>
      </c>
      <c r="C15" s="19" t="s">
        <v>28</v>
      </c>
      <c r="D15" s="43">
        <v>3226120</v>
      </c>
      <c r="E15" s="43">
        <v>10578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3423</v>
      </c>
      <c r="M15" s="43">
        <v>0</v>
      </c>
      <c r="N15" s="43">
        <f t="shared" si="4"/>
        <v>3240121</v>
      </c>
      <c r="O15" s="44">
        <f t="shared" si="1"/>
        <v>467.28021344101529</v>
      </c>
      <c r="P15" s="9"/>
    </row>
    <row r="16" spans="1:133">
      <c r="A16" s="12"/>
      <c r="B16" s="42">
        <v>522</v>
      </c>
      <c r="C16" s="19" t="s">
        <v>29</v>
      </c>
      <c r="D16" s="43">
        <v>6369725</v>
      </c>
      <c r="E16" s="43">
        <v>21624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6391349</v>
      </c>
      <c r="O16" s="44">
        <f t="shared" si="1"/>
        <v>921.74055379290451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122036</v>
      </c>
      <c r="F17" s="43">
        <v>0</v>
      </c>
      <c r="G17" s="43">
        <v>0</v>
      </c>
      <c r="H17" s="43">
        <v>0</v>
      </c>
      <c r="I17" s="43">
        <v>345209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467245</v>
      </c>
      <c r="O17" s="44">
        <f t="shared" si="1"/>
        <v>67.384626478223254</v>
      </c>
      <c r="P17" s="9"/>
    </row>
    <row r="18" spans="1:119">
      <c r="A18" s="12"/>
      <c r="B18" s="42">
        <v>525</v>
      </c>
      <c r="C18" s="19" t="s">
        <v>31</v>
      </c>
      <c r="D18" s="43">
        <v>175109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175109</v>
      </c>
      <c r="O18" s="44">
        <f t="shared" si="1"/>
        <v>25.253677531006634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1415394</v>
      </c>
      <c r="H19" s="29">
        <f t="shared" si="5"/>
        <v>0</v>
      </c>
      <c r="I19" s="29">
        <f t="shared" si="5"/>
        <v>6482532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7897926</v>
      </c>
      <c r="O19" s="41">
        <f t="shared" si="1"/>
        <v>1139.0144216902222</v>
      </c>
      <c r="P19" s="10"/>
    </row>
    <row r="20" spans="1:119">
      <c r="A20" s="12"/>
      <c r="B20" s="42">
        <v>531</v>
      </c>
      <c r="C20" s="19" t="s">
        <v>75</v>
      </c>
      <c r="D20" s="43">
        <v>0</v>
      </c>
      <c r="E20" s="43">
        <v>0</v>
      </c>
      <c r="F20" s="43">
        <v>0</v>
      </c>
      <c r="G20" s="43">
        <v>1415394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1415394</v>
      </c>
      <c r="O20" s="44">
        <f t="shared" si="1"/>
        <v>204.12373810210556</v>
      </c>
      <c r="P20" s="9"/>
    </row>
    <row r="21" spans="1:119">
      <c r="A21" s="12"/>
      <c r="B21" s="42">
        <v>536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6482532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6482532</v>
      </c>
      <c r="O21" s="44">
        <f t="shared" si="1"/>
        <v>934.89068358811653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615788</v>
      </c>
      <c r="E22" s="29">
        <f t="shared" si="6"/>
        <v>655263</v>
      </c>
      <c r="F22" s="29">
        <f t="shared" si="6"/>
        <v>0</v>
      </c>
      <c r="G22" s="29">
        <f t="shared" si="6"/>
        <v>133668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1404719</v>
      </c>
      <c r="O22" s="41">
        <f t="shared" si="1"/>
        <v>202.58422267089702</v>
      </c>
      <c r="P22" s="10"/>
    </row>
    <row r="23" spans="1:119">
      <c r="A23" s="12"/>
      <c r="B23" s="42">
        <v>541</v>
      </c>
      <c r="C23" s="19" t="s">
        <v>63</v>
      </c>
      <c r="D23" s="43">
        <v>615162</v>
      </c>
      <c r="E23" s="43">
        <v>32018</v>
      </c>
      <c r="F23" s="43">
        <v>0</v>
      </c>
      <c r="G23" s="43">
        <v>3595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650775</v>
      </c>
      <c r="O23" s="44">
        <f t="shared" si="1"/>
        <v>93.852754542832415</v>
      </c>
      <c r="P23" s="9"/>
    </row>
    <row r="24" spans="1:119">
      <c r="A24" s="12"/>
      <c r="B24" s="42">
        <v>542</v>
      </c>
      <c r="C24" s="19" t="s">
        <v>78</v>
      </c>
      <c r="D24" s="43">
        <v>626</v>
      </c>
      <c r="E24" s="43">
        <v>623245</v>
      </c>
      <c r="F24" s="43">
        <v>0</v>
      </c>
      <c r="G24" s="43">
        <v>130073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753944</v>
      </c>
      <c r="O24" s="44">
        <f t="shared" si="1"/>
        <v>108.73146812806461</v>
      </c>
      <c r="P24" s="9"/>
    </row>
    <row r="25" spans="1:119" ht="15.75">
      <c r="A25" s="26" t="s">
        <v>53</v>
      </c>
      <c r="B25" s="27"/>
      <c r="C25" s="28"/>
      <c r="D25" s="29">
        <f t="shared" ref="D25:M25" si="7">SUM(D26:D26)</f>
        <v>7967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7967</v>
      </c>
      <c r="O25" s="41">
        <f t="shared" si="1"/>
        <v>1.1489760599942314</v>
      </c>
      <c r="P25" s="10"/>
    </row>
    <row r="26" spans="1:119">
      <c r="A26" s="45"/>
      <c r="B26" s="46">
        <v>559</v>
      </c>
      <c r="C26" s="47" t="s">
        <v>54</v>
      </c>
      <c r="D26" s="43">
        <v>7967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7967</v>
      </c>
      <c r="O26" s="44">
        <f t="shared" si="1"/>
        <v>1.1489760599942314</v>
      </c>
      <c r="P26" s="9"/>
    </row>
    <row r="27" spans="1:119" ht="15.75">
      <c r="A27" s="26" t="s">
        <v>36</v>
      </c>
      <c r="B27" s="27"/>
      <c r="C27" s="28"/>
      <c r="D27" s="29">
        <f t="shared" ref="D27:M27" si="8">SUM(D28:D29)</f>
        <v>175816</v>
      </c>
      <c r="E27" s="29">
        <f t="shared" si="8"/>
        <v>618202</v>
      </c>
      <c r="F27" s="29">
        <f t="shared" si="8"/>
        <v>0</v>
      </c>
      <c r="G27" s="29">
        <f t="shared" si="8"/>
        <v>3160340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3954358</v>
      </c>
      <c r="O27" s="41">
        <f t="shared" si="1"/>
        <v>570.28526103259298</v>
      </c>
      <c r="P27" s="9"/>
    </row>
    <row r="28" spans="1:119">
      <c r="A28" s="12"/>
      <c r="B28" s="42">
        <v>572</v>
      </c>
      <c r="C28" s="19" t="s">
        <v>64</v>
      </c>
      <c r="D28" s="43">
        <v>160816</v>
      </c>
      <c r="E28" s="43">
        <v>618202</v>
      </c>
      <c r="F28" s="43">
        <v>0</v>
      </c>
      <c r="G28" s="43">
        <v>3160340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3939358</v>
      </c>
      <c r="O28" s="44">
        <f t="shared" si="1"/>
        <v>568.12200749927888</v>
      </c>
      <c r="P28" s="9"/>
    </row>
    <row r="29" spans="1:119">
      <c r="A29" s="12"/>
      <c r="B29" s="42">
        <v>575</v>
      </c>
      <c r="C29" s="19" t="s">
        <v>65</v>
      </c>
      <c r="D29" s="43">
        <v>15000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15000</v>
      </c>
      <c r="O29" s="44">
        <f t="shared" si="1"/>
        <v>2.1632535333141045</v>
      </c>
      <c r="P29" s="9"/>
    </row>
    <row r="30" spans="1:119" ht="15.75">
      <c r="A30" s="26" t="s">
        <v>66</v>
      </c>
      <c r="B30" s="27"/>
      <c r="C30" s="28"/>
      <c r="D30" s="29">
        <f t="shared" ref="D30:M30" si="9">SUM(D31:D31)</f>
        <v>0</v>
      </c>
      <c r="E30" s="29">
        <f t="shared" si="9"/>
        <v>1332424</v>
      </c>
      <c r="F30" s="29">
        <f t="shared" si="9"/>
        <v>2911304</v>
      </c>
      <c r="G30" s="29">
        <f t="shared" si="9"/>
        <v>478578</v>
      </c>
      <c r="H30" s="29">
        <f t="shared" si="9"/>
        <v>0</v>
      </c>
      <c r="I30" s="29">
        <f t="shared" si="9"/>
        <v>1350500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6072806</v>
      </c>
      <c r="O30" s="41">
        <f t="shared" si="1"/>
        <v>875.80126910873958</v>
      </c>
      <c r="P30" s="9"/>
    </row>
    <row r="31" spans="1:119" ht="15.75" thickBot="1">
      <c r="A31" s="12"/>
      <c r="B31" s="42">
        <v>581</v>
      </c>
      <c r="C31" s="19" t="s">
        <v>67</v>
      </c>
      <c r="D31" s="43">
        <v>0</v>
      </c>
      <c r="E31" s="43">
        <v>1332424</v>
      </c>
      <c r="F31" s="43">
        <v>2911304</v>
      </c>
      <c r="G31" s="43">
        <v>478578</v>
      </c>
      <c r="H31" s="43">
        <v>0</v>
      </c>
      <c r="I31" s="43">
        <v>1350500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6072806</v>
      </c>
      <c r="O31" s="44">
        <f t="shared" si="1"/>
        <v>875.80126910873958</v>
      </c>
      <c r="P31" s="9"/>
    </row>
    <row r="32" spans="1:119" ht="16.5" thickBot="1">
      <c r="A32" s="13" t="s">
        <v>10</v>
      </c>
      <c r="B32" s="21"/>
      <c r="C32" s="20"/>
      <c r="D32" s="14">
        <f>SUM(D5,D14,D19,D22,D25,D27,D30)</f>
        <v>15069140</v>
      </c>
      <c r="E32" s="14">
        <f t="shared" ref="E32:M32" si="10">SUM(E5,E14,E19,E22,E25,E27,E30)</f>
        <v>2874239</v>
      </c>
      <c r="F32" s="14">
        <f t="shared" si="10"/>
        <v>5998624</v>
      </c>
      <c r="G32" s="14">
        <f t="shared" si="10"/>
        <v>12404197</v>
      </c>
      <c r="H32" s="14">
        <f t="shared" si="10"/>
        <v>0</v>
      </c>
      <c r="I32" s="14">
        <f t="shared" si="10"/>
        <v>8187164</v>
      </c>
      <c r="J32" s="14">
        <f t="shared" si="10"/>
        <v>0</v>
      </c>
      <c r="K32" s="14">
        <f t="shared" si="10"/>
        <v>4104069</v>
      </c>
      <c r="L32" s="14">
        <f t="shared" si="10"/>
        <v>3423</v>
      </c>
      <c r="M32" s="14">
        <f t="shared" si="10"/>
        <v>0</v>
      </c>
      <c r="N32" s="14">
        <f t="shared" si="4"/>
        <v>48640856</v>
      </c>
      <c r="O32" s="35">
        <f t="shared" si="1"/>
        <v>7014.8335736948375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79</v>
      </c>
      <c r="M34" s="163"/>
      <c r="N34" s="163"/>
      <c r="O34" s="39">
        <v>6934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4390457</v>
      </c>
      <c r="E5" s="24">
        <f t="shared" si="0"/>
        <v>13741</v>
      </c>
      <c r="F5" s="24">
        <f t="shared" si="0"/>
        <v>287073</v>
      </c>
      <c r="G5" s="24">
        <f t="shared" si="0"/>
        <v>15480864</v>
      </c>
      <c r="H5" s="24">
        <f t="shared" si="0"/>
        <v>0</v>
      </c>
      <c r="I5" s="24">
        <f t="shared" si="0"/>
        <v>8116</v>
      </c>
      <c r="J5" s="24">
        <f t="shared" si="0"/>
        <v>0</v>
      </c>
      <c r="K5" s="24">
        <f t="shared" si="0"/>
        <v>5954198</v>
      </c>
      <c r="L5" s="24">
        <f t="shared" si="0"/>
        <v>0</v>
      </c>
      <c r="M5" s="24">
        <f t="shared" si="0"/>
        <v>0</v>
      </c>
      <c r="N5" s="25">
        <f>SUM(D5:M5)</f>
        <v>26134449</v>
      </c>
      <c r="O5" s="30">
        <f t="shared" ref="O5:O31" si="1">(N5/O$33)</f>
        <v>3799.1639773222851</v>
      </c>
      <c r="P5" s="6"/>
    </row>
    <row r="6" spans="1:133">
      <c r="A6" s="12"/>
      <c r="B6" s="42">
        <v>511</v>
      </c>
      <c r="C6" s="19" t="s">
        <v>19</v>
      </c>
      <c r="D6" s="43">
        <v>15432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15432</v>
      </c>
      <c r="O6" s="44">
        <f t="shared" si="1"/>
        <v>2.2433493240296554</v>
      </c>
      <c r="P6" s="9"/>
    </row>
    <row r="7" spans="1:133">
      <c r="A7" s="12"/>
      <c r="B7" s="42">
        <v>512</v>
      </c>
      <c r="C7" s="19" t="s">
        <v>20</v>
      </c>
      <c r="D7" s="43">
        <v>862726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862726</v>
      </c>
      <c r="O7" s="44">
        <f t="shared" si="1"/>
        <v>125.41444977467656</v>
      </c>
      <c r="P7" s="9"/>
    </row>
    <row r="8" spans="1:133">
      <c r="A8" s="12"/>
      <c r="B8" s="42">
        <v>513</v>
      </c>
      <c r="C8" s="19" t="s">
        <v>21</v>
      </c>
      <c r="D8" s="43">
        <v>1460380</v>
      </c>
      <c r="E8" s="43">
        <v>0</v>
      </c>
      <c r="F8" s="43">
        <v>350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1460730</v>
      </c>
      <c r="O8" s="44">
        <f t="shared" si="1"/>
        <v>212.34627126035761</v>
      </c>
      <c r="P8" s="9"/>
    </row>
    <row r="9" spans="1:133">
      <c r="A9" s="12"/>
      <c r="B9" s="42">
        <v>514</v>
      </c>
      <c r="C9" s="19" t="s">
        <v>22</v>
      </c>
      <c r="D9" s="43">
        <v>327089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327089</v>
      </c>
      <c r="O9" s="44">
        <f t="shared" si="1"/>
        <v>47.548916993749089</v>
      </c>
      <c r="P9" s="9"/>
    </row>
    <row r="10" spans="1:133">
      <c r="A10" s="12"/>
      <c r="B10" s="42">
        <v>515</v>
      </c>
      <c r="C10" s="19" t="s">
        <v>23</v>
      </c>
      <c r="D10" s="43">
        <v>592392</v>
      </c>
      <c r="E10" s="43">
        <v>0</v>
      </c>
      <c r="F10" s="43">
        <v>0</v>
      </c>
      <c r="G10" s="43">
        <v>21914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614306</v>
      </c>
      <c r="O10" s="44">
        <f t="shared" si="1"/>
        <v>89.30164268062218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286474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286474</v>
      </c>
      <c r="O11" s="44">
        <f t="shared" si="1"/>
        <v>41.644715801715364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5954198</v>
      </c>
      <c r="L12" s="43">
        <v>0</v>
      </c>
      <c r="M12" s="43">
        <v>0</v>
      </c>
      <c r="N12" s="43">
        <f t="shared" si="2"/>
        <v>5954198</v>
      </c>
      <c r="O12" s="44">
        <f t="shared" si="1"/>
        <v>865.56156418084026</v>
      </c>
      <c r="P12" s="9"/>
    </row>
    <row r="13" spans="1:133">
      <c r="A13" s="12"/>
      <c r="B13" s="42">
        <v>519</v>
      </c>
      <c r="C13" s="19" t="s">
        <v>60</v>
      </c>
      <c r="D13" s="43">
        <v>1132438</v>
      </c>
      <c r="E13" s="43">
        <v>13741</v>
      </c>
      <c r="F13" s="43">
        <v>249</v>
      </c>
      <c r="G13" s="43">
        <v>15458950</v>
      </c>
      <c r="H13" s="43">
        <v>0</v>
      </c>
      <c r="I13" s="43">
        <v>8116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16613494</v>
      </c>
      <c r="O13" s="44">
        <f t="shared" si="1"/>
        <v>2415.1030673062946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9764914</v>
      </c>
      <c r="E14" s="29">
        <f t="shared" si="3"/>
        <v>84904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788818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10638636</v>
      </c>
      <c r="O14" s="41">
        <f t="shared" si="1"/>
        <v>1546.5381596162233</v>
      </c>
      <c r="P14" s="10"/>
    </row>
    <row r="15" spans="1:133">
      <c r="A15" s="12"/>
      <c r="B15" s="42">
        <v>521</v>
      </c>
      <c r="C15" s="19" t="s">
        <v>28</v>
      </c>
      <c r="D15" s="43">
        <v>3314687</v>
      </c>
      <c r="E15" s="43">
        <v>5721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3320408</v>
      </c>
      <c r="O15" s="44">
        <f t="shared" si="1"/>
        <v>482.687599941852</v>
      </c>
      <c r="P15" s="9"/>
    </row>
    <row r="16" spans="1:133">
      <c r="A16" s="12"/>
      <c r="B16" s="42">
        <v>522</v>
      </c>
      <c r="C16" s="19" t="s">
        <v>29</v>
      </c>
      <c r="D16" s="43">
        <v>6404381</v>
      </c>
      <c r="E16" s="43">
        <v>79183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6483564</v>
      </c>
      <c r="O16" s="44">
        <f t="shared" si="1"/>
        <v>942.51548190143922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788818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788818</v>
      </c>
      <c r="O17" s="44">
        <f t="shared" si="1"/>
        <v>114.67044628579735</v>
      </c>
      <c r="P17" s="9"/>
    </row>
    <row r="18" spans="1:119">
      <c r="A18" s="12"/>
      <c r="B18" s="42">
        <v>525</v>
      </c>
      <c r="C18" s="19" t="s">
        <v>31</v>
      </c>
      <c r="D18" s="43">
        <v>45846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45846</v>
      </c>
      <c r="O18" s="44">
        <f t="shared" si="1"/>
        <v>6.6646314871347583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555843</v>
      </c>
      <c r="H19" s="29">
        <f t="shared" si="5"/>
        <v>0</v>
      </c>
      <c r="I19" s="29">
        <f t="shared" si="5"/>
        <v>6577385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7133228</v>
      </c>
      <c r="O19" s="41">
        <f t="shared" si="1"/>
        <v>1036.9571158598633</v>
      </c>
      <c r="P19" s="10"/>
    </row>
    <row r="20" spans="1:119">
      <c r="A20" s="12"/>
      <c r="B20" s="42">
        <v>531</v>
      </c>
      <c r="C20" s="19" t="s">
        <v>75</v>
      </c>
      <c r="D20" s="43">
        <v>0</v>
      </c>
      <c r="E20" s="43">
        <v>0</v>
      </c>
      <c r="F20" s="43">
        <v>0</v>
      </c>
      <c r="G20" s="43">
        <v>555843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555843</v>
      </c>
      <c r="O20" s="44">
        <f t="shared" si="1"/>
        <v>80.802878325337986</v>
      </c>
      <c r="P20" s="9"/>
    </row>
    <row r="21" spans="1:119">
      <c r="A21" s="12"/>
      <c r="B21" s="42">
        <v>536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6577385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6577385</v>
      </c>
      <c r="O21" s="44">
        <f t="shared" si="1"/>
        <v>956.15423753452535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615449</v>
      </c>
      <c r="E22" s="29">
        <f t="shared" si="6"/>
        <v>105710</v>
      </c>
      <c r="F22" s="29">
        <f t="shared" si="6"/>
        <v>0</v>
      </c>
      <c r="G22" s="29">
        <f t="shared" si="6"/>
        <v>15965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737124</v>
      </c>
      <c r="O22" s="41">
        <f t="shared" si="1"/>
        <v>107.15569123419101</v>
      </c>
      <c r="P22" s="10"/>
    </row>
    <row r="23" spans="1:119">
      <c r="A23" s="12"/>
      <c r="B23" s="42">
        <v>541</v>
      </c>
      <c r="C23" s="19" t="s">
        <v>63</v>
      </c>
      <c r="D23" s="43">
        <v>615449</v>
      </c>
      <c r="E23" s="43">
        <v>105710</v>
      </c>
      <c r="F23" s="43">
        <v>0</v>
      </c>
      <c r="G23" s="43">
        <v>15965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737124</v>
      </c>
      <c r="O23" s="44">
        <f t="shared" si="1"/>
        <v>107.15569123419101</v>
      </c>
      <c r="P23" s="9"/>
    </row>
    <row r="24" spans="1:119" ht="15.75">
      <c r="A24" s="26" t="s">
        <v>53</v>
      </c>
      <c r="B24" s="27"/>
      <c r="C24" s="28"/>
      <c r="D24" s="29">
        <f t="shared" ref="D24:M24" si="7">SUM(D25:D25)</f>
        <v>7954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7954</v>
      </c>
      <c r="O24" s="41">
        <f t="shared" si="1"/>
        <v>1.1562727140572757</v>
      </c>
      <c r="P24" s="10"/>
    </row>
    <row r="25" spans="1:119">
      <c r="A25" s="45"/>
      <c r="B25" s="46">
        <v>559</v>
      </c>
      <c r="C25" s="47" t="s">
        <v>54</v>
      </c>
      <c r="D25" s="43">
        <v>7954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7954</v>
      </c>
      <c r="O25" s="44">
        <f t="shared" si="1"/>
        <v>1.1562727140572757</v>
      </c>
      <c r="P25" s="9"/>
    </row>
    <row r="26" spans="1:119" ht="15.75">
      <c r="A26" s="26" t="s">
        <v>36</v>
      </c>
      <c r="B26" s="27"/>
      <c r="C26" s="28"/>
      <c r="D26" s="29">
        <f t="shared" ref="D26:M26" si="8">SUM(D27:D28)</f>
        <v>162300</v>
      </c>
      <c r="E26" s="29">
        <f t="shared" si="8"/>
        <v>565710</v>
      </c>
      <c r="F26" s="29">
        <f t="shared" si="8"/>
        <v>0</v>
      </c>
      <c r="G26" s="29">
        <f t="shared" si="8"/>
        <v>589560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1317570</v>
      </c>
      <c r="O26" s="41">
        <f t="shared" si="1"/>
        <v>191.53510684692543</v>
      </c>
      <c r="P26" s="9"/>
    </row>
    <row r="27" spans="1:119">
      <c r="A27" s="12"/>
      <c r="B27" s="42">
        <v>572</v>
      </c>
      <c r="C27" s="19" t="s">
        <v>64</v>
      </c>
      <c r="D27" s="43">
        <v>147300</v>
      </c>
      <c r="E27" s="43">
        <v>565710</v>
      </c>
      <c r="F27" s="43">
        <v>0</v>
      </c>
      <c r="G27" s="43">
        <v>589560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1302570</v>
      </c>
      <c r="O27" s="44">
        <f t="shared" si="1"/>
        <v>189.35455734845181</v>
      </c>
      <c r="P27" s="9"/>
    </row>
    <row r="28" spans="1:119">
      <c r="A28" s="12"/>
      <c r="B28" s="42">
        <v>575</v>
      </c>
      <c r="C28" s="19" t="s">
        <v>65</v>
      </c>
      <c r="D28" s="43">
        <v>15000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15000</v>
      </c>
      <c r="O28" s="44">
        <f t="shared" si="1"/>
        <v>2.1805494984736153</v>
      </c>
      <c r="P28" s="9"/>
    </row>
    <row r="29" spans="1:119" ht="15.75">
      <c r="A29" s="26" t="s">
        <v>66</v>
      </c>
      <c r="B29" s="27"/>
      <c r="C29" s="28"/>
      <c r="D29" s="29">
        <f t="shared" ref="D29:M29" si="9">SUM(D30:D30)</f>
        <v>0</v>
      </c>
      <c r="E29" s="29">
        <f t="shared" si="9"/>
        <v>1800000</v>
      </c>
      <c r="F29" s="29">
        <f t="shared" si="9"/>
        <v>2803565</v>
      </c>
      <c r="G29" s="29">
        <f t="shared" si="9"/>
        <v>436957</v>
      </c>
      <c r="H29" s="29">
        <f t="shared" si="9"/>
        <v>0</v>
      </c>
      <c r="I29" s="29">
        <f t="shared" si="9"/>
        <v>1255500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6296022</v>
      </c>
      <c r="O29" s="41">
        <f t="shared" si="1"/>
        <v>915.25250763192321</v>
      </c>
      <c r="P29" s="9"/>
    </row>
    <row r="30" spans="1:119" ht="15.75" thickBot="1">
      <c r="A30" s="12"/>
      <c r="B30" s="42">
        <v>581</v>
      </c>
      <c r="C30" s="19" t="s">
        <v>67</v>
      </c>
      <c r="D30" s="43">
        <v>0</v>
      </c>
      <c r="E30" s="43">
        <v>1800000</v>
      </c>
      <c r="F30" s="43">
        <v>2803565</v>
      </c>
      <c r="G30" s="43">
        <v>436957</v>
      </c>
      <c r="H30" s="43">
        <v>0</v>
      </c>
      <c r="I30" s="43">
        <v>1255500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6296022</v>
      </c>
      <c r="O30" s="44">
        <f t="shared" si="1"/>
        <v>915.25250763192321</v>
      </c>
      <c r="P30" s="9"/>
    </row>
    <row r="31" spans="1:119" ht="16.5" thickBot="1">
      <c r="A31" s="13" t="s">
        <v>10</v>
      </c>
      <c r="B31" s="21"/>
      <c r="C31" s="20"/>
      <c r="D31" s="14">
        <f>SUM(D5,D14,D19,D22,D24,D26,D29)</f>
        <v>14941074</v>
      </c>
      <c r="E31" s="14">
        <f t="shared" ref="E31:M31" si="10">SUM(E5,E14,E19,E22,E24,E26,E29)</f>
        <v>2570065</v>
      </c>
      <c r="F31" s="14">
        <f t="shared" si="10"/>
        <v>3090638</v>
      </c>
      <c r="G31" s="14">
        <f t="shared" si="10"/>
        <v>17079189</v>
      </c>
      <c r="H31" s="14">
        <f t="shared" si="10"/>
        <v>0</v>
      </c>
      <c r="I31" s="14">
        <f t="shared" si="10"/>
        <v>8629819</v>
      </c>
      <c r="J31" s="14">
        <f t="shared" si="10"/>
        <v>0</v>
      </c>
      <c r="K31" s="14">
        <f t="shared" si="10"/>
        <v>5954198</v>
      </c>
      <c r="L31" s="14">
        <f t="shared" si="10"/>
        <v>0</v>
      </c>
      <c r="M31" s="14">
        <f t="shared" si="10"/>
        <v>0</v>
      </c>
      <c r="N31" s="14">
        <f t="shared" si="4"/>
        <v>52264983</v>
      </c>
      <c r="O31" s="35">
        <f t="shared" si="1"/>
        <v>7597.7588312254684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76</v>
      </c>
      <c r="M33" s="163"/>
      <c r="N33" s="163"/>
      <c r="O33" s="39">
        <v>6879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4382345</v>
      </c>
      <c r="E5" s="24">
        <f t="shared" si="0"/>
        <v>156496</v>
      </c>
      <c r="F5" s="24">
        <f t="shared" si="0"/>
        <v>16733</v>
      </c>
      <c r="G5" s="24">
        <f t="shared" si="0"/>
        <v>3160922</v>
      </c>
      <c r="H5" s="24">
        <f t="shared" si="0"/>
        <v>0</v>
      </c>
      <c r="I5" s="24">
        <f t="shared" si="0"/>
        <v>422154</v>
      </c>
      <c r="J5" s="24">
        <f t="shared" si="0"/>
        <v>0</v>
      </c>
      <c r="K5" s="24">
        <f t="shared" si="0"/>
        <v>3601584</v>
      </c>
      <c r="L5" s="24">
        <f t="shared" si="0"/>
        <v>0</v>
      </c>
      <c r="M5" s="24">
        <f t="shared" si="0"/>
        <v>0</v>
      </c>
      <c r="N5" s="25">
        <f>SUM(D5:M5)</f>
        <v>11740234</v>
      </c>
      <c r="O5" s="30">
        <f t="shared" ref="O5:O29" si="1">(N5/O$31)</f>
        <v>1715.1547114682251</v>
      </c>
      <c r="P5" s="6"/>
    </row>
    <row r="6" spans="1:133">
      <c r="A6" s="12"/>
      <c r="B6" s="42">
        <v>511</v>
      </c>
      <c r="C6" s="19" t="s">
        <v>19</v>
      </c>
      <c r="D6" s="43">
        <v>21534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21534</v>
      </c>
      <c r="O6" s="44">
        <f t="shared" si="1"/>
        <v>3.1459459459459458</v>
      </c>
      <c r="P6" s="9"/>
    </row>
    <row r="7" spans="1:133">
      <c r="A7" s="12"/>
      <c r="B7" s="42">
        <v>512</v>
      </c>
      <c r="C7" s="19" t="s">
        <v>20</v>
      </c>
      <c r="D7" s="43">
        <v>782713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782713</v>
      </c>
      <c r="O7" s="44">
        <f t="shared" si="1"/>
        <v>114.34813732651571</v>
      </c>
      <c r="P7" s="9"/>
    </row>
    <row r="8" spans="1:133">
      <c r="A8" s="12"/>
      <c r="B8" s="42">
        <v>513</v>
      </c>
      <c r="C8" s="19" t="s">
        <v>21</v>
      </c>
      <c r="D8" s="43">
        <v>1304122</v>
      </c>
      <c r="E8" s="43">
        <v>2690</v>
      </c>
      <c r="F8" s="43">
        <v>2085</v>
      </c>
      <c r="G8" s="43">
        <v>5681</v>
      </c>
      <c r="H8" s="43">
        <v>0</v>
      </c>
      <c r="I8" s="43">
        <v>943</v>
      </c>
      <c r="J8" s="43">
        <v>0</v>
      </c>
      <c r="K8" s="43">
        <v>192409</v>
      </c>
      <c r="L8" s="43">
        <v>0</v>
      </c>
      <c r="M8" s="43">
        <v>0</v>
      </c>
      <c r="N8" s="43">
        <f t="shared" si="2"/>
        <v>1507930</v>
      </c>
      <c r="O8" s="44">
        <f t="shared" si="1"/>
        <v>220.29656683710738</v>
      </c>
      <c r="P8" s="9"/>
    </row>
    <row r="9" spans="1:133">
      <c r="A9" s="12"/>
      <c r="B9" s="42">
        <v>514</v>
      </c>
      <c r="C9" s="19" t="s">
        <v>22</v>
      </c>
      <c r="D9" s="43">
        <v>389052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389052</v>
      </c>
      <c r="O9" s="44">
        <f t="shared" si="1"/>
        <v>56.837399561723885</v>
      </c>
      <c r="P9" s="9"/>
    </row>
    <row r="10" spans="1:133">
      <c r="A10" s="12"/>
      <c r="B10" s="42">
        <v>515</v>
      </c>
      <c r="C10" s="19" t="s">
        <v>23</v>
      </c>
      <c r="D10" s="43">
        <v>668188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668188</v>
      </c>
      <c r="O10" s="44">
        <f t="shared" si="1"/>
        <v>97.61694667640613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14648</v>
      </c>
      <c r="G11" s="43">
        <v>0</v>
      </c>
      <c r="H11" s="43">
        <v>0</v>
      </c>
      <c r="I11" s="43">
        <v>421211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435859</v>
      </c>
      <c r="O11" s="44">
        <f t="shared" si="1"/>
        <v>63.67552958363769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3409175</v>
      </c>
      <c r="L12" s="43">
        <v>0</v>
      </c>
      <c r="M12" s="43">
        <v>0</v>
      </c>
      <c r="N12" s="43">
        <f t="shared" si="2"/>
        <v>3409175</v>
      </c>
      <c r="O12" s="44">
        <f t="shared" si="1"/>
        <v>498.05332359386415</v>
      </c>
      <c r="P12" s="9"/>
    </row>
    <row r="13" spans="1:133">
      <c r="A13" s="12"/>
      <c r="B13" s="42">
        <v>519</v>
      </c>
      <c r="C13" s="19" t="s">
        <v>60</v>
      </c>
      <c r="D13" s="43">
        <v>1216736</v>
      </c>
      <c r="E13" s="43">
        <v>153806</v>
      </c>
      <c r="F13" s="43">
        <v>0</v>
      </c>
      <c r="G13" s="43">
        <v>3155241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4525783</v>
      </c>
      <c r="O13" s="44">
        <f t="shared" si="1"/>
        <v>661.18086194302407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10323475</v>
      </c>
      <c r="E14" s="29">
        <f t="shared" si="3"/>
        <v>366529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642798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11332802</v>
      </c>
      <c r="O14" s="41">
        <f t="shared" si="1"/>
        <v>1655.6321402483566</v>
      </c>
      <c r="P14" s="10"/>
    </row>
    <row r="15" spans="1:133">
      <c r="A15" s="12"/>
      <c r="B15" s="42">
        <v>521</v>
      </c>
      <c r="C15" s="19" t="s">
        <v>28</v>
      </c>
      <c r="D15" s="43">
        <v>3032194</v>
      </c>
      <c r="E15" s="43">
        <v>157363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3189557</v>
      </c>
      <c r="O15" s="44">
        <f t="shared" si="1"/>
        <v>465.96888239590942</v>
      </c>
      <c r="P15" s="9"/>
    </row>
    <row r="16" spans="1:133">
      <c r="A16" s="12"/>
      <c r="B16" s="42">
        <v>522</v>
      </c>
      <c r="C16" s="19" t="s">
        <v>29</v>
      </c>
      <c r="D16" s="43">
        <v>7276204</v>
      </c>
      <c r="E16" s="43">
        <v>209166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7485370</v>
      </c>
      <c r="O16" s="44">
        <f t="shared" si="1"/>
        <v>1093.5529583637692</v>
      </c>
      <c r="P16" s="9"/>
    </row>
    <row r="17" spans="1:119">
      <c r="A17" s="12"/>
      <c r="B17" s="42">
        <v>524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642798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642798</v>
      </c>
      <c r="O17" s="44">
        <f t="shared" si="1"/>
        <v>93.907669831994156</v>
      </c>
      <c r="P17" s="9"/>
    </row>
    <row r="18" spans="1:119">
      <c r="A18" s="12"/>
      <c r="B18" s="42">
        <v>525</v>
      </c>
      <c r="C18" s="19" t="s">
        <v>31</v>
      </c>
      <c r="D18" s="43">
        <v>15077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15077</v>
      </c>
      <c r="O18" s="44">
        <f t="shared" si="1"/>
        <v>2.2026296566837109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9374</v>
      </c>
      <c r="H19" s="29">
        <f t="shared" si="5"/>
        <v>0</v>
      </c>
      <c r="I19" s="29">
        <f t="shared" si="5"/>
        <v>5877828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5887202</v>
      </c>
      <c r="O19" s="41">
        <f t="shared" si="1"/>
        <v>860.07333820306792</v>
      </c>
      <c r="P19" s="10"/>
    </row>
    <row r="20" spans="1:119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5877828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5877828</v>
      </c>
      <c r="O20" s="44">
        <f t="shared" si="1"/>
        <v>858.70387143900655</v>
      </c>
      <c r="P20" s="9"/>
    </row>
    <row r="21" spans="1:119">
      <c r="A21" s="12"/>
      <c r="B21" s="42">
        <v>537</v>
      </c>
      <c r="C21" s="19" t="s">
        <v>70</v>
      </c>
      <c r="D21" s="43">
        <v>0</v>
      </c>
      <c r="E21" s="43">
        <v>0</v>
      </c>
      <c r="F21" s="43">
        <v>0</v>
      </c>
      <c r="G21" s="43">
        <v>9374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9374</v>
      </c>
      <c r="O21" s="44">
        <f t="shared" si="1"/>
        <v>1.3694667640613587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611092</v>
      </c>
      <c r="E22" s="29">
        <f t="shared" si="6"/>
        <v>67360</v>
      </c>
      <c r="F22" s="29">
        <f t="shared" si="6"/>
        <v>0</v>
      </c>
      <c r="G22" s="29">
        <f t="shared" si="6"/>
        <v>31254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709706</v>
      </c>
      <c r="O22" s="41">
        <f t="shared" si="1"/>
        <v>103.68239590942294</v>
      </c>
      <c r="P22" s="10"/>
    </row>
    <row r="23" spans="1:119">
      <c r="A23" s="12"/>
      <c r="B23" s="42">
        <v>541</v>
      </c>
      <c r="C23" s="19" t="s">
        <v>63</v>
      </c>
      <c r="D23" s="43">
        <v>611092</v>
      </c>
      <c r="E23" s="43">
        <v>67360</v>
      </c>
      <c r="F23" s="43">
        <v>0</v>
      </c>
      <c r="G23" s="43">
        <v>31254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709706</v>
      </c>
      <c r="O23" s="44">
        <f t="shared" si="1"/>
        <v>103.68239590942294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175475</v>
      </c>
      <c r="E24" s="29">
        <f t="shared" si="7"/>
        <v>567391</v>
      </c>
      <c r="F24" s="29">
        <f t="shared" si="7"/>
        <v>0</v>
      </c>
      <c r="G24" s="29">
        <f t="shared" si="7"/>
        <v>118040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860906</v>
      </c>
      <c r="O24" s="41">
        <f t="shared" si="1"/>
        <v>125.77151205259314</v>
      </c>
      <c r="P24" s="9"/>
    </row>
    <row r="25" spans="1:119">
      <c r="A25" s="12"/>
      <c r="B25" s="42">
        <v>572</v>
      </c>
      <c r="C25" s="19" t="s">
        <v>64</v>
      </c>
      <c r="D25" s="43">
        <v>152487</v>
      </c>
      <c r="E25" s="43">
        <v>567391</v>
      </c>
      <c r="F25" s="43">
        <v>0</v>
      </c>
      <c r="G25" s="43">
        <v>118040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837918</v>
      </c>
      <c r="O25" s="44">
        <f t="shared" si="1"/>
        <v>122.41314828341855</v>
      </c>
      <c r="P25" s="9"/>
    </row>
    <row r="26" spans="1:119">
      <c r="A26" s="12"/>
      <c r="B26" s="42">
        <v>575</v>
      </c>
      <c r="C26" s="19" t="s">
        <v>65</v>
      </c>
      <c r="D26" s="43">
        <v>22988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22988</v>
      </c>
      <c r="O26" s="44">
        <f t="shared" si="1"/>
        <v>3.3583637691745798</v>
      </c>
      <c r="P26" s="9"/>
    </row>
    <row r="27" spans="1:119" ht="15.75">
      <c r="A27" s="26" t="s">
        <v>66</v>
      </c>
      <c r="B27" s="27"/>
      <c r="C27" s="28"/>
      <c r="D27" s="29">
        <f t="shared" ref="D27:M27" si="8">SUM(D28:D28)</f>
        <v>0</v>
      </c>
      <c r="E27" s="29">
        <f t="shared" si="8"/>
        <v>3103136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1383855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4486991</v>
      </c>
      <c r="O27" s="41">
        <f t="shared" si="1"/>
        <v>655.51365960555154</v>
      </c>
      <c r="P27" s="9"/>
    </row>
    <row r="28" spans="1:119" ht="15.75" thickBot="1">
      <c r="A28" s="12"/>
      <c r="B28" s="42">
        <v>581</v>
      </c>
      <c r="C28" s="19" t="s">
        <v>67</v>
      </c>
      <c r="D28" s="43">
        <v>0</v>
      </c>
      <c r="E28" s="43">
        <v>3103136</v>
      </c>
      <c r="F28" s="43">
        <v>0</v>
      </c>
      <c r="G28" s="43">
        <v>0</v>
      </c>
      <c r="H28" s="43">
        <v>0</v>
      </c>
      <c r="I28" s="43">
        <v>1383855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4486991</v>
      </c>
      <c r="O28" s="44">
        <f t="shared" si="1"/>
        <v>655.51365960555154</v>
      </c>
      <c r="P28" s="9"/>
    </row>
    <row r="29" spans="1:119" ht="16.5" thickBot="1">
      <c r="A29" s="13" t="s">
        <v>10</v>
      </c>
      <c r="B29" s="21"/>
      <c r="C29" s="20"/>
      <c r="D29" s="14">
        <f>SUM(D5,D14,D19,D22,D24,D27)</f>
        <v>15492387</v>
      </c>
      <c r="E29" s="14">
        <f t="shared" ref="E29:M29" si="9">SUM(E5,E14,E19,E22,E24,E27)</f>
        <v>4260912</v>
      </c>
      <c r="F29" s="14">
        <f t="shared" si="9"/>
        <v>16733</v>
      </c>
      <c r="G29" s="14">
        <f t="shared" si="9"/>
        <v>3319590</v>
      </c>
      <c r="H29" s="14">
        <f t="shared" si="9"/>
        <v>0</v>
      </c>
      <c r="I29" s="14">
        <f t="shared" si="9"/>
        <v>8326635</v>
      </c>
      <c r="J29" s="14">
        <f t="shared" si="9"/>
        <v>0</v>
      </c>
      <c r="K29" s="14">
        <f t="shared" si="9"/>
        <v>3601584</v>
      </c>
      <c r="L29" s="14">
        <f t="shared" si="9"/>
        <v>0</v>
      </c>
      <c r="M29" s="14">
        <f t="shared" si="9"/>
        <v>0</v>
      </c>
      <c r="N29" s="14">
        <f t="shared" si="4"/>
        <v>35017841</v>
      </c>
      <c r="O29" s="35">
        <f t="shared" si="1"/>
        <v>5115.8277574872172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71</v>
      </c>
      <c r="M31" s="163"/>
      <c r="N31" s="163"/>
      <c r="O31" s="39">
        <v>6845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2024-10-25T21:54:37Z</cp:lastPrinted>
  <dcterms:created xsi:type="dcterms:W3CDTF">2000-08-31T21:26:31Z</dcterms:created>
  <dcterms:modified xsi:type="dcterms:W3CDTF">2024-10-25T21:54:57Z</dcterms:modified>
</cp:coreProperties>
</file>