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'2008'!$A$1:$O$61</definedName>
    <definedName name="_xlnm.Print_Area" localSheetId="14">'2009'!$A$1:$O$65</definedName>
    <definedName name="_xlnm.Print_Area" localSheetId="13">'2010'!$A$1:$O$63</definedName>
    <definedName name="_xlnm.Print_Area" localSheetId="12">'2011'!$A$1:$O$60</definedName>
    <definedName name="_xlnm.Print_Area" localSheetId="11">'2012'!$A$1:$O$60</definedName>
    <definedName name="_xlnm.Print_Area" localSheetId="10">'2013'!$A$1:$O$60</definedName>
    <definedName name="_xlnm.Print_Area" localSheetId="9">'2014'!$A$1:$O$61</definedName>
    <definedName name="_xlnm.Print_Area" localSheetId="8">'2015'!$A$1:$O$61</definedName>
    <definedName name="_xlnm.Print_Area" localSheetId="7">'2016'!$A$1:$O$61</definedName>
    <definedName name="_xlnm.Print_Area" localSheetId="6">'2017'!$A$1:$O$61</definedName>
    <definedName name="_xlnm.Print_Area" localSheetId="5">'2018'!$A$1:$O$61</definedName>
    <definedName name="_xlnm.Print_Area" localSheetId="4">'2019'!$A$1:$O$63</definedName>
    <definedName name="_xlnm.Print_Area" localSheetId="3">'2020'!$A$1:$O$61</definedName>
    <definedName name="_xlnm.Print_Area" localSheetId="2">'2021'!$A$1:$P$63</definedName>
    <definedName name="_xlnm.Print_Area" localSheetId="1">'2022'!$A$1:$P$63</definedName>
    <definedName name="_xlnm.Print_Area" localSheetId="0">'2023'!$A$1:$P$65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0" i="48" l="1"/>
  <c r="P60" i="48" s="1"/>
  <c r="N59" i="48"/>
  <c r="M59" i="48"/>
  <c r="L59" i="48"/>
  <c r="K59" i="48"/>
  <c r="J59" i="48"/>
  <c r="I59" i="48"/>
  <c r="H59" i="48"/>
  <c r="G59" i="48"/>
  <c r="F59" i="48"/>
  <c r="E59" i="48"/>
  <c r="D59" i="48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9" i="48" l="1"/>
  <c r="P59" i="48" s="1"/>
  <c r="O51" i="48"/>
  <c r="P51" i="48" s="1"/>
  <c r="O45" i="48"/>
  <c r="P45" i="48" s="1"/>
  <c r="O37" i="48"/>
  <c r="P37" i="48" s="1"/>
  <c r="O21" i="48"/>
  <c r="P21" i="48" s="1"/>
  <c r="I61" i="48"/>
  <c r="J61" i="48"/>
  <c r="M61" i="48"/>
  <c r="N61" i="48"/>
  <c r="G61" i="48"/>
  <c r="K61" i="48"/>
  <c r="F61" i="48"/>
  <c r="O14" i="48"/>
  <c r="P14" i="48" s="1"/>
  <c r="L61" i="48"/>
  <c r="D61" i="48"/>
  <c r="H61" i="48"/>
  <c r="O5" i="48"/>
  <c r="P5" i="48" s="1"/>
  <c r="E61" i="48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O57" i="47" s="1"/>
  <c r="P57" i="47" s="1"/>
  <c r="D57" i="47"/>
  <c r="O56" i="47"/>
  <c r="P56" i="47" s="1"/>
  <c r="O55" i="47"/>
  <c r="P55" i="47" s="1"/>
  <c r="O54" i="47"/>
  <c r="P54" i="47"/>
  <c r="O53" i="47"/>
  <c r="P53" i="47"/>
  <c r="O52" i="47"/>
  <c r="P52" i="47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/>
  <c r="O47" i="47"/>
  <c r="P47" i="47" s="1"/>
  <c r="O46" i="47"/>
  <c r="P46" i="47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/>
  <c r="O42" i="47"/>
  <c r="P42" i="47" s="1"/>
  <c r="O41" i="47"/>
  <c r="P41" i="47" s="1"/>
  <c r="O40" i="47"/>
  <c r="P40" i="47" s="1"/>
  <c r="O39" i="47"/>
  <c r="P39" i="47"/>
  <c r="O38" i="47"/>
  <c r="P38" i="47"/>
  <c r="O37" i="47"/>
  <c r="P37" i="47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/>
  <c r="O34" i="47"/>
  <c r="P34" i="47" s="1"/>
  <c r="O33" i="47"/>
  <c r="P33" i="47" s="1"/>
  <c r="O32" i="47"/>
  <c r="P32" i="47" s="1"/>
  <c r="O31" i="47"/>
  <c r="P31" i="47"/>
  <c r="O30" i="47"/>
  <c r="P30" i="47" s="1"/>
  <c r="O29" i="47"/>
  <c r="P29" i="47"/>
  <c r="O28" i="47"/>
  <c r="P28" i="47" s="1"/>
  <c r="O27" i="47"/>
  <c r="P27" i="47" s="1"/>
  <c r="O26" i="47"/>
  <c r="P26" i="47" s="1"/>
  <c r="O25" i="47"/>
  <c r="P25" i="47"/>
  <c r="O24" i="47"/>
  <c r="P24" i="47" s="1"/>
  <c r="O23" i="47"/>
  <c r="P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/>
  <c r="O16" i="47"/>
  <c r="P16" i="47"/>
  <c r="N15" i="47"/>
  <c r="M15" i="47"/>
  <c r="L15" i="47"/>
  <c r="K15" i="47"/>
  <c r="J15" i="47"/>
  <c r="I15" i="47"/>
  <c r="H15" i="47"/>
  <c r="G15" i="47"/>
  <c r="F15" i="47"/>
  <c r="E15" i="47"/>
  <c r="E59" i="47" s="1"/>
  <c r="D15" i="47"/>
  <c r="O14" i="47"/>
  <c r="P14" i="47"/>
  <c r="O13" i="47"/>
  <c r="P13" i="47" s="1"/>
  <c r="O12" i="47"/>
  <c r="P12" i="47" s="1"/>
  <c r="O11" i="47"/>
  <c r="P11" i="47" s="1"/>
  <c r="O10" i="47"/>
  <c r="P10" i="47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8" i="46"/>
  <c r="P58" i="46" s="1"/>
  <c r="O57" i="46"/>
  <c r="P57" i="46" s="1"/>
  <c r="N56" i="46"/>
  <c r="M56" i="46"/>
  <c r="L56" i="46"/>
  <c r="K56" i="46"/>
  <c r="J56" i="46"/>
  <c r="I56" i="46"/>
  <c r="H56" i="46"/>
  <c r="G56" i="46"/>
  <c r="F56" i="46"/>
  <c r="E56" i="46"/>
  <c r="D56" i="46"/>
  <c r="O55" i="46"/>
  <c r="P55" i="46" s="1"/>
  <c r="O54" i="46"/>
  <c r="P54" i="46" s="1"/>
  <c r="O53" i="46"/>
  <c r="P53" i="46"/>
  <c r="O52" i="46"/>
  <c r="P52" i="46" s="1"/>
  <c r="O51" i="46"/>
  <c r="P51" i="46" s="1"/>
  <c r="O50" i="46"/>
  <c r="P50" i="46" s="1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/>
  <c r="O46" i="46"/>
  <c r="P46" i="46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 s="1"/>
  <c r="O40" i="46"/>
  <c r="P40" i="46" s="1"/>
  <c r="O39" i="46"/>
  <c r="P39" i="46" s="1"/>
  <c r="O38" i="46"/>
  <c r="P38" i="46"/>
  <c r="O37" i="46"/>
  <c r="P37" i="46" s="1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/>
  <c r="O33" i="46"/>
  <c r="P33" i="46" s="1"/>
  <c r="O32" i="46"/>
  <c r="P32" i="46"/>
  <c r="O31" i="46"/>
  <c r="P31" i="46"/>
  <c r="O30" i="46"/>
  <c r="P30" i="46" s="1"/>
  <c r="O29" i="46"/>
  <c r="P29" i="46" s="1"/>
  <c r="O28" i="46"/>
  <c r="P28" i="46" s="1"/>
  <c r="O27" i="46"/>
  <c r="P27" i="46" s="1"/>
  <c r="O26" i="46"/>
  <c r="P26" i="46"/>
  <c r="O25" i="46"/>
  <c r="P25" i="46"/>
  <c r="O24" i="46"/>
  <c r="P24" i="46" s="1"/>
  <c r="O23" i="46"/>
  <c r="P23" i="46" s="1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O19" i="46"/>
  <c r="P19" i="46" s="1"/>
  <c r="O18" i="46"/>
  <c r="P18" i="46" s="1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 s="1"/>
  <c r="O11" i="46"/>
  <c r="P11" i="46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6" i="45"/>
  <c r="O56" i="45" s="1"/>
  <c r="M55" i="45"/>
  <c r="L55" i="45"/>
  <c r="K55" i="45"/>
  <c r="J55" i="45"/>
  <c r="I55" i="45"/>
  <c r="H55" i="45"/>
  <c r="G55" i="45"/>
  <c r="F55" i="45"/>
  <c r="E55" i="45"/>
  <c r="D55" i="45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/>
  <c r="M43" i="45"/>
  <c r="L43" i="45"/>
  <c r="K43" i="45"/>
  <c r="J43" i="45"/>
  <c r="I43" i="45"/>
  <c r="H43" i="45"/>
  <c r="G43" i="45"/>
  <c r="F43" i="45"/>
  <c r="E43" i="45"/>
  <c r="D43" i="45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58" i="44"/>
  <c r="O58" i="44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 s="1"/>
  <c r="N43" i="44"/>
  <c r="O43" i="44" s="1"/>
  <c r="M42" i="44"/>
  <c r="L42" i="44"/>
  <c r="N42" i="44" s="1"/>
  <c r="O42" i="44" s="1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6" i="43"/>
  <c r="O56" i="43" s="1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F57" i="43" s="1"/>
  <c r="N57" i="43" s="1"/>
  <c r="O57" i="43" s="1"/>
  <c r="E41" i="43"/>
  <c r="D41" i="43"/>
  <c r="N40" i="43"/>
  <c r="O40" i="43" s="1"/>
  <c r="N39" i="43"/>
  <c r="O39" i="43" s="1"/>
  <c r="N38" i="43"/>
  <c r="O38" i="43" s="1"/>
  <c r="N37" i="43"/>
  <c r="O37" i="43" s="1"/>
  <c r="N36" i="43"/>
  <c r="O36" i="43"/>
  <c r="N35" i="43"/>
  <c r="O35" i="43" s="1"/>
  <c r="N34" i="43"/>
  <c r="O34" i="43" s="1"/>
  <c r="N33" i="43"/>
  <c r="O33" i="43" s="1"/>
  <c r="M32" i="43"/>
  <c r="L32" i="43"/>
  <c r="K32" i="43"/>
  <c r="K57" i="43" s="1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 s="1"/>
  <c r="N18" i="43"/>
  <c r="O18" i="43" s="1"/>
  <c r="N17" i="43"/>
  <c r="O17" i="43" s="1"/>
  <c r="N16" i="43"/>
  <c r="O16" i="43" s="1"/>
  <c r="M15" i="43"/>
  <c r="M57" i="43" s="1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56" i="42"/>
  <c r="O56" i="42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E47" i="42"/>
  <c r="D47" i="42"/>
  <c r="N46" i="42"/>
  <c r="O46" i="42"/>
  <c r="N45" i="42"/>
  <c r="O45" i="42" s="1"/>
  <c r="N44" i="42"/>
  <c r="O44" i="42" s="1"/>
  <c r="N43" i="42"/>
  <c r="O43" i="42" s="1"/>
  <c r="N42" i="42"/>
  <c r="O42" i="42" s="1"/>
  <c r="M41" i="42"/>
  <c r="L41" i="42"/>
  <c r="K41" i="42"/>
  <c r="J41" i="42"/>
  <c r="N41" i="42" s="1"/>
  <c r="O41" i="42" s="1"/>
  <c r="I41" i="42"/>
  <c r="H41" i="42"/>
  <c r="G41" i="42"/>
  <c r="F41" i="42"/>
  <c r="E41" i="42"/>
  <c r="D41" i="42"/>
  <c r="N40" i="42"/>
  <c r="O40" i="42" s="1"/>
  <c r="N39" i="42"/>
  <c r="O39" i="42" s="1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E57" i="42" s="1"/>
  <c r="D15" i="42"/>
  <c r="N14" i="42"/>
  <c r="O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M47" i="41"/>
  <c r="L47" i="41"/>
  <c r="K47" i="41"/>
  <c r="J47" i="41"/>
  <c r="I47" i="41"/>
  <c r="N47" i="41" s="1"/>
  <c r="O47" i="41" s="1"/>
  <c r="H47" i="41"/>
  <c r="G47" i="41"/>
  <c r="F47" i="41"/>
  <c r="E47" i="41"/>
  <c r="D47" i="41"/>
  <c r="N46" i="41"/>
  <c r="O46" i="41" s="1"/>
  <c r="N45" i="41"/>
  <c r="O45" i="41" s="1"/>
  <c r="N44" i="41"/>
  <c r="O44" i="41" s="1"/>
  <c r="N43" i="41"/>
  <c r="O43" i="41" s="1"/>
  <c r="N42" i="41"/>
  <c r="O42" i="41"/>
  <c r="M41" i="41"/>
  <c r="L41" i="41"/>
  <c r="K41" i="41"/>
  <c r="J41" i="41"/>
  <c r="I41" i="41"/>
  <c r="H41" i="41"/>
  <c r="G41" i="41"/>
  <c r="F41" i="41"/>
  <c r="E41" i="41"/>
  <c r="D41" i="4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 s="1"/>
  <c r="M32" i="41"/>
  <c r="L32" i="41"/>
  <c r="K32" i="41"/>
  <c r="J32" i="41"/>
  <c r="I32" i="41"/>
  <c r="H32" i="41"/>
  <c r="G32" i="41"/>
  <c r="G57" i="41" s="1"/>
  <c r="F32" i="41"/>
  <c r="E32" i="41"/>
  <c r="D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6" i="40"/>
  <c r="O56" i="40" s="1"/>
  <c r="N55" i="40"/>
  <c r="O55" i="40" s="1"/>
  <c r="M54" i="40"/>
  <c r="L54" i="40"/>
  <c r="K54" i="40"/>
  <c r="J54" i="40"/>
  <c r="I54" i="40"/>
  <c r="H54" i="40"/>
  <c r="G54" i="40"/>
  <c r="F54" i="40"/>
  <c r="E54" i="40"/>
  <c r="N54" i="40" s="1"/>
  <c r="O54" i="40" s="1"/>
  <c r="D54" i="40"/>
  <c r="N53" i="40"/>
  <c r="O53" i="40"/>
  <c r="N52" i="40"/>
  <c r="O52" i="40" s="1"/>
  <c r="N51" i="40"/>
  <c r="O51" i="40" s="1"/>
  <c r="N50" i="40"/>
  <c r="O50" i="40" s="1"/>
  <c r="N49" i="40"/>
  <c r="O49" i="40" s="1"/>
  <c r="N48" i="40"/>
  <c r="O48" i="40" s="1"/>
  <c r="M47" i="40"/>
  <c r="L47" i="40"/>
  <c r="K47" i="40"/>
  <c r="J47" i="40"/>
  <c r="I47" i="40"/>
  <c r="H47" i="40"/>
  <c r="G47" i="40"/>
  <c r="F47" i="40"/>
  <c r="E47" i="40"/>
  <c r="D47" i="40"/>
  <c r="N47" i="40"/>
  <c r="O47" i="40" s="1"/>
  <c r="N46" i="40"/>
  <c r="O46" i="40"/>
  <c r="N45" i="40"/>
  <c r="O45" i="40" s="1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 s="1"/>
  <c r="M32" i="40"/>
  <c r="L32" i="40"/>
  <c r="L57" i="40" s="1"/>
  <c r="K32" i="40"/>
  <c r="J32" i="40"/>
  <c r="I32" i="40"/>
  <c r="H32" i="40"/>
  <c r="G32" i="40"/>
  <c r="F32" i="40"/>
  <c r="E32" i="40"/>
  <c r="D32" i="40"/>
  <c r="N32" i="40" s="1"/>
  <c r="O32" i="40" s="1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 s="1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D57" i="40"/>
  <c r="N56" i="39"/>
  <c r="O56" i="39" s="1"/>
  <c r="N55" i="39"/>
  <c r="O55" i="39"/>
  <c r="M54" i="39"/>
  <c r="L54" i="39"/>
  <c r="K54" i="39"/>
  <c r="J54" i="39"/>
  <c r="I54" i="39"/>
  <c r="H54" i="39"/>
  <c r="G54" i="39"/>
  <c r="F54" i="39"/>
  <c r="E54" i="39"/>
  <c r="D54" i="39"/>
  <c r="N53" i="39"/>
  <c r="O53" i="39"/>
  <c r="N52" i="39"/>
  <c r="O52" i="39" s="1"/>
  <c r="N51" i="39"/>
  <c r="O51" i="39" s="1"/>
  <c r="N50" i="39"/>
  <c r="O50" i="39" s="1"/>
  <c r="N49" i="39"/>
  <c r="O49" i="39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7" i="39"/>
  <c r="O47" i="39" s="1"/>
  <c r="N46" i="39"/>
  <c r="O46" i="39"/>
  <c r="N45" i="39"/>
  <c r="O45" i="39" s="1"/>
  <c r="N44" i="39"/>
  <c r="O44" i="39" s="1"/>
  <c r="N43" i="39"/>
  <c r="O43" i="39" s="1"/>
  <c r="N42" i="39"/>
  <c r="O42" i="39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 s="1"/>
  <c r="N24" i="39"/>
  <c r="O24" i="39" s="1"/>
  <c r="N23" i="39"/>
  <c r="O23" i="39" s="1"/>
  <c r="N22" i="39"/>
  <c r="O22" i="39" s="1"/>
  <c r="M21" i="39"/>
  <c r="L21" i="39"/>
  <c r="K21" i="39"/>
  <c r="K57" i="39" s="1"/>
  <c r="J21" i="39"/>
  <c r="I21" i="39"/>
  <c r="H21" i="39"/>
  <c r="G21" i="39"/>
  <c r="F21" i="39"/>
  <c r="E21" i="39"/>
  <c r="D21" i="39"/>
  <c r="N21" i="39" s="1"/>
  <c r="O21" i="39" s="1"/>
  <c r="N20" i="39"/>
  <c r="O20" i="39"/>
  <c r="N19" i="39"/>
  <c r="O19" i="39" s="1"/>
  <c r="N18" i="39"/>
  <c r="O18" i="39" s="1"/>
  <c r="N17" i="39"/>
  <c r="O17" i="39"/>
  <c r="N16" i="39"/>
  <c r="O16" i="39" s="1"/>
  <c r="M15" i="39"/>
  <c r="L15" i="39"/>
  <c r="L57" i="39" s="1"/>
  <c r="K15" i="39"/>
  <c r="J15" i="39"/>
  <c r="I15" i="39"/>
  <c r="H15" i="39"/>
  <c r="G15" i="39"/>
  <c r="F15" i="39"/>
  <c r="E15" i="39"/>
  <c r="D15" i="39"/>
  <c r="N14" i="39"/>
  <c r="O14" i="39" s="1"/>
  <c r="N13" i="39"/>
  <c r="O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H57" i="39"/>
  <c r="G5" i="39"/>
  <c r="F5" i="39"/>
  <c r="F57" i="39" s="1"/>
  <c r="E5" i="39"/>
  <c r="D5" i="39"/>
  <c r="D57" i="39"/>
  <c r="N56" i="38"/>
  <c r="O56" i="38" s="1"/>
  <c r="N55" i="38"/>
  <c r="O55" i="38" s="1"/>
  <c r="M54" i="38"/>
  <c r="L54" i="38"/>
  <c r="K54" i="38"/>
  <c r="J54" i="38"/>
  <c r="I54" i="38"/>
  <c r="H54" i="38"/>
  <c r="G54" i="38"/>
  <c r="F54" i="38"/>
  <c r="E54" i="38"/>
  <c r="D54" i="38"/>
  <c r="N53" i="38"/>
  <c r="O53" i="38" s="1"/>
  <c r="N52" i="38"/>
  <c r="O52" i="38" s="1"/>
  <c r="N51" i="38"/>
  <c r="O51" i="38"/>
  <c r="N50" i="38"/>
  <c r="O50" i="38" s="1"/>
  <c r="N49" i="38"/>
  <c r="O49" i="38" s="1"/>
  <c r="M48" i="38"/>
  <c r="L48" i="38"/>
  <c r="K48" i="38"/>
  <c r="J48" i="38"/>
  <c r="I48" i="38"/>
  <c r="I57" i="38" s="1"/>
  <c r="H48" i="38"/>
  <c r="G48" i="38"/>
  <c r="F48" i="38"/>
  <c r="E48" i="38"/>
  <c r="D48" i="38"/>
  <c r="N47" i="38"/>
  <c r="O47" i="38" s="1"/>
  <c r="N46" i="38"/>
  <c r="O46" i="38" s="1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/>
  <c r="N34" i="38"/>
  <c r="O34" i="38"/>
  <c r="N33" i="38"/>
  <c r="O33" i="38" s="1"/>
  <c r="N32" i="38"/>
  <c r="O32" i="38"/>
  <c r="N31" i="38"/>
  <c r="O31" i="38" s="1"/>
  <c r="N30" i="38"/>
  <c r="O30" i="38" s="1"/>
  <c r="N29" i="38"/>
  <c r="O29" i="38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N19" i="38" s="1"/>
  <c r="O19" i="38" s="1"/>
  <c r="E19" i="38"/>
  <c r="D19" i="38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M57" i="38" s="1"/>
  <c r="L5" i="38"/>
  <c r="K5" i="38"/>
  <c r="J5" i="38"/>
  <c r="I5" i="38"/>
  <c r="H5" i="38"/>
  <c r="H57" i="38" s="1"/>
  <c r="G5" i="38"/>
  <c r="F5" i="38"/>
  <c r="F57" i="38" s="1"/>
  <c r="E5" i="38"/>
  <c r="D5" i="38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6" i="37"/>
  <c r="O46" i="37" s="1"/>
  <c r="N45" i="37"/>
  <c r="O45" i="37" s="1"/>
  <c r="N44" i="37"/>
  <c r="O44" i="37" s="1"/>
  <c r="N43" i="37"/>
  <c r="O43" i="37" s="1"/>
  <c r="M42" i="37"/>
  <c r="L42" i="37"/>
  <c r="N42" i="37" s="1"/>
  <c r="O42" i="37" s="1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/>
  <c r="N19" i="37"/>
  <c r="O19" i="37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56" i="37" s="1"/>
  <c r="L5" i="37"/>
  <c r="K5" i="37"/>
  <c r="J5" i="37"/>
  <c r="I5" i="37"/>
  <c r="H5" i="37"/>
  <c r="G5" i="37"/>
  <c r="F5" i="37"/>
  <c r="E5" i="37"/>
  <c r="E56" i="37" s="1"/>
  <c r="D5" i="37"/>
  <c r="N55" i="36"/>
  <c r="O55" i="36" s="1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N49" i="36"/>
  <c r="O49" i="36"/>
  <c r="N48" i="36"/>
  <c r="O48" i="36"/>
  <c r="N47" i="36"/>
  <c r="O47" i="36" s="1"/>
  <c r="N46" i="36"/>
  <c r="O46" i="36"/>
  <c r="M45" i="36"/>
  <c r="L45" i="36"/>
  <c r="K45" i="36"/>
  <c r="J45" i="36"/>
  <c r="I45" i="36"/>
  <c r="H45" i="36"/>
  <c r="G45" i="36"/>
  <c r="F45" i="36"/>
  <c r="N45" i="36" s="1"/>
  <c r="O45" i="36" s="1"/>
  <c r="E45" i="36"/>
  <c r="D45" i="36"/>
  <c r="N44" i="36"/>
  <c r="O44" i="36"/>
  <c r="N43" i="36"/>
  <c r="O43" i="36" s="1"/>
  <c r="N42" i="36"/>
  <c r="O42" i="36" s="1"/>
  <c r="N41" i="36"/>
  <c r="O41" i="36"/>
  <c r="M40" i="36"/>
  <c r="L40" i="36"/>
  <c r="N40" i="36" s="1"/>
  <c r="O40" i="36" s="1"/>
  <c r="K40" i="36"/>
  <c r="J40" i="36"/>
  <c r="I40" i="36"/>
  <c r="H40" i="36"/>
  <c r="G40" i="36"/>
  <c r="F40" i="36"/>
  <c r="E40" i="36"/>
  <c r="D40" i="36"/>
  <c r="N39" i="36"/>
  <c r="O39" i="36"/>
  <c r="N38" i="36"/>
  <c r="O38" i="36"/>
  <c r="N37" i="36"/>
  <c r="O37" i="36" s="1"/>
  <c r="N36" i="36"/>
  <c r="O36" i="36"/>
  <c r="N35" i="36"/>
  <c r="O35" i="36" s="1"/>
  <c r="N34" i="36"/>
  <c r="O34" i="36" s="1"/>
  <c r="M33" i="36"/>
  <c r="L33" i="36"/>
  <c r="L56" i="36" s="1"/>
  <c r="K33" i="36"/>
  <c r="J33" i="36"/>
  <c r="I33" i="36"/>
  <c r="H33" i="36"/>
  <c r="G33" i="36"/>
  <c r="F33" i="36"/>
  <c r="E33" i="36"/>
  <c r="D33" i="36"/>
  <c r="N32" i="36"/>
  <c r="O32" i="36"/>
  <c r="N31" i="36"/>
  <c r="O31" i="36"/>
  <c r="N30" i="36"/>
  <c r="O30" i="36" s="1"/>
  <c r="N29" i="36"/>
  <c r="O29" i="36" s="1"/>
  <c r="N28" i="36"/>
  <c r="O28" i="36" s="1"/>
  <c r="N27" i="36"/>
  <c r="O27" i="36"/>
  <c r="N26" i="36"/>
  <c r="O26" i="36"/>
  <c r="N25" i="36"/>
  <c r="O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F56" i="36" s="1"/>
  <c r="E22" i="36"/>
  <c r="D22" i="36"/>
  <c r="N21" i="36"/>
  <c r="O21" i="36" s="1"/>
  <c r="N20" i="36"/>
  <c r="O20" i="36" s="1"/>
  <c r="N19" i="36"/>
  <c r="O19" i="36"/>
  <c r="N18" i="36"/>
  <c r="O18" i="36"/>
  <c r="N17" i="36"/>
  <c r="O17" i="36" s="1"/>
  <c r="M16" i="36"/>
  <c r="L16" i="36"/>
  <c r="K16" i="36"/>
  <c r="J16" i="36"/>
  <c r="I16" i="36"/>
  <c r="H16" i="36"/>
  <c r="G16" i="36"/>
  <c r="N16" i="36" s="1"/>
  <c r="O16" i="36" s="1"/>
  <c r="F16" i="36"/>
  <c r="E16" i="36"/>
  <c r="D16" i="36"/>
  <c r="N15" i="36"/>
  <c r="O15" i="36" s="1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N5" i="36" s="1"/>
  <c r="O5" i="36" s="1"/>
  <c r="L5" i="36"/>
  <c r="K5" i="36"/>
  <c r="J5" i="36"/>
  <c r="J56" i="36" s="1"/>
  <c r="I5" i="36"/>
  <c r="H5" i="36"/>
  <c r="G5" i="36"/>
  <c r="G56" i="36" s="1"/>
  <c r="F5" i="36"/>
  <c r="E5" i="36"/>
  <c r="D5" i="36"/>
  <c r="D56" i="36" s="1"/>
  <c r="N55" i="35"/>
  <c r="O55" i="35" s="1"/>
  <c r="M54" i="35"/>
  <c r="L54" i="35"/>
  <c r="K54" i="35"/>
  <c r="J54" i="35"/>
  <c r="I54" i="35"/>
  <c r="H54" i="35"/>
  <c r="G54" i="35"/>
  <c r="F54" i="35"/>
  <c r="E54" i="35"/>
  <c r="D54" i="35"/>
  <c r="N53" i="35"/>
  <c r="O53" i="35" s="1"/>
  <c r="N52" i="35"/>
  <c r="O52" i="35" s="1"/>
  <c r="N51" i="35"/>
  <c r="O51" i="35" s="1"/>
  <c r="N50" i="35"/>
  <c r="O50" i="35"/>
  <c r="N49" i="35"/>
  <c r="O49" i="35"/>
  <c r="N48" i="35"/>
  <c r="O48" i="35" s="1"/>
  <c r="M47" i="35"/>
  <c r="L47" i="35"/>
  <c r="K47" i="35"/>
  <c r="J47" i="35"/>
  <c r="I47" i="35"/>
  <c r="H47" i="35"/>
  <c r="G47" i="35"/>
  <c r="F47" i="35"/>
  <c r="F56" i="35" s="1"/>
  <c r="E47" i="35"/>
  <c r="D47" i="35"/>
  <c r="N46" i="35"/>
  <c r="O46" i="35" s="1"/>
  <c r="N45" i="35"/>
  <c r="O45" i="35" s="1"/>
  <c r="N44" i="35"/>
  <c r="O44" i="35" s="1"/>
  <c r="N43" i="35"/>
  <c r="O43" i="35" s="1"/>
  <c r="N42" i="35"/>
  <c r="O42" i="35"/>
  <c r="M41" i="35"/>
  <c r="L41" i="35"/>
  <c r="N41" i="35" s="1"/>
  <c r="O41" i="35" s="1"/>
  <c r="K41" i="35"/>
  <c r="J41" i="35"/>
  <c r="I41" i="35"/>
  <c r="H41" i="35"/>
  <c r="G41" i="35"/>
  <c r="F41" i="35"/>
  <c r="E41" i="35"/>
  <c r="D41" i="35"/>
  <c r="N40" i="35"/>
  <c r="O40" i="35"/>
  <c r="N39" i="35"/>
  <c r="O39" i="35"/>
  <c r="N38" i="35"/>
  <c r="O38" i="35" s="1"/>
  <c r="N37" i="35"/>
  <c r="O37" i="35" s="1"/>
  <c r="N36" i="35"/>
  <c r="O36" i="35"/>
  <c r="N35" i="35"/>
  <c r="O35" i="35"/>
  <c r="N34" i="35"/>
  <c r="O34" i="35"/>
  <c r="M33" i="35"/>
  <c r="L33" i="35"/>
  <c r="K33" i="35"/>
  <c r="J33" i="35"/>
  <c r="I33" i="35"/>
  <c r="H33" i="35"/>
  <c r="G33" i="35"/>
  <c r="F33" i="35"/>
  <c r="E33" i="35"/>
  <c r="D33" i="35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/>
  <c r="M20" i="35"/>
  <c r="L20" i="35"/>
  <c r="K20" i="35"/>
  <c r="N20" i="35" s="1"/>
  <c r="O20" i="35" s="1"/>
  <c r="J20" i="35"/>
  <c r="I20" i="35"/>
  <c r="H20" i="35"/>
  <c r="G20" i="35"/>
  <c r="F20" i="35"/>
  <c r="E20" i="35"/>
  <c r="D20" i="35"/>
  <c r="N19" i="35"/>
  <c r="O19" i="35"/>
  <c r="N18" i="35"/>
  <c r="O18" i="35"/>
  <c r="N17" i="35"/>
  <c r="O17" i="35" s="1"/>
  <c r="N16" i="35"/>
  <c r="O16" i="35" s="1"/>
  <c r="M15" i="35"/>
  <c r="L15" i="35"/>
  <c r="K15" i="35"/>
  <c r="J15" i="35"/>
  <c r="J56" i="35"/>
  <c r="I15" i="35"/>
  <c r="H15" i="35"/>
  <c r="G15" i="35"/>
  <c r="F15" i="35"/>
  <c r="E15" i="35"/>
  <c r="D15" i="35"/>
  <c r="N14" i="35"/>
  <c r="O14" i="35"/>
  <c r="N13" i="35"/>
  <c r="O13" i="35"/>
  <c r="N12" i="35"/>
  <c r="O12" i="35" s="1"/>
  <c r="N11" i="35"/>
  <c r="O11" i="35" s="1"/>
  <c r="N10" i="35"/>
  <c r="O10" i="35"/>
  <c r="N9" i="35"/>
  <c r="O9" i="35" s="1"/>
  <c r="N8" i="35"/>
  <c r="O8" i="35"/>
  <c r="N7" i="35"/>
  <c r="O7" i="35"/>
  <c r="N6" i="35"/>
  <c r="O6" i="35" s="1"/>
  <c r="M5" i="35"/>
  <c r="M56" i="35"/>
  <c r="L5" i="35"/>
  <c r="K5" i="35"/>
  <c r="J5" i="35"/>
  <c r="I5" i="35"/>
  <c r="I56" i="35"/>
  <c r="H5" i="35"/>
  <c r="H56" i="35" s="1"/>
  <c r="G5" i="35"/>
  <c r="F5" i="35"/>
  <c r="E5" i="35"/>
  <c r="D5" i="35"/>
  <c r="N58" i="34"/>
  <c r="O58" i="34" s="1"/>
  <c r="N57" i="34"/>
  <c r="O57" i="34" s="1"/>
  <c r="M56" i="34"/>
  <c r="L56" i="34"/>
  <c r="K56" i="34"/>
  <c r="J56" i="34"/>
  <c r="I56" i="34"/>
  <c r="H56" i="34"/>
  <c r="G56" i="34"/>
  <c r="F56" i="34"/>
  <c r="E56" i="34"/>
  <c r="D56" i="34"/>
  <c r="N55" i="34"/>
  <c r="O55" i="34"/>
  <c r="N54" i="34"/>
  <c r="O54" i="34"/>
  <c r="N53" i="34"/>
  <c r="O53" i="34" s="1"/>
  <c r="N52" i="34"/>
  <c r="O52" i="34" s="1"/>
  <c r="N51" i="34"/>
  <c r="O51" i="34" s="1"/>
  <c r="N50" i="34"/>
  <c r="O50" i="34" s="1"/>
  <c r="M49" i="34"/>
  <c r="L49" i="34"/>
  <c r="K49" i="34"/>
  <c r="J49" i="34"/>
  <c r="I49" i="34"/>
  <c r="N49" i="34" s="1"/>
  <c r="O49" i="34" s="1"/>
  <c r="H49" i="34"/>
  <c r="G49" i="34"/>
  <c r="F49" i="34"/>
  <c r="E49" i="34"/>
  <c r="D49" i="34"/>
  <c r="N48" i="34"/>
  <c r="O48" i="34" s="1"/>
  <c r="N47" i="34"/>
  <c r="O47" i="34"/>
  <c r="N46" i="34"/>
  <c r="O46" i="34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N43" i="34" s="1"/>
  <c r="O43" i="34" s="1"/>
  <c r="D43" i="34"/>
  <c r="N42" i="34"/>
  <c r="O42" i="34" s="1"/>
  <c r="N41" i="34"/>
  <c r="O41" i="34" s="1"/>
  <c r="N40" i="34"/>
  <c r="O40" i="34" s="1"/>
  <c r="N39" i="34"/>
  <c r="O39" i="34"/>
  <c r="N38" i="34"/>
  <c r="O38" i="34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5" i="34" s="1"/>
  <c r="O35" i="34" s="1"/>
  <c r="N34" i="34"/>
  <c r="O34" i="34" s="1"/>
  <c r="N33" i="34"/>
  <c r="O33" i="34"/>
  <c r="N32" i="34"/>
  <c r="O32" i="34" s="1"/>
  <c r="N31" i="34"/>
  <c r="O31" i="34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/>
  <c r="N17" i="34"/>
  <c r="O17" i="34" s="1"/>
  <c r="N16" i="34"/>
  <c r="O16" i="34" s="1"/>
  <c r="M15" i="34"/>
  <c r="L15" i="34"/>
  <c r="K15" i="34"/>
  <c r="J15" i="34"/>
  <c r="I15" i="34"/>
  <c r="I59" i="34" s="1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59" i="34"/>
  <c r="J5" i="34"/>
  <c r="I5" i="34"/>
  <c r="H5" i="34"/>
  <c r="H59" i="34" s="1"/>
  <c r="G5" i="34"/>
  <c r="F5" i="34"/>
  <c r="F59" i="34" s="1"/>
  <c r="E5" i="34"/>
  <c r="E59" i="34"/>
  <c r="D5" i="34"/>
  <c r="N60" i="33"/>
  <c r="O60" i="33"/>
  <c r="N37" i="33"/>
  <c r="O37" i="33" s="1"/>
  <c r="N38" i="33"/>
  <c r="O38" i="33" s="1"/>
  <c r="N39" i="33"/>
  <c r="O39" i="33"/>
  <c r="N40" i="33"/>
  <c r="O40" i="33" s="1"/>
  <c r="N41" i="33"/>
  <c r="O41" i="33" s="1"/>
  <c r="N42" i="33"/>
  <c r="O42" i="33" s="1"/>
  <c r="N43" i="33"/>
  <c r="O43" i="33" s="1"/>
  <c r="N21" i="33"/>
  <c r="O21" i="33" s="1"/>
  <c r="N22" i="33"/>
  <c r="O22" i="33" s="1"/>
  <c r="N23" i="33"/>
  <c r="O23" i="33" s="1"/>
  <c r="N24" i="33"/>
  <c r="O24" i="33" s="1"/>
  <c r="N25" i="33"/>
  <c r="O25" i="33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E36" i="33"/>
  <c r="O36" i="33"/>
  <c r="F36" i="33"/>
  <c r="G36" i="33"/>
  <c r="H36" i="33"/>
  <c r="I36" i="33"/>
  <c r="J36" i="33"/>
  <c r="K36" i="33"/>
  <c r="L36" i="33"/>
  <c r="M36" i="33"/>
  <c r="D36" i="33"/>
  <c r="N36" i="33" s="1"/>
  <c r="E20" i="33"/>
  <c r="F20" i="33"/>
  <c r="G20" i="33"/>
  <c r="N20" i="33" s="1"/>
  <c r="O20" i="33" s="1"/>
  <c r="H20" i="33"/>
  <c r="I20" i="33"/>
  <c r="J20" i="33"/>
  <c r="K20" i="33"/>
  <c r="L20" i="33"/>
  <c r="M20" i="33"/>
  <c r="D20" i="33"/>
  <c r="E15" i="33"/>
  <c r="E61" i="33" s="1"/>
  <c r="F15" i="33"/>
  <c r="G15" i="33"/>
  <c r="H15" i="33"/>
  <c r="N15" i="33" s="1"/>
  <c r="O15" i="33" s="1"/>
  <c r="I15" i="33"/>
  <c r="J15" i="33"/>
  <c r="K15" i="33"/>
  <c r="L15" i="33"/>
  <c r="M15" i="33"/>
  <c r="D15" i="33"/>
  <c r="E5" i="33"/>
  <c r="F5" i="33"/>
  <c r="G5" i="33"/>
  <c r="G61" i="33" s="1"/>
  <c r="H5" i="33"/>
  <c r="I5" i="33"/>
  <c r="J5" i="33"/>
  <c r="J61" i="33" s="1"/>
  <c r="K5" i="33"/>
  <c r="L5" i="33"/>
  <c r="M5" i="33"/>
  <c r="D5" i="33"/>
  <c r="E58" i="33"/>
  <c r="F58" i="33"/>
  <c r="G58" i="33"/>
  <c r="H58" i="33"/>
  <c r="I58" i="33"/>
  <c r="J58" i="33"/>
  <c r="K58" i="33"/>
  <c r="L58" i="33"/>
  <c r="M58" i="33"/>
  <c r="D58" i="33"/>
  <c r="N58" i="33" s="1"/>
  <c r="O58" i="33" s="1"/>
  <c r="N59" i="33"/>
  <c r="O59" i="33" s="1"/>
  <c r="N52" i="33"/>
  <c r="O52" i="33" s="1"/>
  <c r="N53" i="33"/>
  <c r="O53" i="33"/>
  <c r="N54" i="33"/>
  <c r="O54" i="33" s="1"/>
  <c r="N55" i="33"/>
  <c r="O55" i="33" s="1"/>
  <c r="N56" i="33"/>
  <c r="O56" i="33" s="1"/>
  <c r="N57" i="33"/>
  <c r="O57" i="33"/>
  <c r="N51" i="33"/>
  <c r="O51" i="33" s="1"/>
  <c r="E50" i="33"/>
  <c r="F50" i="33"/>
  <c r="G50" i="33"/>
  <c r="H50" i="33"/>
  <c r="I50" i="33"/>
  <c r="I61" i="33" s="1"/>
  <c r="J50" i="33"/>
  <c r="K50" i="33"/>
  <c r="L50" i="33"/>
  <c r="M50" i="33"/>
  <c r="D50" i="33"/>
  <c r="N50" i="33" s="1"/>
  <c r="O50" i="33" s="1"/>
  <c r="E44" i="33"/>
  <c r="F44" i="33"/>
  <c r="N44" i="33" s="1"/>
  <c r="O44" i="33" s="1"/>
  <c r="G44" i="33"/>
  <c r="H44" i="33"/>
  <c r="I44" i="33"/>
  <c r="J44" i="33"/>
  <c r="K44" i="33"/>
  <c r="L44" i="33"/>
  <c r="L61" i="33" s="1"/>
  <c r="M44" i="33"/>
  <c r="M61" i="33" s="1"/>
  <c r="D44" i="33"/>
  <c r="D61" i="33"/>
  <c r="N45" i="33"/>
  <c r="O45" i="33"/>
  <c r="N46" i="33"/>
  <c r="O46" i="33"/>
  <c r="N47" i="33"/>
  <c r="O47" i="33" s="1"/>
  <c r="N48" i="33"/>
  <c r="O48" i="33" s="1"/>
  <c r="N49" i="33"/>
  <c r="O49" i="33"/>
  <c r="N17" i="33"/>
  <c r="O17" i="33" s="1"/>
  <c r="N18" i="33"/>
  <c r="O18" i="33" s="1"/>
  <c r="N19" i="33"/>
  <c r="O19" i="33" s="1"/>
  <c r="N7" i="33"/>
  <c r="O7" i="33"/>
  <c r="N8" i="33"/>
  <c r="O8" i="33"/>
  <c r="N9" i="33"/>
  <c r="O9" i="33" s="1"/>
  <c r="N10" i="33"/>
  <c r="O10" i="33" s="1"/>
  <c r="N11" i="33"/>
  <c r="O11" i="33" s="1"/>
  <c r="N12" i="33"/>
  <c r="O12" i="33" s="1"/>
  <c r="N13" i="33"/>
  <c r="O13" i="33"/>
  <c r="N14" i="33"/>
  <c r="O14" i="33"/>
  <c r="N6" i="33"/>
  <c r="O6" i="33" s="1"/>
  <c r="N16" i="33"/>
  <c r="O16" i="33" s="1"/>
  <c r="L56" i="35"/>
  <c r="K56" i="36"/>
  <c r="J56" i="37"/>
  <c r="K56" i="37"/>
  <c r="H56" i="37"/>
  <c r="F56" i="37"/>
  <c r="N47" i="37"/>
  <c r="O47" i="37" s="1"/>
  <c r="N21" i="37"/>
  <c r="O21" i="37"/>
  <c r="D56" i="37"/>
  <c r="N5" i="37"/>
  <c r="O5" i="37"/>
  <c r="J57" i="38"/>
  <c r="N48" i="38"/>
  <c r="O48" i="38" s="1"/>
  <c r="N36" i="38"/>
  <c r="O36" i="38" s="1"/>
  <c r="E57" i="38"/>
  <c r="G56" i="35"/>
  <c r="E56" i="36"/>
  <c r="I57" i="39"/>
  <c r="M57" i="39"/>
  <c r="G57" i="39"/>
  <c r="N15" i="39"/>
  <c r="O15" i="39" s="1"/>
  <c r="N54" i="39"/>
  <c r="O54" i="39" s="1"/>
  <c r="E57" i="39"/>
  <c r="N32" i="39"/>
  <c r="O32" i="39" s="1"/>
  <c r="N44" i="38"/>
  <c r="O44" i="38"/>
  <c r="G57" i="38"/>
  <c r="D59" i="34"/>
  <c r="N5" i="35"/>
  <c r="O5" i="35"/>
  <c r="N52" i="36"/>
  <c r="O52" i="36" s="1"/>
  <c r="M59" i="34"/>
  <c r="N15" i="37"/>
  <c r="O15" i="37"/>
  <c r="N15" i="40"/>
  <c r="O15" i="40"/>
  <c r="E57" i="40"/>
  <c r="G57" i="40"/>
  <c r="I57" i="40"/>
  <c r="K57" i="40"/>
  <c r="M57" i="40"/>
  <c r="J57" i="40"/>
  <c r="N41" i="40"/>
  <c r="O41" i="40"/>
  <c r="H57" i="40"/>
  <c r="F57" i="40"/>
  <c r="N57" i="40" s="1"/>
  <c r="O57" i="40" s="1"/>
  <c r="N33" i="36"/>
  <c r="O33" i="36" s="1"/>
  <c r="D57" i="38"/>
  <c r="N33" i="37"/>
  <c r="O33" i="37" s="1"/>
  <c r="N20" i="34"/>
  <c r="O20" i="34" s="1"/>
  <c r="N5" i="34"/>
  <c r="O5" i="34"/>
  <c r="N5" i="40"/>
  <c r="O5" i="40" s="1"/>
  <c r="N15" i="35"/>
  <c r="O15" i="35" s="1"/>
  <c r="N5" i="39"/>
  <c r="O5" i="39"/>
  <c r="N47" i="35"/>
  <c r="O47" i="35" s="1"/>
  <c r="L59" i="34"/>
  <c r="N21" i="41"/>
  <c r="O21" i="41"/>
  <c r="M57" i="41"/>
  <c r="N15" i="41"/>
  <c r="O15" i="41" s="1"/>
  <c r="K57" i="41"/>
  <c r="H57" i="41"/>
  <c r="L57" i="41"/>
  <c r="I57" i="41"/>
  <c r="J57" i="41"/>
  <c r="N54" i="41"/>
  <c r="O54" i="41" s="1"/>
  <c r="F57" i="41"/>
  <c r="E57" i="41"/>
  <c r="N41" i="41"/>
  <c r="O41" i="41" s="1"/>
  <c r="N32" i="41"/>
  <c r="O32" i="41" s="1"/>
  <c r="D57" i="41"/>
  <c r="N5" i="41"/>
  <c r="O5" i="41"/>
  <c r="F57" i="42"/>
  <c r="K57" i="42"/>
  <c r="M57" i="42"/>
  <c r="N54" i="42"/>
  <c r="O54" i="42" s="1"/>
  <c r="N21" i="42"/>
  <c r="O21" i="42" s="1"/>
  <c r="G57" i="42"/>
  <c r="H57" i="42"/>
  <c r="I57" i="42"/>
  <c r="L57" i="42"/>
  <c r="N47" i="42"/>
  <c r="O47" i="42" s="1"/>
  <c r="N32" i="42"/>
  <c r="O32" i="42"/>
  <c r="D57" i="42"/>
  <c r="N5" i="42"/>
  <c r="O5" i="42"/>
  <c r="L57" i="43"/>
  <c r="N15" i="43"/>
  <c r="O15" i="43" s="1"/>
  <c r="N21" i="43"/>
  <c r="O21" i="43" s="1"/>
  <c r="H57" i="43"/>
  <c r="I57" i="43"/>
  <c r="J57" i="43"/>
  <c r="N54" i="43"/>
  <c r="O54" i="43"/>
  <c r="N47" i="43"/>
  <c r="O47" i="43" s="1"/>
  <c r="G57" i="43"/>
  <c r="E57" i="43"/>
  <c r="D57" i="43"/>
  <c r="N5" i="43"/>
  <c r="O5" i="43" s="1"/>
  <c r="G59" i="44"/>
  <c r="J59" i="44"/>
  <c r="F59" i="44"/>
  <c r="L59" i="44"/>
  <c r="I59" i="44"/>
  <c r="N55" i="44"/>
  <c r="O55" i="44" s="1"/>
  <c r="M59" i="44"/>
  <c r="N5" i="44"/>
  <c r="O5" i="44" s="1"/>
  <c r="K59" i="44"/>
  <c r="N15" i="44"/>
  <c r="O15" i="44" s="1"/>
  <c r="N21" i="44"/>
  <c r="O21" i="44" s="1"/>
  <c r="N33" i="44"/>
  <c r="O33" i="44" s="1"/>
  <c r="N47" i="44"/>
  <c r="O47" i="44"/>
  <c r="H59" i="44"/>
  <c r="E59" i="44"/>
  <c r="D59" i="44"/>
  <c r="N59" i="44" s="1"/>
  <c r="O59" i="44" s="1"/>
  <c r="J57" i="45"/>
  <c r="M57" i="45"/>
  <c r="G57" i="45"/>
  <c r="N55" i="45"/>
  <c r="O55" i="45" s="1"/>
  <c r="N21" i="45"/>
  <c r="O21" i="45"/>
  <c r="H57" i="45"/>
  <c r="I57" i="45"/>
  <c r="K57" i="45"/>
  <c r="L57" i="45"/>
  <c r="N43" i="45"/>
  <c r="O43" i="45" s="1"/>
  <c r="F57" i="45"/>
  <c r="N48" i="45"/>
  <c r="O48" i="45"/>
  <c r="N34" i="45"/>
  <c r="O34" i="45"/>
  <c r="E57" i="45"/>
  <c r="N15" i="45"/>
  <c r="O15" i="45"/>
  <c r="D57" i="45"/>
  <c r="N57" i="45" s="1"/>
  <c r="O57" i="45" s="1"/>
  <c r="N5" i="45"/>
  <c r="O5" i="45"/>
  <c r="O56" i="46"/>
  <c r="P56" i="46"/>
  <c r="O48" i="46"/>
  <c r="P48" i="46"/>
  <c r="O43" i="46"/>
  <c r="P43" i="46" s="1"/>
  <c r="O35" i="46"/>
  <c r="P35" i="46"/>
  <c r="O21" i="46"/>
  <c r="P21" i="46"/>
  <c r="O15" i="46"/>
  <c r="P15" i="46"/>
  <c r="F59" i="46"/>
  <c r="J59" i="46"/>
  <c r="K59" i="46"/>
  <c r="D59" i="46"/>
  <c r="E59" i="46"/>
  <c r="O59" i="46" s="1"/>
  <c r="P59" i="46" s="1"/>
  <c r="G59" i="46"/>
  <c r="I59" i="46"/>
  <c r="L59" i="46"/>
  <c r="M59" i="46"/>
  <c r="N59" i="46"/>
  <c r="O5" i="46"/>
  <c r="P5" i="46"/>
  <c r="H59" i="46"/>
  <c r="O50" i="47"/>
  <c r="P50" i="47"/>
  <c r="O44" i="47"/>
  <c r="P44" i="47" s="1"/>
  <c r="O36" i="47"/>
  <c r="P36" i="47" s="1"/>
  <c r="O21" i="47"/>
  <c r="P21" i="47" s="1"/>
  <c r="D59" i="47"/>
  <c r="I59" i="47"/>
  <c r="K59" i="47"/>
  <c r="N59" i="47"/>
  <c r="F59" i="47"/>
  <c r="G59" i="47"/>
  <c r="L59" i="47"/>
  <c r="O15" i="47"/>
  <c r="P15" i="47" s="1"/>
  <c r="H59" i="47"/>
  <c r="J59" i="47"/>
  <c r="M59" i="47"/>
  <c r="O5" i="47"/>
  <c r="P5" i="47"/>
  <c r="O61" i="48" l="1"/>
  <c r="P61" i="48" s="1"/>
  <c r="N57" i="41"/>
  <c r="O57" i="41" s="1"/>
  <c r="N57" i="38"/>
  <c r="O57" i="38" s="1"/>
  <c r="O59" i="47"/>
  <c r="P59" i="47" s="1"/>
  <c r="N15" i="34"/>
  <c r="O15" i="34" s="1"/>
  <c r="N32" i="43"/>
  <c r="O32" i="43" s="1"/>
  <c r="N15" i="42"/>
  <c r="O15" i="42" s="1"/>
  <c r="N5" i="38"/>
  <c r="O5" i="38" s="1"/>
  <c r="N22" i="36"/>
  <c r="O22" i="36" s="1"/>
  <c r="N54" i="37"/>
  <c r="O54" i="37" s="1"/>
  <c r="N41" i="43"/>
  <c r="O41" i="43" s="1"/>
  <c r="K61" i="33"/>
  <c r="G59" i="34"/>
  <c r="N59" i="34" s="1"/>
  <c r="O59" i="34" s="1"/>
  <c r="N56" i="34"/>
  <c r="O56" i="34" s="1"/>
  <c r="M56" i="36"/>
  <c r="N41" i="39"/>
  <c r="O41" i="39" s="1"/>
  <c r="H61" i="33"/>
  <c r="N33" i="35"/>
  <c r="O33" i="35" s="1"/>
  <c r="N15" i="38"/>
  <c r="O15" i="38" s="1"/>
  <c r="J57" i="39"/>
  <c r="N57" i="39" s="1"/>
  <c r="O57" i="39" s="1"/>
  <c r="L56" i="37"/>
  <c r="J59" i="34"/>
  <c r="F61" i="33"/>
  <c r="N61" i="33" s="1"/>
  <c r="O61" i="33" s="1"/>
  <c r="K56" i="35"/>
  <c r="E56" i="35"/>
  <c r="N54" i="35"/>
  <c r="O54" i="35" s="1"/>
  <c r="K57" i="38"/>
  <c r="L57" i="38"/>
  <c r="N54" i="38"/>
  <c r="O54" i="38" s="1"/>
  <c r="J57" i="42"/>
  <c r="N57" i="42" s="1"/>
  <c r="O57" i="42" s="1"/>
  <c r="D56" i="35"/>
  <c r="N56" i="35" s="1"/>
  <c r="O56" i="35" s="1"/>
  <c r="H56" i="36"/>
  <c r="N56" i="36" s="1"/>
  <c r="O56" i="36" s="1"/>
  <c r="I56" i="37"/>
  <c r="I56" i="36"/>
  <c r="G56" i="37"/>
  <c r="N56" i="37" s="1"/>
  <c r="O56" i="37" s="1"/>
  <c r="N5" i="33"/>
  <c r="O5" i="33" s="1"/>
</calcChain>
</file>

<file path=xl/sharedStrings.xml><?xml version="1.0" encoding="utf-8"?>
<sst xmlns="http://schemas.openxmlformats.org/spreadsheetml/2006/main" count="1184" uniqueCount="147">
  <si>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</si>
  <si>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</si>
  <si>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</si>
  <si>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</si>
  <si>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</si>
  <si>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</si>
  <si>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</si>
  <si>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</si>
  <si>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</si>
  <si>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</si>
  <si>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</si>
  <si>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</si>
  <si>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</si>
  <si>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</si>
  <si>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</si>
  <si>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</si>
  <si>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</si>
  <si>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</si>
  <si>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</si>
  <si>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</si>
  <si>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</si>
  <si>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Special Assessments - Charges for Public Services</t>
  </si>
  <si>
    <t>Federal Grant - Public Safety</t>
  </si>
  <si>
    <t>Intergovernmental Revenue</t>
  </si>
  <si>
    <t>Federal Grant - Culture / Recreation</t>
  </si>
  <si>
    <t>State Grant - Public Safety</t>
  </si>
  <si>
    <t>Federal Grant - Physical Environment - Other Physical Environment</t>
  </si>
  <si>
    <t>State Grant - Physical Environment - Other Physical Environment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</si>
  <si>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</si>
  <si>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</si>
  <si>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</si>
  <si>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</si>
  <si>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</si>
  <si>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</si>
  <si>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</si>
  <si>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Physical Environment</t>
  </si>
  <si>
    <t>Grants from Other Local Units -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</si>
  <si>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</si>
  <si>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</si>
  <si>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</si>
  <si>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</si>
  <si>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</si>
  <si>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</si>
  <si>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</si>
  <si>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</si>
  <si>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</si>
  <si>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</si>
  <si>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</si>
  <si>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</si>
  <si>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Physical Environment - Garbage / Solid Waste</t>
  </si>
  <si>
    <t>Culture / Recreation - Libraries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</si>
  <si>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</si>
  <si>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</si>
  <si>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</si>
  <si>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</si>
  <si>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</si>
  <si>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Fines - Local Ordinance Violations</t>
  </si>
  <si>
    <t>Federal Fines and Forfeits</t>
  </si>
  <si>
    <t>State Fines and Forfeits</t>
  </si>
  <si>
    <t>Interest and Other Earnings - Interest</t>
  </si>
  <si>
    <t>Interest and Other Earnings - Net Increase (Decrease) in Fair Value of Investments</t>
  </si>
  <si>
    <t>Disposition of Fixed Assets</t>
  </si>
  <si>
    <t>Contributions and Donations from Private Sources</t>
  </si>
  <si>
    <t>Other Miscellaneous Revenues - Settlements</t>
  </si>
  <si>
    <t>Other Miscellaneous Revenues - Deferred Compensation Contributions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</si>
  <si>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</si>
  <si>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</si>
  <si>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</si>
  <si>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</si>
  <si>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</si>
  <si>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</si>
  <si>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</si>
  <si>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</si>
  <si>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</si>
  <si>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</si>
  <si>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Lighthouse Point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</si>
  <si>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</si>
  <si>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</si>
  <si>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</si>
  <si>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</si>
  <si>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</si>
  <si>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Pension Fund Contributions</t>
  </si>
  <si>
    <t>2011 Municipal Population:</t>
  </si>
  <si>
    <t>Local Fiscal Year Ended September 30, 2012</t>
  </si>
  <si>
    <t>Other Permits, Fees, and Special Assessments</t>
  </si>
  <si>
    <t>Federal Grant - Other Federal Grants</t>
  </si>
  <si>
    <t>State Grant - Other</t>
  </si>
  <si>
    <t>State Shared Revenues - Public Safety - Emergency Management Assistance</t>
  </si>
  <si>
    <t>State Shared Revenues - Other</t>
  </si>
  <si>
    <t>Grants from Other Local Units - Other</t>
  </si>
  <si>
    <t>Proceeds - Debt Proceeds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</si>
  <si>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</si>
  <si>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</si>
  <si>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</si>
  <si>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</si>
  <si>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</si>
  <si>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</si>
  <si>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</si>
  <si>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</si>
  <si>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Public Safety - Protective Inspection Fees</t>
  </si>
  <si>
    <t>Sales - Disposition of Fixed Assets</t>
  </si>
  <si>
    <t>2013 Municipal Population:</t>
  </si>
  <si>
    <t>Local Fiscal Year Ended September 30, 2008</t>
  </si>
  <si>
    <t>Permits and Franchise Fees</t>
  </si>
  <si>
    <t>Federal Grant - General Government</t>
  </si>
  <si>
    <t>General Gov't (Not Court-Related) - Administrative Service Fees</t>
  </si>
  <si>
    <t>Court-Ordered Judgments and Fines - As Decided by County Court Criminal</t>
  </si>
  <si>
    <t>2008 Municipal Population:</t>
  </si>
  <si>
    <t>Local Fiscal Year Ended September 30, 2014</t>
  </si>
  <si>
    <t>Public Safety - Other Public Safety Charges and Fees</t>
  </si>
  <si>
    <t>Court-Ordered Judgments and Fines - As Decided by Circuit Court Criminal</t>
  </si>
  <si>
    <t>Court-Ordered Judgments and Fines - As Decided by County Court Civil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</si>
  <si>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</si>
  <si>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</si>
  <si>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</si>
  <si>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</si>
  <si>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</si>
  <si>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</si>
  <si>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</si>
  <si>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</si>
  <si>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</si>
  <si>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</si>
  <si>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Rents and Royalties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</si>
  <si>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</si>
  <si>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</si>
  <si>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</si>
  <si>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</si>
  <si>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</si>
  <si>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</si>
  <si>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</si>
  <si>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</si>
  <si>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</si>
  <si>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</si>
  <si>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</si>
  <si>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</si>
  <si>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</si>
  <si>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</si>
  <si>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</si>
  <si>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</si>
  <si>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</si>
  <si>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</si>
  <si>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2021 Municipal Population:</t>
  </si>
  <si>
    <t>Local Fiscal Year Ended September 30, 2022</t>
  </si>
  <si>
    <t>2022 Municipal Population:</t>
  </si>
  <si>
    <t>Local Fiscal Year Ended September 30, 2023</t>
  </si>
  <si>
    <t>Permits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</si>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</sst>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8"/>
      <c r="M3" s="69"/>
      <c r="N3" s="36"/>
      <c r="O3" s="37"/>
      <c r="P3" s="70" t="s">
        <v>127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>SUM(D6:D13)</f>
        <v>14273357</v>
      </c>
      <c r="E5" s="27">
        <f>SUM(E6:E13)</f>
        <v>0</v>
      </c>
      <c r="F5" s="27">
        <f>SUM(F6:F13)</f>
        <v>979956</v>
      </c>
      <c r="G5" s="27">
        <f>SUM(G6:G13)</f>
        <v>0</v>
      </c>
      <c r="H5" s="27">
        <f>SUM(H6:H13)</f>
        <v>0</v>
      </c>
      <c r="I5" s="27">
        <f>SUM(I6:I13)</f>
        <v>0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15253313</v>
      </c>
      <c r="P5" s="33">
        <f>(O5/P$63)</f>
        <v>1452.143278750952</v>
      </c>
      <c r="Q5" s="6"/>
    </row>
    <row r="6" spans="1:134">
      <c r="A6" s="12"/>
      <c r="B6" s="25">
        <v>311</v>
      </c>
      <c r="C6" s="20" t="s">
        <v>2</v>
      </c>
      <c r="D6" s="46">
        <v>11198152</v>
      </c>
      <c r="E6" s="46">
        <v>0</v>
      </c>
      <c r="F6" s="46">
        <v>979956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12178108</v>
      </c>
      <c r="P6" s="47">
        <f>(O6/P$63)</f>
        <v>1159.3781416603199</v>
      </c>
      <c r="Q6" s="9"/>
    </row>
    <row r="7" spans="1:134">
      <c r="A7" s="12"/>
      <c r="B7" s="25">
        <v>312.41000000000003</v>
      </c>
      <c r="C7" s="20" t="s">
        <v>131</v>
      </c>
      <c r="D7" s="46">
        <v>107304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107304</v>
      </c>
      <c r="P7" s="47">
        <f>(O7/P$63)</f>
        <v>10.215536938309215</v>
      </c>
      <c r="Q7" s="9"/>
    </row>
    <row r="8" spans="1:134">
      <c r="A8" s="12"/>
      <c r="B8" s="25">
        <v>312.43</v>
      </c>
      <c r="C8" s="20" t="s">
        <v>132</v>
      </c>
      <c r="D8" s="46">
        <v>75408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75408</v>
      </c>
      <c r="P8" s="47">
        <f>(O8/P$63)</f>
        <v>7.1789794364051787</v>
      </c>
      <c r="Q8" s="9"/>
    </row>
    <row r="9" spans="1:134">
      <c r="A9" s="12"/>
      <c r="B9" s="25">
        <v>314.10000000000002</v>
      </c>
      <c r="C9" s="20" t="s">
        <v>12</v>
      </c>
      <c r="D9" s="46">
        <v>1533908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1533908</v>
      </c>
      <c r="P9" s="47">
        <f>(O9/P$63)</f>
        <v>146.03084539223153</v>
      </c>
      <c r="Q9" s="9"/>
    </row>
    <row r="10" spans="1:134">
      <c r="A10" s="12"/>
      <c r="B10" s="25">
        <v>314.3</v>
      </c>
      <c r="C10" s="20" t="s">
        <v>13</v>
      </c>
      <c r="D10" s="46">
        <v>580339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580339</v>
      </c>
      <c r="P10" s="47">
        <f>(O10/P$63)</f>
        <v>55.249333587204873</v>
      </c>
      <c r="Q10" s="9"/>
    </row>
    <row r="11" spans="1:134">
      <c r="A11" s="12"/>
      <c r="B11" s="25">
        <v>314.8</v>
      </c>
      <c r="C11" s="20" t="s">
        <v>15</v>
      </c>
      <c r="D11" s="46">
        <v>57984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57984</v>
      </c>
      <c r="P11" s="47">
        <f>(O11/P$63)</f>
        <v>5.52018278750952</v>
      </c>
      <c r="Q11" s="9"/>
    </row>
    <row r="12" spans="1:134">
      <c r="A12" s="12"/>
      <c r="B12" s="25">
        <v>315.10000000000002</v>
      </c>
      <c r="C12" s="20" t="s">
        <v>133</v>
      </c>
      <c r="D12" s="46">
        <v>597989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597989</v>
      </c>
      <c r="P12" s="47">
        <f>(O12/P$63)</f>
        <v>56.929645849200305</v>
      </c>
      <c r="Q12" s="9"/>
    </row>
    <row r="13" spans="1:134">
      <c r="A13" s="12"/>
      <c r="B13" s="25">
        <v>316</v>
      </c>
      <c r="C13" s="20" t="s">
        <v>94</v>
      </c>
      <c r="D13" s="46">
        <v>122273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122273</v>
      </c>
      <c r="P13" s="47">
        <f>(O13/P$63)</f>
        <v>11.640613099771516</v>
      </c>
      <c r="Q13" s="9"/>
    </row>
    <row r="14" spans="1:134" ht="15.75">
      <c r="A14" s="29" t="s">
        <v>18</v>
      </c>
      <c r="B14" s="30"/>
      <c r="C14" s="31"/>
      <c r="D14" s="32">
        <f>SUM(D15:D20)</f>
        <v>3688895</v>
      </c>
      <c r="E14" s="32">
        <f>SUM(E15:E20)</f>
        <v>2767068</v>
      </c>
      <c r="F14" s="32">
        <f>SUM(F15:F20)</f>
        <v>0</v>
      </c>
      <c r="G14" s="32">
        <f>SUM(G15:G20)</f>
        <v>0</v>
      </c>
      <c r="H14" s="32">
        <f>SUM(H15:H20)</f>
        <v>0</v>
      </c>
      <c r="I14" s="32">
        <f>SUM(I15:I20)</f>
        <v>0</v>
      </c>
      <c r="J14" s="32">
        <f>SUM(J15:J20)</f>
        <v>0</v>
      </c>
      <c r="K14" s="32">
        <f>SUM(K15:K20)</f>
        <v>0</v>
      </c>
      <c r="L14" s="32">
        <f>SUM(L15:L20)</f>
        <v>0</v>
      </c>
      <c r="M14" s="32">
        <f>SUM(M15:M20)</f>
        <v>0</v>
      </c>
      <c r="N14" s="32">
        <f>SUM(N15:N20)</f>
        <v>0</v>
      </c>
      <c r="O14" s="44">
        <f>SUM(D14:N14)</f>
        <v>6455963</v>
      </c>
      <c r="P14" s="45">
        <f>(O14/P$63)</f>
        <v>614.61947829398321</v>
      </c>
      <c r="Q14" s="10"/>
    </row>
    <row r="15" spans="1:134">
      <c r="A15" s="12"/>
      <c r="B15" s="25">
        <v>322</v>
      </c>
      <c r="C15" s="20" t="s">
        <v>134</v>
      </c>
      <c r="D15" s="46">
        <v>1154893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1154893</v>
      </c>
      <c r="P15" s="47">
        <f>(O15/P$63)</f>
        <v>109.94792460015232</v>
      </c>
      <c r="Q15" s="9"/>
    </row>
    <row r="16" spans="1:134">
      <c r="A16" s="12"/>
      <c r="B16" s="25">
        <v>322.89999999999998</v>
      </c>
      <c r="C16" s="20" t="s">
        <v>145</v>
      </c>
      <c r="D16" s="46">
        <v>422948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1">SUM(D16:N16)</f>
        <v>422948</v>
      </c>
      <c r="P16" s="47">
        <f>(O16/P$63)</f>
        <v>40.265422696115763</v>
      </c>
      <c r="Q16" s="9"/>
    </row>
    <row r="17" spans="1:17">
      <c r="A17" s="12"/>
      <c r="B17" s="25">
        <v>323.10000000000002</v>
      </c>
      <c r="C17" s="20" t="s">
        <v>19</v>
      </c>
      <c r="D17" s="46">
        <v>1105697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1105697</v>
      </c>
      <c r="P17" s="47">
        <f>(O17/P$63)</f>
        <v>105.26437547600914</v>
      </c>
      <c r="Q17" s="9"/>
    </row>
    <row r="18" spans="1:17">
      <c r="A18" s="12"/>
      <c r="B18" s="25">
        <v>323.7</v>
      </c>
      <c r="C18" s="20" t="s">
        <v>20</v>
      </c>
      <c r="D18" s="46">
        <v>82026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82026</v>
      </c>
      <c r="P18" s="47">
        <f>(O18/P$63)</f>
        <v>7.8090251332825593</v>
      </c>
      <c r="Q18" s="9"/>
    </row>
    <row r="19" spans="1:17">
      <c r="A19" s="12"/>
      <c r="B19" s="25">
        <v>325.2</v>
      </c>
      <c r="C19" s="20" t="s">
        <v>21</v>
      </c>
      <c r="D19" s="46">
        <v>0</v>
      </c>
      <c r="E19" s="46">
        <v>2767068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2767068</v>
      </c>
      <c r="P19" s="47">
        <f>(O19/P$63)</f>
        <v>263.42993145468392</v>
      </c>
      <c r="Q19" s="9"/>
    </row>
    <row r="20" spans="1:17">
      <c r="A20" s="12"/>
      <c r="B20" s="25">
        <v>329.5</v>
      </c>
      <c r="C20" s="20" t="s">
        <v>135</v>
      </c>
      <c r="D20" s="46">
        <v>923331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923331</v>
      </c>
      <c r="P20" s="47">
        <f>(O20/P$63)</f>
        <v>87.902798933739533</v>
      </c>
      <c r="Q20" s="9"/>
    </row>
    <row r="21" spans="1:17" ht="15.75">
      <c r="A21" s="29" t="s">
        <v>136</v>
      </c>
      <c r="B21" s="30"/>
      <c r="C21" s="31"/>
      <c r="D21" s="32">
        <f>SUM(D22:D36)</f>
        <v>1531144</v>
      </c>
      <c r="E21" s="32">
        <f>SUM(E22:E36)</f>
        <v>1027863</v>
      </c>
      <c r="F21" s="32">
        <f>SUM(F22:F36)</f>
        <v>0</v>
      </c>
      <c r="G21" s="32">
        <f>SUM(G22:G36)</f>
        <v>0</v>
      </c>
      <c r="H21" s="32">
        <f>SUM(H22:H36)</f>
        <v>0</v>
      </c>
      <c r="I21" s="32">
        <f>SUM(I22:I36)</f>
        <v>0</v>
      </c>
      <c r="J21" s="32">
        <f>SUM(J22:J36)</f>
        <v>0</v>
      </c>
      <c r="K21" s="32">
        <f>SUM(K22:K36)</f>
        <v>0</v>
      </c>
      <c r="L21" s="32">
        <f>SUM(L22:L36)</f>
        <v>0</v>
      </c>
      <c r="M21" s="32">
        <f>SUM(M22:M36)</f>
        <v>0</v>
      </c>
      <c r="N21" s="32">
        <f>SUM(N22:N36)</f>
        <v>0</v>
      </c>
      <c r="O21" s="44">
        <f>SUM(D21:N21)</f>
        <v>2559007</v>
      </c>
      <c r="P21" s="45">
        <f>(O21/P$63)</f>
        <v>243.62214394516374</v>
      </c>
      <c r="Q21" s="10"/>
    </row>
    <row r="22" spans="1:17">
      <c r="A22" s="12"/>
      <c r="B22" s="25">
        <v>331.2</v>
      </c>
      <c r="C22" s="20" t="s">
        <v>22</v>
      </c>
      <c r="D22" s="46">
        <v>2936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2936</v>
      </c>
      <c r="P22" s="47">
        <f>(O22/P$63)</f>
        <v>0.27951256664127949</v>
      </c>
      <c r="Q22" s="9"/>
    </row>
    <row r="23" spans="1:17">
      <c r="A23" s="12"/>
      <c r="B23" s="25">
        <v>331.7</v>
      </c>
      <c r="C23" s="20" t="s">
        <v>24</v>
      </c>
      <c r="D23" s="46">
        <v>28718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1" si="2">SUM(D23:N23)</f>
        <v>28718</v>
      </c>
      <c r="P23" s="47">
        <f>(O23/P$63)</f>
        <v>2.7340060929169838</v>
      </c>
      <c r="Q23" s="9"/>
    </row>
    <row r="24" spans="1:17">
      <c r="A24" s="12"/>
      <c r="B24" s="25">
        <v>332</v>
      </c>
      <c r="C24" s="20" t="s">
        <v>137</v>
      </c>
      <c r="D24" s="46">
        <v>0</v>
      </c>
      <c r="E24" s="46">
        <v>967468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967468</v>
      </c>
      <c r="P24" s="47">
        <f>(O24/P$63)</f>
        <v>92.104722010662599</v>
      </c>
      <c r="Q24" s="9"/>
    </row>
    <row r="25" spans="1:17">
      <c r="A25" s="12"/>
      <c r="B25" s="25">
        <v>334.2</v>
      </c>
      <c r="C25" s="20" t="s">
        <v>25</v>
      </c>
      <c r="D25" s="46">
        <v>1949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1949</v>
      </c>
      <c r="P25" s="47">
        <f>(O25/P$63)</f>
        <v>0.18554836252856055</v>
      </c>
      <c r="Q25" s="9"/>
    </row>
    <row r="26" spans="1:17">
      <c r="A26" s="12"/>
      <c r="B26" s="25">
        <v>334.7</v>
      </c>
      <c r="C26" s="20" t="s">
        <v>28</v>
      </c>
      <c r="D26" s="46">
        <v>1500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1500</v>
      </c>
      <c r="P26" s="47">
        <f>(O26/P$63)</f>
        <v>0.1428027418126428</v>
      </c>
      <c r="Q26" s="9"/>
    </row>
    <row r="27" spans="1:17">
      <c r="A27" s="12"/>
      <c r="B27" s="25">
        <v>334.9</v>
      </c>
      <c r="C27" s="20" t="s">
        <v>86</v>
      </c>
      <c r="D27" s="46">
        <v>10416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10416</v>
      </c>
      <c r="P27" s="47">
        <f>(O27/P$63)</f>
        <v>0.99162223914699166</v>
      </c>
      <c r="Q27" s="9"/>
    </row>
    <row r="28" spans="1:17">
      <c r="A28" s="12"/>
      <c r="B28" s="25">
        <v>335.125</v>
      </c>
      <c r="C28" s="20" t="s">
        <v>138</v>
      </c>
      <c r="D28" s="46">
        <v>422661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422661</v>
      </c>
      <c r="P28" s="47">
        <f>(O28/P$63)</f>
        <v>40.238099771515614</v>
      </c>
      <c r="Q28" s="9"/>
    </row>
    <row r="29" spans="1:17">
      <c r="A29" s="12"/>
      <c r="B29" s="25">
        <v>335.15</v>
      </c>
      <c r="C29" s="20" t="s">
        <v>96</v>
      </c>
      <c r="D29" s="46">
        <v>8565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8565</v>
      </c>
      <c r="P29" s="47">
        <f>(O29/P$63)</f>
        <v>0.81540365575019036</v>
      </c>
      <c r="Q29" s="9"/>
    </row>
    <row r="30" spans="1:17">
      <c r="A30" s="12"/>
      <c r="B30" s="25">
        <v>335.18</v>
      </c>
      <c r="C30" s="20" t="s">
        <v>139</v>
      </c>
      <c r="D30" s="46">
        <v>879535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879535</v>
      </c>
      <c r="P30" s="47">
        <f>(O30/P$63)</f>
        <v>83.733339680121858</v>
      </c>
      <c r="Q30" s="9"/>
    </row>
    <row r="31" spans="1:17">
      <c r="A31" s="12"/>
      <c r="B31" s="25">
        <v>335.21</v>
      </c>
      <c r="C31" s="20" t="s">
        <v>32</v>
      </c>
      <c r="D31" s="46">
        <v>11160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11160</v>
      </c>
      <c r="P31" s="47">
        <f>(O31/P$63)</f>
        <v>1.0624523990860624</v>
      </c>
      <c r="Q31" s="9"/>
    </row>
    <row r="32" spans="1:17">
      <c r="A32" s="12"/>
      <c r="B32" s="25">
        <v>335.45</v>
      </c>
      <c r="C32" s="20" t="s">
        <v>140</v>
      </c>
      <c r="D32" s="46">
        <v>4807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5" si="3">SUM(D32:N32)</f>
        <v>4807</v>
      </c>
      <c r="P32" s="47">
        <f>(O32/P$63)</f>
        <v>0.45763518659558261</v>
      </c>
      <c r="Q32" s="9"/>
    </row>
    <row r="33" spans="1:17">
      <c r="A33" s="12"/>
      <c r="B33" s="25">
        <v>335.9</v>
      </c>
      <c r="C33" s="20" t="s">
        <v>88</v>
      </c>
      <c r="D33" s="46">
        <v>61127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3"/>
        <v>61127</v>
      </c>
      <c r="P33" s="47">
        <f>(O33/P$63)</f>
        <v>5.8194021325209446</v>
      </c>
      <c r="Q33" s="9"/>
    </row>
    <row r="34" spans="1:17">
      <c r="A34" s="12"/>
      <c r="B34" s="25">
        <v>337.4</v>
      </c>
      <c r="C34" s="20" t="s">
        <v>36</v>
      </c>
      <c r="D34" s="46">
        <v>0</v>
      </c>
      <c r="E34" s="46">
        <v>60395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3"/>
        <v>60395</v>
      </c>
      <c r="P34" s="47">
        <f>(O34/P$63)</f>
        <v>5.7497143945163751</v>
      </c>
      <c r="Q34" s="9"/>
    </row>
    <row r="35" spans="1:17">
      <c r="A35" s="12"/>
      <c r="B35" s="25">
        <v>337.9</v>
      </c>
      <c r="C35" s="20" t="s">
        <v>89</v>
      </c>
      <c r="D35" s="46">
        <v>87827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3"/>
        <v>87827</v>
      </c>
      <c r="P35" s="47">
        <f>(O35/P$63)</f>
        <v>8.361290936785986</v>
      </c>
      <c r="Q35" s="9"/>
    </row>
    <row r="36" spans="1:17">
      <c r="A36" s="12"/>
      <c r="B36" s="25">
        <v>338</v>
      </c>
      <c r="C36" s="20" t="s">
        <v>37</v>
      </c>
      <c r="D36" s="46">
        <v>9943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9943</v>
      </c>
      <c r="P36" s="47">
        <f>(O36/P$63)</f>
        <v>0.94659177456207155</v>
      </c>
      <c r="Q36" s="9"/>
    </row>
    <row r="37" spans="1:17" ht="15.75">
      <c r="A37" s="29" t="s">
        <v>42</v>
      </c>
      <c r="B37" s="30"/>
      <c r="C37" s="31"/>
      <c r="D37" s="32">
        <f>SUM(D38:D44)</f>
        <v>758815</v>
      </c>
      <c r="E37" s="32">
        <f>SUM(E38:E44)</f>
        <v>48480</v>
      </c>
      <c r="F37" s="32">
        <f>SUM(F38:F44)</f>
        <v>0</v>
      </c>
      <c r="G37" s="32">
        <f>SUM(G38:G44)</f>
        <v>0</v>
      </c>
      <c r="H37" s="32">
        <f>SUM(H38:H44)</f>
        <v>0</v>
      </c>
      <c r="I37" s="32">
        <f>SUM(I38:I44)</f>
        <v>0</v>
      </c>
      <c r="J37" s="32">
        <f>SUM(J38:J44)</f>
        <v>0</v>
      </c>
      <c r="K37" s="32">
        <f>SUM(K38:K44)</f>
        <v>0</v>
      </c>
      <c r="L37" s="32">
        <f>SUM(L38:L44)</f>
        <v>0</v>
      </c>
      <c r="M37" s="32">
        <f>SUM(M38:M44)</f>
        <v>0</v>
      </c>
      <c r="N37" s="32">
        <f>SUM(N38:N44)</f>
        <v>0</v>
      </c>
      <c r="O37" s="32">
        <f>SUM(D37:N37)</f>
        <v>807295</v>
      </c>
      <c r="P37" s="45">
        <f>(O37/P$63)</f>
        <v>76.855959634424977</v>
      </c>
      <c r="Q37" s="10"/>
    </row>
    <row r="38" spans="1:17">
      <c r="A38" s="12"/>
      <c r="B38" s="25">
        <v>341.9</v>
      </c>
      <c r="C38" s="20" t="s">
        <v>98</v>
      </c>
      <c r="D38" s="46">
        <v>88102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4" si="4">SUM(D38:N38)</f>
        <v>88102</v>
      </c>
      <c r="P38" s="47">
        <f>(O38/P$63)</f>
        <v>8.3874714394516374</v>
      </c>
      <c r="Q38" s="9"/>
    </row>
    <row r="39" spans="1:17">
      <c r="A39" s="12"/>
      <c r="B39" s="25">
        <v>342.1</v>
      </c>
      <c r="C39" s="20" t="s">
        <v>46</v>
      </c>
      <c r="D39" s="46">
        <v>86222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86222</v>
      </c>
      <c r="P39" s="47">
        <f>(O39/P$63)</f>
        <v>8.2084920030464588</v>
      </c>
      <c r="Q39" s="9"/>
    </row>
    <row r="40" spans="1:17">
      <c r="A40" s="12"/>
      <c r="B40" s="25">
        <v>342.5</v>
      </c>
      <c r="C40" s="20" t="s">
        <v>99</v>
      </c>
      <c r="D40" s="46">
        <v>39231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39231</v>
      </c>
      <c r="P40" s="47">
        <f>(O40/P$63)</f>
        <v>3.7348629093678598</v>
      </c>
      <c r="Q40" s="9"/>
    </row>
    <row r="41" spans="1:17">
      <c r="A41" s="12"/>
      <c r="B41" s="25">
        <v>342.6</v>
      </c>
      <c r="C41" s="20" t="s">
        <v>48</v>
      </c>
      <c r="D41" s="46">
        <v>345459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345459</v>
      </c>
      <c r="P41" s="47">
        <f>(O41/P$63)</f>
        <v>32.888328255902515</v>
      </c>
      <c r="Q41" s="9"/>
    </row>
    <row r="42" spans="1:17">
      <c r="A42" s="12"/>
      <c r="B42" s="25">
        <v>342.9</v>
      </c>
      <c r="C42" s="20" t="s">
        <v>109</v>
      </c>
      <c r="D42" s="46">
        <v>1075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1075</v>
      </c>
      <c r="P42" s="47">
        <f>(O42/P$63)</f>
        <v>0.10234196496572734</v>
      </c>
      <c r="Q42" s="9"/>
    </row>
    <row r="43" spans="1:17">
      <c r="A43" s="12"/>
      <c r="B43" s="25">
        <v>347.1</v>
      </c>
      <c r="C43" s="20" t="s">
        <v>50</v>
      </c>
      <c r="D43" s="46">
        <v>2842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2842</v>
      </c>
      <c r="P43" s="47">
        <f>(O43/P$63)</f>
        <v>0.27056359482102055</v>
      </c>
      <c r="Q43" s="9"/>
    </row>
    <row r="44" spans="1:17">
      <c r="A44" s="12"/>
      <c r="B44" s="25">
        <v>347.2</v>
      </c>
      <c r="C44" s="20" t="s">
        <v>51</v>
      </c>
      <c r="D44" s="46">
        <v>195884</v>
      </c>
      <c r="E44" s="46">
        <v>48480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244364</v>
      </c>
      <c r="P44" s="47">
        <f>(O44/P$63)</f>
        <v>23.263899466869763</v>
      </c>
      <c r="Q44" s="9"/>
    </row>
    <row r="45" spans="1:17" ht="15.75">
      <c r="A45" s="29" t="s">
        <v>43</v>
      </c>
      <c r="B45" s="30"/>
      <c r="C45" s="31"/>
      <c r="D45" s="32">
        <f>SUM(D46:D50)</f>
        <v>300019</v>
      </c>
      <c r="E45" s="32">
        <f>SUM(E46:E50)</f>
        <v>27182</v>
      </c>
      <c r="F45" s="32">
        <f>SUM(F46:F50)</f>
        <v>0</v>
      </c>
      <c r="G45" s="32">
        <f>SUM(G46:G50)</f>
        <v>0</v>
      </c>
      <c r="H45" s="32">
        <f>SUM(H46:H50)</f>
        <v>0</v>
      </c>
      <c r="I45" s="32">
        <f>SUM(I46:I50)</f>
        <v>0</v>
      </c>
      <c r="J45" s="32">
        <f>SUM(J46:J50)</f>
        <v>0</v>
      </c>
      <c r="K45" s="32">
        <f>SUM(K46:K50)</f>
        <v>0</v>
      </c>
      <c r="L45" s="32">
        <f>SUM(L46:L50)</f>
        <v>0</v>
      </c>
      <c r="M45" s="32">
        <f>SUM(M46:M50)</f>
        <v>0</v>
      </c>
      <c r="N45" s="32">
        <f>SUM(N46:N50)</f>
        <v>0</v>
      </c>
      <c r="O45" s="32">
        <f>SUM(D45:N45)</f>
        <v>327201</v>
      </c>
      <c r="P45" s="45">
        <f>(O45/P$63)</f>
        <v>31.150133282559025</v>
      </c>
      <c r="Q45" s="10"/>
    </row>
    <row r="46" spans="1:17">
      <c r="A46" s="13"/>
      <c r="B46" s="39">
        <v>351.1</v>
      </c>
      <c r="C46" s="21" t="s">
        <v>106</v>
      </c>
      <c r="D46" s="46">
        <v>17641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17641</v>
      </c>
      <c r="P46" s="47">
        <f>(O46/P$63)</f>
        <v>1.6794554455445545</v>
      </c>
      <c r="Q46" s="9"/>
    </row>
    <row r="47" spans="1:17">
      <c r="A47" s="13"/>
      <c r="B47" s="39">
        <v>351.2</v>
      </c>
      <c r="C47" s="21" t="s">
        <v>110</v>
      </c>
      <c r="D47" s="46">
        <v>0</v>
      </c>
      <c r="E47" s="46">
        <v>26276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0" si="5">SUM(D47:N47)</f>
        <v>26276</v>
      </c>
      <c r="P47" s="47">
        <f>(O47/P$63)</f>
        <v>2.5015232292460015</v>
      </c>
      <c r="Q47" s="9"/>
    </row>
    <row r="48" spans="1:17">
      <c r="A48" s="13"/>
      <c r="B48" s="39">
        <v>351.3</v>
      </c>
      <c r="C48" s="21" t="s">
        <v>111</v>
      </c>
      <c r="D48" s="46">
        <v>0</v>
      </c>
      <c r="E48" s="46">
        <v>906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5"/>
        <v>906</v>
      </c>
      <c r="P48" s="47">
        <f>(O48/P$63)</f>
        <v>8.6252856054836249E-2</v>
      </c>
      <c r="Q48" s="9"/>
    </row>
    <row r="49" spans="1:120">
      <c r="A49" s="13"/>
      <c r="B49" s="39">
        <v>352</v>
      </c>
      <c r="C49" s="21" t="s">
        <v>55</v>
      </c>
      <c r="D49" s="46">
        <v>838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5"/>
        <v>838</v>
      </c>
      <c r="P49" s="47">
        <f>(O49/P$63)</f>
        <v>7.9779131759329783E-2</v>
      </c>
      <c r="Q49" s="9"/>
    </row>
    <row r="50" spans="1:120">
      <c r="A50" s="13"/>
      <c r="B50" s="39">
        <v>354</v>
      </c>
      <c r="C50" s="21" t="s">
        <v>56</v>
      </c>
      <c r="D50" s="46">
        <v>281540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5"/>
        <v>281540</v>
      </c>
      <c r="P50" s="47">
        <f>(O50/P$63)</f>
        <v>26.803122619954305</v>
      </c>
      <c r="Q50" s="9"/>
    </row>
    <row r="51" spans="1:120" ht="15.75">
      <c r="A51" s="29" t="s">
        <v>3</v>
      </c>
      <c r="B51" s="30"/>
      <c r="C51" s="31"/>
      <c r="D51" s="32">
        <f>SUM(D52:D58)</f>
        <v>393891</v>
      </c>
      <c r="E51" s="32">
        <f>SUM(E52:E58)</f>
        <v>519740</v>
      </c>
      <c r="F51" s="32">
        <f>SUM(F52:F58)</f>
        <v>15272</v>
      </c>
      <c r="G51" s="32">
        <f>SUM(G52:G58)</f>
        <v>242795</v>
      </c>
      <c r="H51" s="32">
        <f>SUM(H52:H58)</f>
        <v>76038</v>
      </c>
      <c r="I51" s="32">
        <f>SUM(I52:I58)</f>
        <v>0</v>
      </c>
      <c r="J51" s="32">
        <f>SUM(J52:J58)</f>
        <v>0</v>
      </c>
      <c r="K51" s="32">
        <f>SUM(K52:K58)</f>
        <v>4826799</v>
      </c>
      <c r="L51" s="32">
        <f>SUM(L52:L58)</f>
        <v>2211649</v>
      </c>
      <c r="M51" s="32">
        <f>SUM(M52:M58)</f>
        <v>0</v>
      </c>
      <c r="N51" s="32">
        <f>SUM(N52:N58)</f>
        <v>0</v>
      </c>
      <c r="O51" s="32">
        <f>SUM(D51:N51)</f>
        <v>8286184</v>
      </c>
      <c r="P51" s="45">
        <f>(O51/P$63)</f>
        <v>788.85986290936785</v>
      </c>
      <c r="Q51" s="10"/>
    </row>
    <row r="52" spans="1:120">
      <c r="A52" s="12"/>
      <c r="B52" s="25">
        <v>361.1</v>
      </c>
      <c r="C52" s="20" t="s">
        <v>59</v>
      </c>
      <c r="D52" s="46">
        <v>325678</v>
      </c>
      <c r="E52" s="46">
        <v>206134</v>
      </c>
      <c r="F52" s="46">
        <v>15272</v>
      </c>
      <c r="G52" s="46">
        <v>122795</v>
      </c>
      <c r="H52" s="46">
        <v>14313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684192</v>
      </c>
      <c r="P52" s="47">
        <f>(O52/P$63)</f>
        <v>65.136329017517141</v>
      </c>
      <c r="Q52" s="9"/>
    </row>
    <row r="53" spans="1:120">
      <c r="A53" s="12"/>
      <c r="B53" s="25">
        <v>361.3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61725</v>
      </c>
      <c r="I53" s="46">
        <v>0</v>
      </c>
      <c r="J53" s="46">
        <v>0</v>
      </c>
      <c r="K53" s="46">
        <v>4292978</v>
      </c>
      <c r="L53" s="46">
        <v>1447516</v>
      </c>
      <c r="M53" s="46">
        <v>0</v>
      </c>
      <c r="N53" s="46">
        <v>0</v>
      </c>
      <c r="O53" s="46">
        <f t="shared" ref="O53:O60" si="6">SUM(D53:N53)</f>
        <v>5802219</v>
      </c>
      <c r="P53" s="47">
        <f>(O53/P$63)</f>
        <v>552.38185453160702</v>
      </c>
      <c r="Q53" s="9"/>
    </row>
    <row r="54" spans="1:120">
      <c r="A54" s="12"/>
      <c r="B54" s="25">
        <v>364</v>
      </c>
      <c r="C54" s="20" t="s">
        <v>100</v>
      </c>
      <c r="D54" s="46">
        <v>27382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6"/>
        <v>27382</v>
      </c>
      <c r="P54" s="47">
        <f>(O54/P$63)</f>
        <v>2.6068164508758569</v>
      </c>
      <c r="Q54" s="9"/>
    </row>
    <row r="55" spans="1:120">
      <c r="A55" s="12"/>
      <c r="B55" s="25">
        <v>366</v>
      </c>
      <c r="C55" s="20" t="s">
        <v>62</v>
      </c>
      <c r="D55" s="46">
        <v>13789</v>
      </c>
      <c r="E55" s="46">
        <v>293473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6"/>
        <v>307262</v>
      </c>
      <c r="P55" s="47">
        <f>(O55/P$63)</f>
        <v>29.251904036557502</v>
      </c>
      <c r="Q55" s="9"/>
    </row>
    <row r="56" spans="1:120">
      <c r="A56" s="12"/>
      <c r="B56" s="25">
        <v>368</v>
      </c>
      <c r="C56" s="20" t="s">
        <v>81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533821</v>
      </c>
      <c r="L56" s="46">
        <v>764133</v>
      </c>
      <c r="M56" s="46">
        <v>0</v>
      </c>
      <c r="N56" s="46">
        <v>0</v>
      </c>
      <c r="O56" s="46">
        <f t="shared" si="6"/>
        <v>1297954</v>
      </c>
      <c r="P56" s="47">
        <f>(O56/P$63)</f>
        <v>123.56759329779132</v>
      </c>
      <c r="Q56" s="9"/>
    </row>
    <row r="57" spans="1:120">
      <c r="A57" s="12"/>
      <c r="B57" s="25">
        <v>369.3</v>
      </c>
      <c r="C57" s="20" t="s">
        <v>63</v>
      </c>
      <c r="D57" s="46">
        <v>0</v>
      </c>
      <c r="E57" s="46">
        <v>0</v>
      </c>
      <c r="F57" s="46">
        <v>0</v>
      </c>
      <c r="G57" s="46">
        <v>120000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120000</v>
      </c>
      <c r="P57" s="47">
        <f>(O57/P$63)</f>
        <v>11.424219345011425</v>
      </c>
      <c r="Q57" s="9"/>
    </row>
    <row r="58" spans="1:120">
      <c r="A58" s="12"/>
      <c r="B58" s="25">
        <v>369.9</v>
      </c>
      <c r="C58" s="20" t="s">
        <v>65</v>
      </c>
      <c r="D58" s="46">
        <v>27042</v>
      </c>
      <c r="E58" s="46">
        <v>20133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6"/>
        <v>47175</v>
      </c>
      <c r="P58" s="47">
        <f>(O58/P$63)</f>
        <v>4.4911462300076161</v>
      </c>
      <c r="Q58" s="9"/>
    </row>
    <row r="59" spans="1:120" ht="15.75">
      <c r="A59" s="29" t="s">
        <v>44</v>
      </c>
      <c r="B59" s="30"/>
      <c r="C59" s="31"/>
      <c r="D59" s="32">
        <f>SUM(D60:D60)</f>
        <v>160000</v>
      </c>
      <c r="E59" s="32">
        <f>SUM(E60:E60)</f>
        <v>870110</v>
      </c>
      <c r="F59" s="32">
        <f>SUM(F60:F60)</f>
        <v>5470</v>
      </c>
      <c r="G59" s="32">
        <f>SUM(G60:G60)</f>
        <v>0</v>
      </c>
      <c r="H59" s="32">
        <f>SUM(H60:H60)</f>
        <v>0</v>
      </c>
      <c r="I59" s="32">
        <f>SUM(I60:I60)</f>
        <v>0</v>
      </c>
      <c r="J59" s="32">
        <f>SUM(J60:J60)</f>
        <v>0</v>
      </c>
      <c r="K59" s="32">
        <f>SUM(K60:K60)</f>
        <v>0</v>
      </c>
      <c r="L59" s="32">
        <f>SUM(L60:L60)</f>
        <v>0</v>
      </c>
      <c r="M59" s="32">
        <f>SUM(M60:M60)</f>
        <v>0</v>
      </c>
      <c r="N59" s="32">
        <f>SUM(N60:N60)</f>
        <v>0</v>
      </c>
      <c r="O59" s="32">
        <f t="shared" si="6"/>
        <v>1035580</v>
      </c>
      <c r="P59" s="45">
        <f>(O59/P$63)</f>
        <v>98.589108910891085</v>
      </c>
      <c r="Q59" s="9"/>
    </row>
    <row r="60" spans="1:120" ht="15.75" thickBot="1">
      <c r="A60" s="12"/>
      <c r="B60" s="25">
        <v>381</v>
      </c>
      <c r="C60" s="20" t="s">
        <v>66</v>
      </c>
      <c r="D60" s="46">
        <v>160000</v>
      </c>
      <c r="E60" s="46">
        <v>870110</v>
      </c>
      <c r="F60" s="46">
        <v>5470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6"/>
        <v>1035580</v>
      </c>
      <c r="P60" s="47">
        <f>(O60/P$63)</f>
        <v>98.589108910891085</v>
      </c>
      <c r="Q60" s="9"/>
    </row>
    <row r="61" spans="1:120" ht="16.5" thickBot="1">
      <c r="A61" s="14" t="s">
        <v>52</v>
      </c>
      <c r="B61" s="23"/>
      <c r="C61" s="22"/>
      <c r="D61" s="15">
        <f>SUM(D5,D14,D21,D37,D45,D51,D59)</f>
        <v>21106121</v>
      </c>
      <c r="E61" s="15">
        <f>SUM(E5,E14,E21,E37,E45,E51,E59)</f>
        <v>5260443</v>
      </c>
      <c r="F61" s="15">
        <f>SUM(F5,F14,F21,F37,F45,F51,F59)</f>
        <v>1000698</v>
      </c>
      <c r="G61" s="15">
        <f>SUM(G5,G14,G21,G37,G45,G51,G59)</f>
        <v>242795</v>
      </c>
      <c r="H61" s="15">
        <f>SUM(H5,H14,H21,H37,H45,H51,H59)</f>
        <v>76038</v>
      </c>
      <c r="I61" s="15">
        <f>SUM(I5,I14,I21,I37,I45,I51,I59)</f>
        <v>0</v>
      </c>
      <c r="J61" s="15">
        <f>SUM(J5,J14,J21,J37,J45,J51,J59)</f>
        <v>0</v>
      </c>
      <c r="K61" s="15">
        <f>SUM(K5,K14,K21,K37,K45,K51,K59)</f>
        <v>4826799</v>
      </c>
      <c r="L61" s="15">
        <f>SUM(L5,L14,L21,L37,L45,L51,L59)</f>
        <v>2211649</v>
      </c>
      <c r="M61" s="15">
        <f>SUM(M5,M14,M21,M37,M45,M51,M59)</f>
        <v>0</v>
      </c>
      <c r="N61" s="15">
        <f>SUM(N5,N14,N21,N37,N45,N51,N59)</f>
        <v>0</v>
      </c>
      <c r="O61" s="15">
        <f>SUM(D61:N61)</f>
        <v>34724543</v>
      </c>
      <c r="P61" s="38">
        <f>(O61/P$63)</f>
        <v>3305.8399657273421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8" t="s">
        <v>146</v>
      </c>
      <c r="N63" s="48"/>
      <c r="O63" s="48"/>
      <c r="P63" s="43">
        <v>10504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78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8674600</v>
      </c>
      <c r="E5" s="27">
        <f t="shared" si="0"/>
        <v>0</v>
      </c>
      <c r="F5" s="27">
        <f t="shared" si="0"/>
        <v>414911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9089511</v>
      </c>
      <c r="O5" s="33">
        <f t="shared" ref="O5:O36" si="1">(N5/O$59)</f>
        <v>876.18189705031807</v>
      </c>
      <c r="P5" s="6"/>
    </row>
    <row r="6" spans="1:133">
      <c r="A6" s="12"/>
      <c r="B6" s="25">
        <v>311</v>
      </c>
      <c r="C6" s="20" t="s">
        <v>2</v>
      </c>
      <c r="D6" s="46">
        <v>6169049</v>
      </c>
      <c r="E6" s="46">
        <v>0</v>
      </c>
      <c r="F6" s="46">
        <v>414911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6583960</v>
      </c>
      <c r="O6" s="47">
        <f t="shared" si="1"/>
        <v>634.65972623867356</v>
      </c>
      <c r="P6" s="9"/>
    </row>
    <row r="7" spans="1:133">
      <c r="A7" s="12"/>
      <c r="B7" s="25">
        <v>312.41000000000003</v>
      </c>
      <c r="C7" s="20" t="s">
        <v>11</v>
      </c>
      <c r="D7" s="46">
        <v>104810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104810</v>
      </c>
      <c r="O7" s="47">
        <f t="shared" si="1"/>
        <v>10.103142471563524</v>
      </c>
      <c r="P7" s="9"/>
    </row>
    <row r="8" spans="1:133">
      <c r="A8" s="12"/>
      <c r="B8" s="25">
        <v>312.42</v>
      </c>
      <c r="C8" s="20" t="s">
        <v>10</v>
      </c>
      <c r="D8" s="46">
        <v>77122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77122</v>
      </c>
      <c r="O8" s="47">
        <f t="shared" si="1"/>
        <v>7.4341623288991707</v>
      </c>
      <c r="P8" s="9"/>
    </row>
    <row r="9" spans="1:133">
      <c r="A9" s="12"/>
      <c r="B9" s="25">
        <v>314.10000000000002</v>
      </c>
      <c r="C9" s="20" t="s">
        <v>12</v>
      </c>
      <c r="D9" s="46">
        <v>1111862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1111862</v>
      </c>
      <c r="O9" s="47">
        <f t="shared" si="1"/>
        <v>107.17775207248891</v>
      </c>
      <c r="P9" s="9"/>
    </row>
    <row r="10" spans="1:133">
      <c r="A10" s="12"/>
      <c r="B10" s="25">
        <v>314.3</v>
      </c>
      <c r="C10" s="20" t="s">
        <v>13</v>
      </c>
      <c r="D10" s="46">
        <v>474489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474489</v>
      </c>
      <c r="O10" s="47">
        <f t="shared" si="1"/>
        <v>45.738288027761712</v>
      </c>
      <c r="P10" s="9"/>
    </row>
    <row r="11" spans="1:133">
      <c r="A11" s="12"/>
      <c r="B11" s="25">
        <v>314.39999999999998</v>
      </c>
      <c r="C11" s="20" t="s">
        <v>14</v>
      </c>
      <c r="D11" s="46">
        <v>1265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1265</v>
      </c>
      <c r="O11" s="47">
        <f t="shared" si="1"/>
        <v>0.12193946404472721</v>
      </c>
      <c r="P11" s="9"/>
    </row>
    <row r="12" spans="1:133">
      <c r="A12" s="12"/>
      <c r="B12" s="25">
        <v>314.8</v>
      </c>
      <c r="C12" s="20" t="s">
        <v>15</v>
      </c>
      <c r="D12" s="46">
        <v>46725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46725</v>
      </c>
      <c r="O12" s="47">
        <f t="shared" si="1"/>
        <v>4.5040485829959511</v>
      </c>
      <c r="P12" s="9"/>
    </row>
    <row r="13" spans="1:133">
      <c r="A13" s="12"/>
      <c r="B13" s="25">
        <v>315</v>
      </c>
      <c r="C13" s="20" t="s">
        <v>93</v>
      </c>
      <c r="D13" s="46">
        <v>625846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625846</v>
      </c>
      <c r="O13" s="47">
        <f t="shared" si="1"/>
        <v>60.32832080200501</v>
      </c>
      <c r="P13" s="9"/>
    </row>
    <row r="14" spans="1:133">
      <c r="A14" s="12"/>
      <c r="B14" s="25">
        <v>316</v>
      </c>
      <c r="C14" s="20" t="s">
        <v>94</v>
      </c>
      <c r="D14" s="46">
        <v>63432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63432</v>
      </c>
      <c r="O14" s="47">
        <f t="shared" si="1"/>
        <v>6.1145170618854827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2119970</v>
      </c>
      <c r="E15" s="32">
        <f t="shared" si="3"/>
        <v>269802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2389772</v>
      </c>
      <c r="O15" s="45">
        <f t="shared" si="1"/>
        <v>230.36167341430499</v>
      </c>
      <c r="P15" s="10"/>
    </row>
    <row r="16" spans="1:133">
      <c r="A16" s="12"/>
      <c r="B16" s="25">
        <v>322</v>
      </c>
      <c r="C16" s="20" t="s">
        <v>0</v>
      </c>
      <c r="D16" s="46">
        <v>643781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643781</v>
      </c>
      <c r="O16" s="47">
        <f t="shared" si="1"/>
        <v>62.057162136109504</v>
      </c>
      <c r="P16" s="9"/>
    </row>
    <row r="17" spans="1:16">
      <c r="A17" s="12"/>
      <c r="B17" s="25">
        <v>323.10000000000002</v>
      </c>
      <c r="C17" s="20" t="s">
        <v>19</v>
      </c>
      <c r="D17" s="46">
        <v>826952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826952</v>
      </c>
      <c r="O17" s="47">
        <f t="shared" si="1"/>
        <v>79.713900134952766</v>
      </c>
      <c r="P17" s="9"/>
    </row>
    <row r="18" spans="1:16">
      <c r="A18" s="12"/>
      <c r="B18" s="25">
        <v>323.7</v>
      </c>
      <c r="C18" s="20" t="s">
        <v>20</v>
      </c>
      <c r="D18" s="46">
        <v>35895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35895</v>
      </c>
      <c r="O18" s="47">
        <f t="shared" si="1"/>
        <v>3.4600925390399073</v>
      </c>
      <c r="P18" s="9"/>
    </row>
    <row r="19" spans="1:16">
      <c r="A19" s="12"/>
      <c r="B19" s="25">
        <v>325.2</v>
      </c>
      <c r="C19" s="20" t="s">
        <v>21</v>
      </c>
      <c r="D19" s="46">
        <v>0</v>
      </c>
      <c r="E19" s="46">
        <v>269802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269802</v>
      </c>
      <c r="O19" s="47">
        <f t="shared" si="1"/>
        <v>26.007518796992482</v>
      </c>
      <c r="P19" s="9"/>
    </row>
    <row r="20" spans="1:16">
      <c r="A20" s="12"/>
      <c r="B20" s="25">
        <v>329</v>
      </c>
      <c r="C20" s="20" t="s">
        <v>84</v>
      </c>
      <c r="D20" s="46">
        <v>613342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613342</v>
      </c>
      <c r="O20" s="47">
        <f t="shared" si="1"/>
        <v>59.122999807210334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1096868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1096868</v>
      </c>
      <c r="O21" s="45">
        <f t="shared" si="1"/>
        <v>105.73240794293426</v>
      </c>
      <c r="P21" s="10"/>
    </row>
    <row r="22" spans="1:16">
      <c r="A22" s="12"/>
      <c r="B22" s="25">
        <v>331.9</v>
      </c>
      <c r="C22" s="20" t="s">
        <v>85</v>
      </c>
      <c r="D22" s="46">
        <v>38255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38255</v>
      </c>
      <c r="O22" s="47">
        <f t="shared" si="1"/>
        <v>3.6875843454790824</v>
      </c>
      <c r="P22" s="9"/>
    </row>
    <row r="23" spans="1:16">
      <c r="A23" s="12"/>
      <c r="B23" s="25">
        <v>334.2</v>
      </c>
      <c r="C23" s="20" t="s">
        <v>25</v>
      </c>
      <c r="D23" s="46">
        <v>2010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2010</v>
      </c>
      <c r="O23" s="47">
        <f t="shared" si="1"/>
        <v>0.19375361480624639</v>
      </c>
      <c r="P23" s="9"/>
    </row>
    <row r="24" spans="1:16">
      <c r="A24" s="12"/>
      <c r="B24" s="25">
        <v>335.12</v>
      </c>
      <c r="C24" s="20" t="s">
        <v>95</v>
      </c>
      <c r="D24" s="46">
        <v>281688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281688</v>
      </c>
      <c r="O24" s="47">
        <f t="shared" si="1"/>
        <v>27.153267784846733</v>
      </c>
      <c r="P24" s="9"/>
    </row>
    <row r="25" spans="1:16">
      <c r="A25" s="12"/>
      <c r="B25" s="25">
        <v>335.15</v>
      </c>
      <c r="C25" s="20" t="s">
        <v>96</v>
      </c>
      <c r="D25" s="46">
        <v>7733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7733</v>
      </c>
      <c r="O25" s="47">
        <f t="shared" si="1"/>
        <v>0.74542124542124544</v>
      </c>
      <c r="P25" s="9"/>
    </row>
    <row r="26" spans="1:16">
      <c r="A26" s="12"/>
      <c r="B26" s="25">
        <v>335.18</v>
      </c>
      <c r="C26" s="20" t="s">
        <v>97</v>
      </c>
      <c r="D26" s="46">
        <v>641074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641074</v>
      </c>
      <c r="O26" s="47">
        <f t="shared" si="1"/>
        <v>61.796221322537114</v>
      </c>
      <c r="P26" s="9"/>
    </row>
    <row r="27" spans="1:16">
      <c r="A27" s="12"/>
      <c r="B27" s="25">
        <v>335.21</v>
      </c>
      <c r="C27" s="20" t="s">
        <v>32</v>
      </c>
      <c r="D27" s="46">
        <v>13780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13780</v>
      </c>
      <c r="O27" s="47">
        <f t="shared" si="1"/>
        <v>1.3283208020050126</v>
      </c>
      <c r="P27" s="9"/>
    </row>
    <row r="28" spans="1:16">
      <c r="A28" s="12"/>
      <c r="B28" s="25">
        <v>335.49</v>
      </c>
      <c r="C28" s="20" t="s">
        <v>33</v>
      </c>
      <c r="D28" s="46">
        <v>5288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5288</v>
      </c>
      <c r="O28" s="47">
        <f t="shared" si="1"/>
        <v>0.50973587815693078</v>
      </c>
      <c r="P28" s="9"/>
    </row>
    <row r="29" spans="1:16">
      <c r="A29" s="12"/>
      <c r="B29" s="25">
        <v>335.9</v>
      </c>
      <c r="C29" s="20" t="s">
        <v>88</v>
      </c>
      <c r="D29" s="46">
        <v>39863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39863</v>
      </c>
      <c r="O29" s="47">
        <f t="shared" si="1"/>
        <v>3.8425872373240795</v>
      </c>
      <c r="P29" s="9"/>
    </row>
    <row r="30" spans="1:16">
      <c r="A30" s="12"/>
      <c r="B30" s="25">
        <v>337.9</v>
      </c>
      <c r="C30" s="20" t="s">
        <v>89</v>
      </c>
      <c r="D30" s="46">
        <v>61620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61620</v>
      </c>
      <c r="O30" s="47">
        <f t="shared" si="1"/>
        <v>5.9398496240601499</v>
      </c>
      <c r="P30" s="9"/>
    </row>
    <row r="31" spans="1:16">
      <c r="A31" s="12"/>
      <c r="B31" s="25">
        <v>338</v>
      </c>
      <c r="C31" s="20" t="s">
        <v>37</v>
      </c>
      <c r="D31" s="46">
        <v>5557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5557</v>
      </c>
      <c r="O31" s="47">
        <f t="shared" si="1"/>
        <v>0.53566608829766726</v>
      </c>
      <c r="P31" s="9"/>
    </row>
    <row r="32" spans="1:16" ht="15.75">
      <c r="A32" s="29" t="s">
        <v>42</v>
      </c>
      <c r="B32" s="30"/>
      <c r="C32" s="31"/>
      <c r="D32" s="32">
        <f t="shared" ref="D32:M32" si="7">SUM(D33:D40)</f>
        <v>359826</v>
      </c>
      <c r="E32" s="32">
        <f t="shared" si="7"/>
        <v>1891053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2250879</v>
      </c>
      <c r="O32" s="45">
        <f t="shared" si="1"/>
        <v>216.97310584152689</v>
      </c>
      <c r="P32" s="10"/>
    </row>
    <row r="33" spans="1:16">
      <c r="A33" s="12"/>
      <c r="B33" s="25">
        <v>341.9</v>
      </c>
      <c r="C33" s="20" t="s">
        <v>98</v>
      </c>
      <c r="D33" s="46">
        <v>34565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34565</v>
      </c>
      <c r="O33" s="47">
        <f t="shared" si="1"/>
        <v>3.3318874108347791</v>
      </c>
      <c r="P33" s="9"/>
    </row>
    <row r="34" spans="1:16">
      <c r="A34" s="12"/>
      <c r="B34" s="25">
        <v>342.1</v>
      </c>
      <c r="C34" s="20" t="s">
        <v>46</v>
      </c>
      <c r="D34" s="46">
        <v>43864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43864</v>
      </c>
      <c r="O34" s="47">
        <f t="shared" si="1"/>
        <v>4.2282629651050705</v>
      </c>
      <c r="P34" s="9"/>
    </row>
    <row r="35" spans="1:16">
      <c r="A35" s="12"/>
      <c r="B35" s="25">
        <v>342.5</v>
      </c>
      <c r="C35" s="20" t="s">
        <v>99</v>
      </c>
      <c r="D35" s="46">
        <v>34070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34070</v>
      </c>
      <c r="O35" s="47">
        <f t="shared" si="1"/>
        <v>3.2841719683824948</v>
      </c>
      <c r="P35" s="9"/>
    </row>
    <row r="36" spans="1:16">
      <c r="A36" s="12"/>
      <c r="B36" s="25">
        <v>342.6</v>
      </c>
      <c r="C36" s="20" t="s">
        <v>48</v>
      </c>
      <c r="D36" s="46">
        <v>187402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187402</v>
      </c>
      <c r="O36" s="47">
        <f t="shared" si="1"/>
        <v>18.06458453826875</v>
      </c>
      <c r="P36" s="9"/>
    </row>
    <row r="37" spans="1:16">
      <c r="A37" s="12"/>
      <c r="B37" s="25">
        <v>342.9</v>
      </c>
      <c r="C37" s="20" t="s">
        <v>109</v>
      </c>
      <c r="D37" s="46">
        <v>1710</v>
      </c>
      <c r="E37" s="46">
        <v>240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1950</v>
      </c>
      <c r="O37" s="47">
        <f t="shared" ref="O37:O57" si="9">(N37/O$59)</f>
        <v>0.18796992481203006</v>
      </c>
      <c r="P37" s="9"/>
    </row>
    <row r="38" spans="1:16">
      <c r="A38" s="12"/>
      <c r="B38" s="25">
        <v>343.4</v>
      </c>
      <c r="C38" s="20" t="s">
        <v>49</v>
      </c>
      <c r="D38" s="46">
        <v>0</v>
      </c>
      <c r="E38" s="46">
        <v>1798302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1798302</v>
      </c>
      <c r="O38" s="47">
        <f t="shared" si="9"/>
        <v>173.34702139965299</v>
      </c>
      <c r="P38" s="9"/>
    </row>
    <row r="39" spans="1:16">
      <c r="A39" s="12"/>
      <c r="B39" s="25">
        <v>347.1</v>
      </c>
      <c r="C39" s="20" t="s">
        <v>50</v>
      </c>
      <c r="D39" s="46">
        <v>3490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3490</v>
      </c>
      <c r="O39" s="47">
        <f t="shared" si="9"/>
        <v>0.33641796799691537</v>
      </c>
      <c r="P39" s="9"/>
    </row>
    <row r="40" spans="1:16">
      <c r="A40" s="12"/>
      <c r="B40" s="25">
        <v>347.2</v>
      </c>
      <c r="C40" s="20" t="s">
        <v>51</v>
      </c>
      <c r="D40" s="46">
        <v>54725</v>
      </c>
      <c r="E40" s="46">
        <v>92511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147236</v>
      </c>
      <c r="O40" s="47">
        <f t="shared" si="9"/>
        <v>14.192789666473876</v>
      </c>
      <c r="P40" s="9"/>
    </row>
    <row r="41" spans="1:16" ht="15.75">
      <c r="A41" s="29" t="s">
        <v>43</v>
      </c>
      <c r="B41" s="30"/>
      <c r="C41" s="31"/>
      <c r="D41" s="32">
        <f t="shared" ref="D41:M41" si="10">SUM(D42:D46)</f>
        <v>293935</v>
      </c>
      <c r="E41" s="32">
        <f t="shared" si="10"/>
        <v>10162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7" si="11">SUM(D41:M41)</f>
        <v>304097</v>
      </c>
      <c r="O41" s="45">
        <f t="shared" si="9"/>
        <v>29.313379602853288</v>
      </c>
      <c r="P41" s="10"/>
    </row>
    <row r="42" spans="1:16">
      <c r="A42" s="13"/>
      <c r="B42" s="39">
        <v>351.1</v>
      </c>
      <c r="C42" s="21" t="s">
        <v>106</v>
      </c>
      <c r="D42" s="46">
        <v>12243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12243</v>
      </c>
      <c r="O42" s="47">
        <f t="shared" si="9"/>
        <v>1.180161943319838</v>
      </c>
      <c r="P42" s="9"/>
    </row>
    <row r="43" spans="1:16">
      <c r="A43" s="13"/>
      <c r="B43" s="39">
        <v>351.2</v>
      </c>
      <c r="C43" s="21" t="s">
        <v>110</v>
      </c>
      <c r="D43" s="46">
        <v>0</v>
      </c>
      <c r="E43" s="46">
        <v>9125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9125</v>
      </c>
      <c r="O43" s="47">
        <f t="shared" si="9"/>
        <v>0.87960285328706378</v>
      </c>
      <c r="P43" s="9"/>
    </row>
    <row r="44" spans="1:16">
      <c r="A44" s="13"/>
      <c r="B44" s="39">
        <v>351.3</v>
      </c>
      <c r="C44" s="21" t="s">
        <v>111</v>
      </c>
      <c r="D44" s="46">
        <v>0</v>
      </c>
      <c r="E44" s="46">
        <v>1037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1037</v>
      </c>
      <c r="O44" s="47">
        <f t="shared" si="9"/>
        <v>9.9961442066705222E-2</v>
      </c>
      <c r="P44" s="9"/>
    </row>
    <row r="45" spans="1:16">
      <c r="A45" s="13"/>
      <c r="B45" s="39">
        <v>352</v>
      </c>
      <c r="C45" s="21" t="s">
        <v>55</v>
      </c>
      <c r="D45" s="46">
        <v>389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389</v>
      </c>
      <c r="O45" s="47">
        <f t="shared" si="9"/>
        <v>3.7497590129169076E-2</v>
      </c>
      <c r="P45" s="9"/>
    </row>
    <row r="46" spans="1:16">
      <c r="A46" s="13"/>
      <c r="B46" s="39">
        <v>354</v>
      </c>
      <c r="C46" s="21" t="s">
        <v>56</v>
      </c>
      <c r="D46" s="46">
        <v>281303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281303</v>
      </c>
      <c r="O46" s="47">
        <f t="shared" si="9"/>
        <v>27.116155774050512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177186</v>
      </c>
      <c r="E47" s="32">
        <f t="shared" si="12"/>
        <v>284050</v>
      </c>
      <c r="F47" s="32">
        <f t="shared" si="12"/>
        <v>64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4246908</v>
      </c>
      <c r="L47" s="32">
        <f t="shared" si="12"/>
        <v>1083557</v>
      </c>
      <c r="M47" s="32">
        <f t="shared" si="12"/>
        <v>0</v>
      </c>
      <c r="N47" s="32">
        <f t="shared" si="11"/>
        <v>5791765</v>
      </c>
      <c r="O47" s="45">
        <f t="shared" si="9"/>
        <v>558.29622132253712</v>
      </c>
      <c r="P47" s="10"/>
    </row>
    <row r="48" spans="1:16">
      <c r="A48" s="12"/>
      <c r="B48" s="25">
        <v>361.1</v>
      </c>
      <c r="C48" s="20" t="s">
        <v>59</v>
      </c>
      <c r="D48" s="46">
        <v>24789</v>
      </c>
      <c r="E48" s="46">
        <v>16482</v>
      </c>
      <c r="F48" s="46">
        <v>64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41335</v>
      </c>
      <c r="O48" s="47">
        <f t="shared" si="9"/>
        <v>3.9844804318488527</v>
      </c>
      <c r="P48" s="9"/>
    </row>
    <row r="49" spans="1:119">
      <c r="A49" s="12"/>
      <c r="B49" s="25">
        <v>361.3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2413916</v>
      </c>
      <c r="L49" s="46">
        <v>551189</v>
      </c>
      <c r="M49" s="46">
        <v>0</v>
      </c>
      <c r="N49" s="46">
        <f t="shared" si="11"/>
        <v>2965105</v>
      </c>
      <c r="O49" s="47">
        <f t="shared" si="9"/>
        <v>285.82080200501252</v>
      </c>
      <c r="P49" s="9"/>
    </row>
    <row r="50" spans="1:119">
      <c r="A50" s="12"/>
      <c r="B50" s="25">
        <v>364</v>
      </c>
      <c r="C50" s="20" t="s">
        <v>100</v>
      </c>
      <c r="D50" s="46">
        <v>24441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24441</v>
      </c>
      <c r="O50" s="47">
        <f t="shared" si="9"/>
        <v>2.3559861191440139</v>
      </c>
      <c r="P50" s="9"/>
    </row>
    <row r="51" spans="1:119">
      <c r="A51" s="12"/>
      <c r="B51" s="25">
        <v>366</v>
      </c>
      <c r="C51" s="20" t="s">
        <v>62</v>
      </c>
      <c r="D51" s="46">
        <v>35279</v>
      </c>
      <c r="E51" s="46">
        <v>252170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287449</v>
      </c>
      <c r="O51" s="47">
        <f t="shared" si="9"/>
        <v>27.708598419124733</v>
      </c>
      <c r="P51" s="9"/>
    </row>
    <row r="52" spans="1:119">
      <c r="A52" s="12"/>
      <c r="B52" s="25">
        <v>368</v>
      </c>
      <c r="C52" s="20" t="s">
        <v>81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1832992</v>
      </c>
      <c r="L52" s="46">
        <v>532368</v>
      </c>
      <c r="M52" s="46">
        <v>0</v>
      </c>
      <c r="N52" s="46">
        <f t="shared" si="11"/>
        <v>2365360</v>
      </c>
      <c r="O52" s="47">
        <f t="shared" si="9"/>
        <v>228.00848274532484</v>
      </c>
      <c r="P52" s="9"/>
    </row>
    <row r="53" spans="1:119">
      <c r="A53" s="12"/>
      <c r="B53" s="25">
        <v>369.9</v>
      </c>
      <c r="C53" s="20" t="s">
        <v>65</v>
      </c>
      <c r="D53" s="46">
        <v>92677</v>
      </c>
      <c r="E53" s="46">
        <v>15398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108075</v>
      </c>
      <c r="O53" s="47">
        <f t="shared" si="9"/>
        <v>10.417871602082128</v>
      </c>
      <c r="P53" s="9"/>
    </row>
    <row r="54" spans="1:119" ht="15.75">
      <c r="A54" s="29" t="s">
        <v>44</v>
      </c>
      <c r="B54" s="30"/>
      <c r="C54" s="31"/>
      <c r="D54" s="32">
        <f t="shared" ref="D54:M54" si="13">SUM(D55:D56)</f>
        <v>525192</v>
      </c>
      <c r="E54" s="32">
        <f t="shared" si="13"/>
        <v>218000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743192</v>
      </c>
      <c r="O54" s="45">
        <f t="shared" si="9"/>
        <v>71.639868903026795</v>
      </c>
      <c r="P54" s="9"/>
    </row>
    <row r="55" spans="1:119">
      <c r="A55" s="12"/>
      <c r="B55" s="25">
        <v>381</v>
      </c>
      <c r="C55" s="20" t="s">
        <v>66</v>
      </c>
      <c r="D55" s="46">
        <v>55000</v>
      </c>
      <c r="E55" s="46">
        <v>218000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273000</v>
      </c>
      <c r="O55" s="47">
        <f t="shared" si="9"/>
        <v>26.315789473684209</v>
      </c>
      <c r="P55" s="9"/>
    </row>
    <row r="56" spans="1:119" ht="15.75" thickBot="1">
      <c r="A56" s="12"/>
      <c r="B56" s="25">
        <v>383</v>
      </c>
      <c r="C56" s="20" t="s">
        <v>67</v>
      </c>
      <c r="D56" s="46">
        <v>470192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470192</v>
      </c>
      <c r="O56" s="47">
        <f t="shared" si="9"/>
        <v>45.324079429342589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SUM(D5,D15,D21,D32,D41,D47,D54)</f>
        <v>13247577</v>
      </c>
      <c r="E57" s="15">
        <f t="shared" si="14"/>
        <v>2673067</v>
      </c>
      <c r="F57" s="15">
        <f t="shared" si="14"/>
        <v>414975</v>
      </c>
      <c r="G57" s="15">
        <f t="shared" si="14"/>
        <v>0</v>
      </c>
      <c r="H57" s="15">
        <f t="shared" si="14"/>
        <v>0</v>
      </c>
      <c r="I57" s="15">
        <f t="shared" si="14"/>
        <v>0</v>
      </c>
      <c r="J57" s="15">
        <f t="shared" si="14"/>
        <v>0</v>
      </c>
      <c r="K57" s="15">
        <f t="shared" si="14"/>
        <v>4246908</v>
      </c>
      <c r="L57" s="15">
        <f t="shared" si="14"/>
        <v>1083557</v>
      </c>
      <c r="M57" s="15">
        <f t="shared" si="14"/>
        <v>0</v>
      </c>
      <c r="N57" s="15">
        <f t="shared" si="11"/>
        <v>21666084</v>
      </c>
      <c r="O57" s="38">
        <f t="shared" si="9"/>
        <v>2088.4985540775015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112</v>
      </c>
      <c r="M59" s="48"/>
      <c r="N59" s="48"/>
      <c r="O59" s="43">
        <v>10374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8416998</v>
      </c>
      <c r="E5" s="27">
        <f t="shared" si="0"/>
        <v>0</v>
      </c>
      <c r="F5" s="27">
        <f t="shared" si="0"/>
        <v>462261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8879259</v>
      </c>
      <c r="O5" s="33">
        <f t="shared" ref="O5:O36" si="1">(N5/O$58)</f>
        <v>853.69281799826945</v>
      </c>
      <c r="P5" s="6"/>
    </row>
    <row r="6" spans="1:133">
      <c r="A6" s="12"/>
      <c r="B6" s="25">
        <v>311</v>
      </c>
      <c r="C6" s="20" t="s">
        <v>2</v>
      </c>
      <c r="D6" s="46">
        <v>5930738</v>
      </c>
      <c r="E6" s="46">
        <v>0</v>
      </c>
      <c r="F6" s="46">
        <v>462261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6392999</v>
      </c>
      <c r="O6" s="47">
        <f t="shared" si="1"/>
        <v>614.65234112104611</v>
      </c>
      <c r="P6" s="9"/>
    </row>
    <row r="7" spans="1:133">
      <c r="A7" s="12"/>
      <c r="B7" s="25">
        <v>312.41000000000003</v>
      </c>
      <c r="C7" s="20" t="s">
        <v>11</v>
      </c>
      <c r="D7" s="46">
        <v>103063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103063</v>
      </c>
      <c r="O7" s="47">
        <f t="shared" si="1"/>
        <v>9.908951062397847</v>
      </c>
      <c r="P7" s="9"/>
    </row>
    <row r="8" spans="1:133">
      <c r="A8" s="12"/>
      <c r="B8" s="25">
        <v>312.42</v>
      </c>
      <c r="C8" s="20" t="s">
        <v>10</v>
      </c>
      <c r="D8" s="46">
        <v>74555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74555</v>
      </c>
      <c r="O8" s="47">
        <f t="shared" si="1"/>
        <v>7.1680607633881355</v>
      </c>
      <c r="P8" s="9"/>
    </row>
    <row r="9" spans="1:133">
      <c r="A9" s="12"/>
      <c r="B9" s="25">
        <v>314.10000000000002</v>
      </c>
      <c r="C9" s="20" t="s">
        <v>12</v>
      </c>
      <c r="D9" s="46">
        <v>1015477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1015477</v>
      </c>
      <c r="O9" s="47">
        <f t="shared" si="1"/>
        <v>97.632631477742521</v>
      </c>
      <c r="P9" s="9"/>
    </row>
    <row r="10" spans="1:133">
      <c r="A10" s="12"/>
      <c r="B10" s="25">
        <v>314.3</v>
      </c>
      <c r="C10" s="20" t="s">
        <v>13</v>
      </c>
      <c r="D10" s="46">
        <v>460268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460268</v>
      </c>
      <c r="O10" s="47">
        <f t="shared" si="1"/>
        <v>44.252283434285168</v>
      </c>
      <c r="P10" s="9"/>
    </row>
    <row r="11" spans="1:133">
      <c r="A11" s="12"/>
      <c r="B11" s="25">
        <v>314.39999999999998</v>
      </c>
      <c r="C11" s="20" t="s">
        <v>14</v>
      </c>
      <c r="D11" s="46">
        <v>890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890</v>
      </c>
      <c r="O11" s="47">
        <f t="shared" si="1"/>
        <v>8.5568695317757903E-2</v>
      </c>
      <c r="P11" s="9"/>
    </row>
    <row r="12" spans="1:133">
      <c r="A12" s="12"/>
      <c r="B12" s="25">
        <v>314.8</v>
      </c>
      <c r="C12" s="20" t="s">
        <v>15</v>
      </c>
      <c r="D12" s="46">
        <v>39330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39330</v>
      </c>
      <c r="O12" s="47">
        <f t="shared" si="1"/>
        <v>3.7813671762330543</v>
      </c>
      <c r="P12" s="9"/>
    </row>
    <row r="13" spans="1:133">
      <c r="A13" s="12"/>
      <c r="B13" s="25">
        <v>315</v>
      </c>
      <c r="C13" s="20" t="s">
        <v>93</v>
      </c>
      <c r="D13" s="46">
        <v>723141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723141</v>
      </c>
      <c r="O13" s="47">
        <f t="shared" si="1"/>
        <v>69.526103259301991</v>
      </c>
      <c r="P13" s="9"/>
    </row>
    <row r="14" spans="1:133">
      <c r="A14" s="12"/>
      <c r="B14" s="25">
        <v>316</v>
      </c>
      <c r="C14" s="20" t="s">
        <v>94</v>
      </c>
      <c r="D14" s="46">
        <v>69536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69536</v>
      </c>
      <c r="O14" s="47">
        <f t="shared" si="1"/>
        <v>6.6855110085568699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1972171</v>
      </c>
      <c r="E15" s="32">
        <f t="shared" si="3"/>
        <v>269845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2242016</v>
      </c>
      <c r="O15" s="45">
        <f t="shared" si="1"/>
        <v>215.55773483318913</v>
      </c>
      <c r="P15" s="10"/>
    </row>
    <row r="16" spans="1:133">
      <c r="A16" s="12"/>
      <c r="B16" s="25">
        <v>322</v>
      </c>
      <c r="C16" s="20" t="s">
        <v>0</v>
      </c>
      <c r="D16" s="46">
        <v>535941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535941</v>
      </c>
      <c r="O16" s="47">
        <f t="shared" si="1"/>
        <v>51.527833862128638</v>
      </c>
      <c r="P16" s="9"/>
    </row>
    <row r="17" spans="1:16">
      <c r="A17" s="12"/>
      <c r="B17" s="25">
        <v>323.10000000000002</v>
      </c>
      <c r="C17" s="20" t="s">
        <v>19</v>
      </c>
      <c r="D17" s="46">
        <v>767419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767419</v>
      </c>
      <c r="O17" s="47">
        <f t="shared" si="1"/>
        <v>73.783193923661187</v>
      </c>
      <c r="P17" s="9"/>
    </row>
    <row r="18" spans="1:16">
      <c r="A18" s="12"/>
      <c r="B18" s="25">
        <v>323.7</v>
      </c>
      <c r="C18" s="20" t="s">
        <v>20</v>
      </c>
      <c r="D18" s="46">
        <v>97100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97100</v>
      </c>
      <c r="O18" s="47">
        <f t="shared" si="1"/>
        <v>9.3356408037688681</v>
      </c>
      <c r="P18" s="9"/>
    </row>
    <row r="19" spans="1:16">
      <c r="A19" s="12"/>
      <c r="B19" s="25">
        <v>325.2</v>
      </c>
      <c r="C19" s="20" t="s">
        <v>21</v>
      </c>
      <c r="D19" s="46">
        <v>0</v>
      </c>
      <c r="E19" s="46">
        <v>269845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269845</v>
      </c>
      <c r="O19" s="47">
        <f t="shared" si="1"/>
        <v>25.944139986539756</v>
      </c>
      <c r="P19" s="9"/>
    </row>
    <row r="20" spans="1:16">
      <c r="A20" s="12"/>
      <c r="B20" s="25">
        <v>329</v>
      </c>
      <c r="C20" s="20" t="s">
        <v>84</v>
      </c>
      <c r="D20" s="46">
        <v>571711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571711</v>
      </c>
      <c r="O20" s="47">
        <f t="shared" si="1"/>
        <v>54.966926257090662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SUM(D22:D32)</f>
        <v>1092766</v>
      </c>
      <c r="E21" s="32">
        <f t="shared" si="5"/>
        <v>161217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1253983</v>
      </c>
      <c r="O21" s="45">
        <f t="shared" si="1"/>
        <v>120.56369579848092</v>
      </c>
      <c r="P21" s="10"/>
    </row>
    <row r="22" spans="1:16">
      <c r="A22" s="12"/>
      <c r="B22" s="25">
        <v>331.9</v>
      </c>
      <c r="C22" s="20" t="s">
        <v>85</v>
      </c>
      <c r="D22" s="46">
        <v>45308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45308</v>
      </c>
      <c r="O22" s="47">
        <f t="shared" si="1"/>
        <v>4.3561196038842418</v>
      </c>
      <c r="P22" s="9"/>
    </row>
    <row r="23" spans="1:16">
      <c r="A23" s="12"/>
      <c r="B23" s="25">
        <v>334.2</v>
      </c>
      <c r="C23" s="20" t="s">
        <v>25</v>
      </c>
      <c r="D23" s="46">
        <v>2008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2008</v>
      </c>
      <c r="O23" s="47">
        <f t="shared" si="1"/>
        <v>0.19305835977309874</v>
      </c>
      <c r="P23" s="9"/>
    </row>
    <row r="24" spans="1:16">
      <c r="A24" s="12"/>
      <c r="B24" s="25">
        <v>334.9</v>
      </c>
      <c r="C24" s="20" t="s">
        <v>86</v>
      </c>
      <c r="D24" s="46">
        <v>22860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22860</v>
      </c>
      <c r="O24" s="47">
        <f t="shared" si="1"/>
        <v>2.19786558984713</v>
      </c>
      <c r="P24" s="9"/>
    </row>
    <row r="25" spans="1:16">
      <c r="A25" s="12"/>
      <c r="B25" s="25">
        <v>335.12</v>
      </c>
      <c r="C25" s="20" t="s">
        <v>95</v>
      </c>
      <c r="D25" s="46">
        <v>272608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272608</v>
      </c>
      <c r="O25" s="47">
        <f t="shared" si="1"/>
        <v>26.209787520430726</v>
      </c>
      <c r="P25" s="9"/>
    </row>
    <row r="26" spans="1:16">
      <c r="A26" s="12"/>
      <c r="B26" s="25">
        <v>335.15</v>
      </c>
      <c r="C26" s="20" t="s">
        <v>96</v>
      </c>
      <c r="D26" s="46">
        <v>6461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6461</v>
      </c>
      <c r="O26" s="47">
        <f t="shared" si="1"/>
        <v>0.62119027016633011</v>
      </c>
      <c r="P26" s="9"/>
    </row>
    <row r="27" spans="1:16">
      <c r="A27" s="12"/>
      <c r="B27" s="25">
        <v>335.18</v>
      </c>
      <c r="C27" s="20" t="s">
        <v>97</v>
      </c>
      <c r="D27" s="46">
        <v>606902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606902</v>
      </c>
      <c r="O27" s="47">
        <f t="shared" si="1"/>
        <v>58.350350927795404</v>
      </c>
      <c r="P27" s="9"/>
    </row>
    <row r="28" spans="1:16">
      <c r="A28" s="12"/>
      <c r="B28" s="25">
        <v>335.23</v>
      </c>
      <c r="C28" s="20" t="s">
        <v>87</v>
      </c>
      <c r="D28" s="46">
        <v>13330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13330</v>
      </c>
      <c r="O28" s="47">
        <f t="shared" si="1"/>
        <v>1.2816075377367562</v>
      </c>
      <c r="P28" s="9"/>
    </row>
    <row r="29" spans="1:16">
      <c r="A29" s="12"/>
      <c r="B29" s="25">
        <v>335.49</v>
      </c>
      <c r="C29" s="20" t="s">
        <v>33</v>
      </c>
      <c r="D29" s="46">
        <v>4788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4788</v>
      </c>
      <c r="O29" s="47">
        <f t="shared" si="1"/>
        <v>0.46034035188924144</v>
      </c>
      <c r="P29" s="9"/>
    </row>
    <row r="30" spans="1:16">
      <c r="A30" s="12"/>
      <c r="B30" s="25">
        <v>335.9</v>
      </c>
      <c r="C30" s="20" t="s">
        <v>88</v>
      </c>
      <c r="D30" s="46">
        <v>39002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39002</v>
      </c>
      <c r="O30" s="47">
        <f t="shared" si="1"/>
        <v>3.7498317469474087</v>
      </c>
      <c r="P30" s="9"/>
    </row>
    <row r="31" spans="1:16">
      <c r="A31" s="12"/>
      <c r="B31" s="25">
        <v>337.9</v>
      </c>
      <c r="C31" s="20" t="s">
        <v>89</v>
      </c>
      <c r="D31" s="46">
        <v>69226</v>
      </c>
      <c r="E31" s="46">
        <v>161217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230443</v>
      </c>
      <c r="O31" s="47">
        <f t="shared" si="1"/>
        <v>22.155850399000098</v>
      </c>
      <c r="P31" s="9"/>
    </row>
    <row r="32" spans="1:16">
      <c r="A32" s="12"/>
      <c r="B32" s="25">
        <v>338</v>
      </c>
      <c r="C32" s="20" t="s">
        <v>37</v>
      </c>
      <c r="D32" s="46">
        <v>10273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10273</v>
      </c>
      <c r="O32" s="47">
        <f t="shared" si="1"/>
        <v>0.98769349101047976</v>
      </c>
      <c r="P32" s="9"/>
    </row>
    <row r="33" spans="1:16" ht="15.75">
      <c r="A33" s="29" t="s">
        <v>42</v>
      </c>
      <c r="B33" s="30"/>
      <c r="C33" s="31"/>
      <c r="D33" s="32">
        <f t="shared" ref="D33:M33" si="7">SUM(D34:D41)</f>
        <v>378199</v>
      </c>
      <c r="E33" s="32">
        <f t="shared" si="7"/>
        <v>2034587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2412786</v>
      </c>
      <c r="O33" s="45">
        <f t="shared" si="1"/>
        <v>231.97634842803578</v>
      </c>
      <c r="P33" s="10"/>
    </row>
    <row r="34" spans="1:16">
      <c r="A34" s="12"/>
      <c r="B34" s="25">
        <v>341.9</v>
      </c>
      <c r="C34" s="20" t="s">
        <v>98</v>
      </c>
      <c r="D34" s="46">
        <v>27335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27335</v>
      </c>
      <c r="O34" s="47">
        <f t="shared" si="1"/>
        <v>2.6281126814729352</v>
      </c>
      <c r="P34" s="9"/>
    </row>
    <row r="35" spans="1:16">
      <c r="A35" s="12"/>
      <c r="B35" s="25">
        <v>342.1</v>
      </c>
      <c r="C35" s="20" t="s">
        <v>46</v>
      </c>
      <c r="D35" s="46">
        <v>40652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40652</v>
      </c>
      <c r="O35" s="47">
        <f t="shared" si="1"/>
        <v>3.9084703393904432</v>
      </c>
      <c r="P35" s="9"/>
    </row>
    <row r="36" spans="1:16">
      <c r="A36" s="12"/>
      <c r="B36" s="25">
        <v>342.2</v>
      </c>
      <c r="C36" s="20" t="s">
        <v>47</v>
      </c>
      <c r="D36" s="46">
        <v>975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975</v>
      </c>
      <c r="O36" s="47">
        <f t="shared" si="1"/>
        <v>9.3740986443611188E-2</v>
      </c>
      <c r="P36" s="9"/>
    </row>
    <row r="37" spans="1:16">
      <c r="A37" s="12"/>
      <c r="B37" s="25">
        <v>342.5</v>
      </c>
      <c r="C37" s="20" t="s">
        <v>99</v>
      </c>
      <c r="D37" s="46">
        <v>30478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30478</v>
      </c>
      <c r="O37" s="47">
        <f t="shared" ref="O37:O56" si="9">(N37/O$58)</f>
        <v>2.9302951639265453</v>
      </c>
      <c r="P37" s="9"/>
    </row>
    <row r="38" spans="1:16">
      <c r="A38" s="12"/>
      <c r="B38" s="25">
        <v>342.6</v>
      </c>
      <c r="C38" s="20" t="s">
        <v>48</v>
      </c>
      <c r="D38" s="46">
        <v>221222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221222</v>
      </c>
      <c r="O38" s="47">
        <f t="shared" si="9"/>
        <v>21.269301028747236</v>
      </c>
      <c r="P38" s="9"/>
    </row>
    <row r="39" spans="1:16">
      <c r="A39" s="12"/>
      <c r="B39" s="25">
        <v>343.4</v>
      </c>
      <c r="C39" s="20" t="s">
        <v>49</v>
      </c>
      <c r="D39" s="46">
        <v>0</v>
      </c>
      <c r="E39" s="46">
        <v>1966220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1966220</v>
      </c>
      <c r="O39" s="47">
        <f t="shared" si="9"/>
        <v>189.04143832323814</v>
      </c>
      <c r="P39" s="9"/>
    </row>
    <row r="40" spans="1:16">
      <c r="A40" s="12"/>
      <c r="B40" s="25">
        <v>347.1</v>
      </c>
      <c r="C40" s="20" t="s">
        <v>50</v>
      </c>
      <c r="D40" s="46">
        <v>2438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2438</v>
      </c>
      <c r="O40" s="47">
        <f t="shared" si="9"/>
        <v>0.23440053840976829</v>
      </c>
      <c r="P40" s="9"/>
    </row>
    <row r="41" spans="1:16">
      <c r="A41" s="12"/>
      <c r="B41" s="25">
        <v>347.2</v>
      </c>
      <c r="C41" s="20" t="s">
        <v>51</v>
      </c>
      <c r="D41" s="46">
        <v>55099</v>
      </c>
      <c r="E41" s="46">
        <v>68367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123466</v>
      </c>
      <c r="O41" s="47">
        <f t="shared" si="9"/>
        <v>11.870589366407076</v>
      </c>
      <c r="P41" s="9"/>
    </row>
    <row r="42" spans="1:16" ht="15.75">
      <c r="A42" s="29" t="s">
        <v>43</v>
      </c>
      <c r="B42" s="30"/>
      <c r="C42" s="31"/>
      <c r="D42" s="32">
        <f t="shared" ref="D42:M42" si="10">SUM(D43:D46)</f>
        <v>127814</v>
      </c>
      <c r="E42" s="32">
        <f t="shared" si="10"/>
        <v>5300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6" si="11">SUM(D42:M42)</f>
        <v>133114</v>
      </c>
      <c r="O42" s="45">
        <f t="shared" si="9"/>
        <v>12.798192481492164</v>
      </c>
      <c r="P42" s="10"/>
    </row>
    <row r="43" spans="1:16">
      <c r="A43" s="13"/>
      <c r="B43" s="39">
        <v>351.5</v>
      </c>
      <c r="C43" s="21" t="s">
        <v>54</v>
      </c>
      <c r="D43" s="46">
        <v>11811</v>
      </c>
      <c r="E43" s="46">
        <v>1300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13111</v>
      </c>
      <c r="O43" s="47">
        <f t="shared" si="9"/>
        <v>1.2605518700124987</v>
      </c>
      <c r="P43" s="9"/>
    </row>
    <row r="44" spans="1:16">
      <c r="A44" s="13"/>
      <c r="B44" s="39">
        <v>352</v>
      </c>
      <c r="C44" s="21" t="s">
        <v>55</v>
      </c>
      <c r="D44" s="46">
        <v>863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863</v>
      </c>
      <c r="O44" s="47">
        <f t="shared" si="9"/>
        <v>8.297279107778098E-2</v>
      </c>
      <c r="P44" s="9"/>
    </row>
    <row r="45" spans="1:16">
      <c r="A45" s="13"/>
      <c r="B45" s="39">
        <v>354</v>
      </c>
      <c r="C45" s="21" t="s">
        <v>56</v>
      </c>
      <c r="D45" s="46">
        <v>115140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115140</v>
      </c>
      <c r="O45" s="47">
        <f t="shared" si="9"/>
        <v>11.070089414479376</v>
      </c>
      <c r="P45" s="9"/>
    </row>
    <row r="46" spans="1:16">
      <c r="A46" s="13"/>
      <c r="B46" s="39">
        <v>356</v>
      </c>
      <c r="C46" s="21" t="s">
        <v>58</v>
      </c>
      <c r="D46" s="46">
        <v>0</v>
      </c>
      <c r="E46" s="46">
        <v>4000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4000</v>
      </c>
      <c r="O46" s="47">
        <f t="shared" si="9"/>
        <v>0.38457840592250747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262742</v>
      </c>
      <c r="E47" s="32">
        <f t="shared" si="12"/>
        <v>290113</v>
      </c>
      <c r="F47" s="32">
        <f t="shared" si="12"/>
        <v>66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4725487</v>
      </c>
      <c r="L47" s="32">
        <f t="shared" si="12"/>
        <v>1054004</v>
      </c>
      <c r="M47" s="32">
        <f t="shared" si="12"/>
        <v>0</v>
      </c>
      <c r="N47" s="32">
        <f t="shared" si="11"/>
        <v>6332412</v>
      </c>
      <c r="O47" s="45">
        <f t="shared" si="9"/>
        <v>608.82722815113937</v>
      </c>
      <c r="P47" s="10"/>
    </row>
    <row r="48" spans="1:16">
      <c r="A48" s="12"/>
      <c r="B48" s="25">
        <v>361.1</v>
      </c>
      <c r="C48" s="20" t="s">
        <v>59</v>
      </c>
      <c r="D48" s="46">
        <v>23161</v>
      </c>
      <c r="E48" s="46">
        <v>10000</v>
      </c>
      <c r="F48" s="46">
        <v>66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33227</v>
      </c>
      <c r="O48" s="47">
        <f t="shared" si="9"/>
        <v>3.1945966733967888</v>
      </c>
      <c r="P48" s="9"/>
    </row>
    <row r="49" spans="1:119">
      <c r="A49" s="12"/>
      <c r="B49" s="25">
        <v>361.3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2890562</v>
      </c>
      <c r="L49" s="46">
        <v>668641</v>
      </c>
      <c r="M49" s="46">
        <v>0</v>
      </c>
      <c r="N49" s="46">
        <f t="shared" si="11"/>
        <v>3559203</v>
      </c>
      <c r="O49" s="47">
        <f t="shared" si="9"/>
        <v>342.19815402365157</v>
      </c>
      <c r="P49" s="9"/>
    </row>
    <row r="50" spans="1:119">
      <c r="A50" s="12"/>
      <c r="B50" s="25">
        <v>364</v>
      </c>
      <c r="C50" s="20" t="s">
        <v>100</v>
      </c>
      <c r="D50" s="46">
        <v>9934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9934</v>
      </c>
      <c r="O50" s="47">
        <f t="shared" si="9"/>
        <v>0.95510047110854723</v>
      </c>
      <c r="P50" s="9"/>
    </row>
    <row r="51" spans="1:119">
      <c r="A51" s="12"/>
      <c r="B51" s="25">
        <v>366</v>
      </c>
      <c r="C51" s="20" t="s">
        <v>62</v>
      </c>
      <c r="D51" s="46">
        <v>3083</v>
      </c>
      <c r="E51" s="46">
        <v>211684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214767</v>
      </c>
      <c r="O51" s="47">
        <f t="shared" si="9"/>
        <v>20.64868762618979</v>
      </c>
      <c r="P51" s="9"/>
    </row>
    <row r="52" spans="1:119">
      <c r="A52" s="12"/>
      <c r="B52" s="25">
        <v>368</v>
      </c>
      <c r="C52" s="20" t="s">
        <v>81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1834925</v>
      </c>
      <c r="L52" s="46">
        <v>385363</v>
      </c>
      <c r="M52" s="46">
        <v>0</v>
      </c>
      <c r="N52" s="46">
        <f t="shared" si="11"/>
        <v>2220288</v>
      </c>
      <c r="O52" s="47">
        <f t="shared" si="9"/>
        <v>213.46870493221806</v>
      </c>
      <c r="P52" s="9"/>
    </row>
    <row r="53" spans="1:119">
      <c r="A53" s="12"/>
      <c r="B53" s="25">
        <v>369.9</v>
      </c>
      <c r="C53" s="20" t="s">
        <v>65</v>
      </c>
      <c r="D53" s="46">
        <v>226564</v>
      </c>
      <c r="E53" s="46">
        <v>68429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294993</v>
      </c>
      <c r="O53" s="47">
        <f t="shared" si="9"/>
        <v>28.361984424574562</v>
      </c>
      <c r="P53" s="9"/>
    </row>
    <row r="54" spans="1:119" ht="15.75">
      <c r="A54" s="29" t="s">
        <v>44</v>
      </c>
      <c r="B54" s="30"/>
      <c r="C54" s="31"/>
      <c r="D54" s="32">
        <f t="shared" ref="D54:M54" si="13">SUM(D55:D55)</f>
        <v>113511</v>
      </c>
      <c r="E54" s="32">
        <f t="shared" si="13"/>
        <v>122000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235511</v>
      </c>
      <c r="O54" s="45">
        <f t="shared" si="9"/>
        <v>22.643111239303913</v>
      </c>
      <c r="P54" s="9"/>
    </row>
    <row r="55" spans="1:119" ht="15.75" thickBot="1">
      <c r="A55" s="12"/>
      <c r="B55" s="25">
        <v>381</v>
      </c>
      <c r="C55" s="20" t="s">
        <v>66</v>
      </c>
      <c r="D55" s="46">
        <v>113511</v>
      </c>
      <c r="E55" s="46">
        <v>122000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235511</v>
      </c>
      <c r="O55" s="47">
        <f t="shared" si="9"/>
        <v>22.643111239303913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4">SUM(D5,D15,D21,D33,D42,D47,D54)</f>
        <v>12364201</v>
      </c>
      <c r="E56" s="15">
        <f t="shared" si="14"/>
        <v>2883062</v>
      </c>
      <c r="F56" s="15">
        <f t="shared" si="14"/>
        <v>462327</v>
      </c>
      <c r="G56" s="15">
        <f t="shared" si="14"/>
        <v>0</v>
      </c>
      <c r="H56" s="15">
        <f t="shared" si="14"/>
        <v>0</v>
      </c>
      <c r="I56" s="15">
        <f t="shared" si="14"/>
        <v>0</v>
      </c>
      <c r="J56" s="15">
        <f t="shared" si="14"/>
        <v>0</v>
      </c>
      <c r="K56" s="15">
        <f t="shared" si="14"/>
        <v>4725487</v>
      </c>
      <c r="L56" s="15">
        <f t="shared" si="14"/>
        <v>1054004</v>
      </c>
      <c r="M56" s="15">
        <f t="shared" si="14"/>
        <v>0</v>
      </c>
      <c r="N56" s="15">
        <f t="shared" si="11"/>
        <v>21489081</v>
      </c>
      <c r="O56" s="38">
        <f t="shared" si="9"/>
        <v>2066.0591289299105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101</v>
      </c>
      <c r="M58" s="48"/>
      <c r="N58" s="48"/>
      <c r="O58" s="43">
        <v>10401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78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8082979</v>
      </c>
      <c r="E5" s="27">
        <f t="shared" si="0"/>
        <v>0</v>
      </c>
      <c r="F5" s="27">
        <f t="shared" si="0"/>
        <v>429546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8512525</v>
      </c>
      <c r="O5" s="33">
        <f t="shared" ref="O5:O36" si="1">(N5/O$58)</f>
        <v>817.01938765716477</v>
      </c>
      <c r="P5" s="6"/>
    </row>
    <row r="6" spans="1:133">
      <c r="A6" s="12"/>
      <c r="B6" s="25">
        <v>311</v>
      </c>
      <c r="C6" s="20" t="s">
        <v>2</v>
      </c>
      <c r="D6" s="46">
        <v>5516022</v>
      </c>
      <c r="E6" s="46">
        <v>0</v>
      </c>
      <c r="F6" s="46">
        <v>415870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5931892</v>
      </c>
      <c r="O6" s="47">
        <f t="shared" si="1"/>
        <v>569.33410116133985</v>
      </c>
      <c r="P6" s="9"/>
    </row>
    <row r="7" spans="1:133">
      <c r="A7" s="12"/>
      <c r="B7" s="25">
        <v>312.10000000000002</v>
      </c>
      <c r="C7" s="20" t="s">
        <v>80</v>
      </c>
      <c r="D7" s="46">
        <v>174820</v>
      </c>
      <c r="E7" s="46">
        <v>0</v>
      </c>
      <c r="F7" s="46">
        <v>13676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188496</v>
      </c>
      <c r="O7" s="47">
        <f t="shared" si="1"/>
        <v>18.091563489778288</v>
      </c>
      <c r="P7" s="9"/>
    </row>
    <row r="8" spans="1:133">
      <c r="A8" s="12"/>
      <c r="B8" s="25">
        <v>312.41000000000003</v>
      </c>
      <c r="C8" s="20" t="s">
        <v>11</v>
      </c>
      <c r="D8" s="46">
        <v>111733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111733</v>
      </c>
      <c r="O8" s="47">
        <f t="shared" si="1"/>
        <v>10.723965831653709</v>
      </c>
      <c r="P8" s="9"/>
    </row>
    <row r="9" spans="1:133">
      <c r="A9" s="12"/>
      <c r="B9" s="25">
        <v>312.42</v>
      </c>
      <c r="C9" s="20" t="s">
        <v>10</v>
      </c>
      <c r="D9" s="46">
        <v>80742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80742</v>
      </c>
      <c r="O9" s="47">
        <f t="shared" si="1"/>
        <v>7.7494961128707169</v>
      </c>
      <c r="P9" s="9"/>
    </row>
    <row r="10" spans="1:133">
      <c r="A10" s="12"/>
      <c r="B10" s="25">
        <v>314.10000000000002</v>
      </c>
      <c r="C10" s="20" t="s">
        <v>12</v>
      </c>
      <c r="D10" s="46">
        <v>957895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957895</v>
      </c>
      <c r="O10" s="47">
        <f t="shared" si="1"/>
        <v>91.937326038967271</v>
      </c>
      <c r="P10" s="9"/>
    </row>
    <row r="11" spans="1:133">
      <c r="A11" s="12"/>
      <c r="B11" s="25">
        <v>314.3</v>
      </c>
      <c r="C11" s="20" t="s">
        <v>13</v>
      </c>
      <c r="D11" s="46">
        <v>457005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457005</v>
      </c>
      <c r="O11" s="47">
        <f t="shared" si="1"/>
        <v>43.862654765332564</v>
      </c>
      <c r="P11" s="9"/>
    </row>
    <row r="12" spans="1:133">
      <c r="A12" s="12"/>
      <c r="B12" s="25">
        <v>314.39999999999998</v>
      </c>
      <c r="C12" s="20" t="s">
        <v>14</v>
      </c>
      <c r="D12" s="46">
        <v>3219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3219</v>
      </c>
      <c r="O12" s="47">
        <f t="shared" si="1"/>
        <v>0.30895479412611576</v>
      </c>
      <c r="P12" s="9"/>
    </row>
    <row r="13" spans="1:133">
      <c r="A13" s="12"/>
      <c r="B13" s="25">
        <v>314.8</v>
      </c>
      <c r="C13" s="20" t="s">
        <v>15</v>
      </c>
      <c r="D13" s="46">
        <v>43324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43324</v>
      </c>
      <c r="O13" s="47">
        <f t="shared" si="1"/>
        <v>4.1581725693444671</v>
      </c>
      <c r="P13" s="9"/>
    </row>
    <row r="14" spans="1:133">
      <c r="A14" s="12"/>
      <c r="B14" s="25">
        <v>315</v>
      </c>
      <c r="C14" s="20" t="s">
        <v>16</v>
      </c>
      <c r="D14" s="46">
        <v>677394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677394</v>
      </c>
      <c r="O14" s="47">
        <f t="shared" si="1"/>
        <v>65.015260581629718</v>
      </c>
      <c r="P14" s="9"/>
    </row>
    <row r="15" spans="1:133">
      <c r="A15" s="12"/>
      <c r="B15" s="25">
        <v>316</v>
      </c>
      <c r="C15" s="20" t="s">
        <v>17</v>
      </c>
      <c r="D15" s="46">
        <v>60825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60825</v>
      </c>
      <c r="O15" s="47">
        <f t="shared" si="1"/>
        <v>5.8378923121220847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2056378</v>
      </c>
      <c r="E16" s="32">
        <f t="shared" si="3"/>
        <v>265587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2321965</v>
      </c>
      <c r="O16" s="45">
        <f t="shared" si="1"/>
        <v>222.85871964679913</v>
      </c>
      <c r="P16" s="10"/>
    </row>
    <row r="17" spans="1:16">
      <c r="A17" s="12"/>
      <c r="B17" s="25">
        <v>322</v>
      </c>
      <c r="C17" s="20" t="s">
        <v>0</v>
      </c>
      <c r="D17" s="46">
        <v>574288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574288</v>
      </c>
      <c r="O17" s="47">
        <f t="shared" si="1"/>
        <v>55.119301276514058</v>
      </c>
      <c r="P17" s="9"/>
    </row>
    <row r="18" spans="1:16">
      <c r="A18" s="12"/>
      <c r="B18" s="25">
        <v>323.10000000000002</v>
      </c>
      <c r="C18" s="20" t="s">
        <v>19</v>
      </c>
      <c r="D18" s="46">
        <v>865227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865227</v>
      </c>
      <c r="O18" s="47">
        <f t="shared" si="1"/>
        <v>83.043190325367121</v>
      </c>
      <c r="P18" s="9"/>
    </row>
    <row r="19" spans="1:16">
      <c r="A19" s="12"/>
      <c r="B19" s="25">
        <v>323.7</v>
      </c>
      <c r="C19" s="20" t="s">
        <v>20</v>
      </c>
      <c r="D19" s="46">
        <v>40331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40331</v>
      </c>
      <c r="O19" s="47">
        <f t="shared" si="1"/>
        <v>3.8709089164027257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265587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265587</v>
      </c>
      <c r="O20" s="47">
        <f t="shared" si="1"/>
        <v>25.490642096170458</v>
      </c>
      <c r="P20" s="9"/>
    </row>
    <row r="21" spans="1:16">
      <c r="A21" s="12"/>
      <c r="B21" s="25">
        <v>329</v>
      </c>
      <c r="C21" s="20" t="s">
        <v>84</v>
      </c>
      <c r="D21" s="46">
        <v>576532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576532</v>
      </c>
      <c r="O21" s="47">
        <f t="shared" si="1"/>
        <v>55.334677032344757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SUM(D23:D32)</f>
        <v>1136029</v>
      </c>
      <c r="E22" s="32">
        <f t="shared" si="5"/>
        <v>473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1136502</v>
      </c>
      <c r="O22" s="45">
        <f t="shared" si="1"/>
        <v>109.07975813417795</v>
      </c>
      <c r="P22" s="10"/>
    </row>
    <row r="23" spans="1:16">
      <c r="A23" s="12"/>
      <c r="B23" s="25">
        <v>331.9</v>
      </c>
      <c r="C23" s="20" t="s">
        <v>85</v>
      </c>
      <c r="D23" s="46">
        <v>23171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23171</v>
      </c>
      <c r="O23" s="47">
        <f t="shared" si="1"/>
        <v>2.2239178424033015</v>
      </c>
      <c r="P23" s="9"/>
    </row>
    <row r="24" spans="1:16">
      <c r="A24" s="12"/>
      <c r="B24" s="25">
        <v>334.9</v>
      </c>
      <c r="C24" s="20" t="s">
        <v>86</v>
      </c>
      <c r="D24" s="46">
        <v>158179</v>
      </c>
      <c r="E24" s="46">
        <v>473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158652</v>
      </c>
      <c r="O24" s="47">
        <f t="shared" si="1"/>
        <v>15.22718111143104</v>
      </c>
      <c r="P24" s="9"/>
    </row>
    <row r="25" spans="1:16">
      <c r="A25" s="12"/>
      <c r="B25" s="25">
        <v>335.12</v>
      </c>
      <c r="C25" s="20" t="s">
        <v>29</v>
      </c>
      <c r="D25" s="46">
        <v>270699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270699</v>
      </c>
      <c r="O25" s="47">
        <f t="shared" si="1"/>
        <v>25.981284192340915</v>
      </c>
      <c r="P25" s="9"/>
    </row>
    <row r="26" spans="1:16">
      <c r="A26" s="12"/>
      <c r="B26" s="25">
        <v>335.15</v>
      </c>
      <c r="C26" s="20" t="s">
        <v>30</v>
      </c>
      <c r="D26" s="46">
        <v>8345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8345</v>
      </c>
      <c r="O26" s="47">
        <f t="shared" si="1"/>
        <v>0.80094058930799505</v>
      </c>
      <c r="P26" s="9"/>
    </row>
    <row r="27" spans="1:16">
      <c r="A27" s="12"/>
      <c r="B27" s="25">
        <v>335.18</v>
      </c>
      <c r="C27" s="20" t="s">
        <v>31</v>
      </c>
      <c r="D27" s="46">
        <v>568716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568716</v>
      </c>
      <c r="O27" s="47">
        <f t="shared" si="1"/>
        <v>54.584509069968327</v>
      </c>
      <c r="P27" s="9"/>
    </row>
    <row r="28" spans="1:16">
      <c r="A28" s="12"/>
      <c r="B28" s="25">
        <v>335.23</v>
      </c>
      <c r="C28" s="20" t="s">
        <v>87</v>
      </c>
      <c r="D28" s="46">
        <v>12420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12420</v>
      </c>
      <c r="O28" s="47">
        <f t="shared" si="1"/>
        <v>1.1920529801324504</v>
      </c>
      <c r="P28" s="9"/>
    </row>
    <row r="29" spans="1:16">
      <c r="A29" s="12"/>
      <c r="B29" s="25">
        <v>335.49</v>
      </c>
      <c r="C29" s="20" t="s">
        <v>33</v>
      </c>
      <c r="D29" s="46">
        <v>5218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5218</v>
      </c>
      <c r="O29" s="47">
        <f t="shared" si="1"/>
        <v>0.50081581725693447</v>
      </c>
      <c r="P29" s="9"/>
    </row>
    <row r="30" spans="1:16">
      <c r="A30" s="12"/>
      <c r="B30" s="25">
        <v>335.9</v>
      </c>
      <c r="C30" s="20" t="s">
        <v>88</v>
      </c>
      <c r="D30" s="46">
        <v>38304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38304</v>
      </c>
      <c r="O30" s="47">
        <f t="shared" si="1"/>
        <v>3.6763604952490643</v>
      </c>
      <c r="P30" s="9"/>
    </row>
    <row r="31" spans="1:16">
      <c r="A31" s="12"/>
      <c r="B31" s="25">
        <v>337.9</v>
      </c>
      <c r="C31" s="20" t="s">
        <v>89</v>
      </c>
      <c r="D31" s="46">
        <v>49500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49500</v>
      </c>
      <c r="O31" s="47">
        <f t="shared" si="1"/>
        <v>4.7509357903829539</v>
      </c>
      <c r="P31" s="9"/>
    </row>
    <row r="32" spans="1:16">
      <c r="A32" s="12"/>
      <c r="B32" s="25">
        <v>338</v>
      </c>
      <c r="C32" s="20" t="s">
        <v>37</v>
      </c>
      <c r="D32" s="46">
        <v>1477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1477</v>
      </c>
      <c r="O32" s="47">
        <f t="shared" si="1"/>
        <v>0.1417602457049621</v>
      </c>
      <c r="P32" s="9"/>
    </row>
    <row r="33" spans="1:16" ht="15.75">
      <c r="A33" s="29" t="s">
        <v>42</v>
      </c>
      <c r="B33" s="30"/>
      <c r="C33" s="31"/>
      <c r="D33" s="32">
        <f t="shared" ref="D33:M33" si="7">SUM(D34:D39)</f>
        <v>345853</v>
      </c>
      <c r="E33" s="32">
        <f t="shared" si="7"/>
        <v>2078405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2424258</v>
      </c>
      <c r="O33" s="45">
        <f t="shared" si="1"/>
        <v>232.6766484307515</v>
      </c>
      <c r="P33" s="10"/>
    </row>
    <row r="34" spans="1:16">
      <c r="A34" s="12"/>
      <c r="B34" s="25">
        <v>341.9</v>
      </c>
      <c r="C34" s="20" t="s">
        <v>45</v>
      </c>
      <c r="D34" s="46">
        <v>30614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30614</v>
      </c>
      <c r="O34" s="47">
        <f t="shared" si="1"/>
        <v>2.9382858239754297</v>
      </c>
      <c r="P34" s="9"/>
    </row>
    <row r="35" spans="1:16">
      <c r="A35" s="12"/>
      <c r="B35" s="25">
        <v>342.1</v>
      </c>
      <c r="C35" s="20" t="s">
        <v>46</v>
      </c>
      <c r="D35" s="46">
        <v>32165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32165</v>
      </c>
      <c r="O35" s="47">
        <f t="shared" si="1"/>
        <v>3.0871484787407621</v>
      </c>
      <c r="P35" s="9"/>
    </row>
    <row r="36" spans="1:16">
      <c r="A36" s="12"/>
      <c r="B36" s="25">
        <v>342.2</v>
      </c>
      <c r="C36" s="20" t="s">
        <v>47</v>
      </c>
      <c r="D36" s="46">
        <v>225909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225909</v>
      </c>
      <c r="O36" s="47">
        <f t="shared" si="1"/>
        <v>21.682407140800461</v>
      </c>
      <c r="P36" s="9"/>
    </row>
    <row r="37" spans="1:16">
      <c r="A37" s="12"/>
      <c r="B37" s="25">
        <v>343.4</v>
      </c>
      <c r="C37" s="20" t="s">
        <v>49</v>
      </c>
      <c r="D37" s="46">
        <v>0</v>
      </c>
      <c r="E37" s="46">
        <v>1998787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1998787</v>
      </c>
      <c r="O37" s="47">
        <f t="shared" ref="O37:O56" si="9">(N37/O$58)</f>
        <v>191.84057971014494</v>
      </c>
      <c r="P37" s="9"/>
    </row>
    <row r="38" spans="1:16">
      <c r="A38" s="12"/>
      <c r="B38" s="25">
        <v>347.1</v>
      </c>
      <c r="C38" s="20" t="s">
        <v>50</v>
      </c>
      <c r="D38" s="46">
        <v>3632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3632</v>
      </c>
      <c r="O38" s="47">
        <f t="shared" si="9"/>
        <v>0.34859391496304826</v>
      </c>
      <c r="P38" s="9"/>
    </row>
    <row r="39" spans="1:16">
      <c r="A39" s="12"/>
      <c r="B39" s="25">
        <v>347.2</v>
      </c>
      <c r="C39" s="20" t="s">
        <v>51</v>
      </c>
      <c r="D39" s="46">
        <v>53533</v>
      </c>
      <c r="E39" s="46">
        <v>79618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133151</v>
      </c>
      <c r="O39" s="47">
        <f t="shared" si="9"/>
        <v>12.779633362126884</v>
      </c>
      <c r="P39" s="9"/>
    </row>
    <row r="40" spans="1:16" ht="15.75">
      <c r="A40" s="29" t="s">
        <v>43</v>
      </c>
      <c r="B40" s="30"/>
      <c r="C40" s="31"/>
      <c r="D40" s="32">
        <f t="shared" ref="D40:M40" si="10">SUM(D41:D44)</f>
        <v>383576</v>
      </c>
      <c r="E40" s="32">
        <f t="shared" si="10"/>
        <v>5603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6" si="11">SUM(D40:M40)</f>
        <v>389179</v>
      </c>
      <c r="O40" s="45">
        <f t="shared" si="9"/>
        <v>37.352816968998944</v>
      </c>
      <c r="P40" s="10"/>
    </row>
    <row r="41" spans="1:16">
      <c r="A41" s="13"/>
      <c r="B41" s="39">
        <v>351.5</v>
      </c>
      <c r="C41" s="21" t="s">
        <v>54</v>
      </c>
      <c r="D41" s="46">
        <v>19631</v>
      </c>
      <c r="E41" s="46">
        <v>1187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20818</v>
      </c>
      <c r="O41" s="47">
        <f t="shared" si="9"/>
        <v>1.9980804299836836</v>
      </c>
      <c r="P41" s="9"/>
    </row>
    <row r="42" spans="1:16">
      <c r="A42" s="13"/>
      <c r="B42" s="39">
        <v>352</v>
      </c>
      <c r="C42" s="21" t="s">
        <v>55</v>
      </c>
      <c r="D42" s="46">
        <v>874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874</v>
      </c>
      <c r="O42" s="47">
        <f t="shared" si="9"/>
        <v>8.3885209713024281E-2</v>
      </c>
      <c r="P42" s="9"/>
    </row>
    <row r="43" spans="1:16">
      <c r="A43" s="13"/>
      <c r="B43" s="39">
        <v>354</v>
      </c>
      <c r="C43" s="21" t="s">
        <v>56</v>
      </c>
      <c r="D43" s="46">
        <v>363071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363071</v>
      </c>
      <c r="O43" s="47">
        <f t="shared" si="9"/>
        <v>34.847010269699588</v>
      </c>
      <c r="P43" s="9"/>
    </row>
    <row r="44" spans="1:16">
      <c r="A44" s="13"/>
      <c r="B44" s="39">
        <v>356</v>
      </c>
      <c r="C44" s="21" t="s">
        <v>58</v>
      </c>
      <c r="D44" s="46">
        <v>0</v>
      </c>
      <c r="E44" s="46">
        <v>4416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4416</v>
      </c>
      <c r="O44" s="47">
        <f t="shared" si="9"/>
        <v>0.42384105960264901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SUM(D46:D51)</f>
        <v>118203</v>
      </c>
      <c r="E45" s="32">
        <f t="shared" si="12"/>
        <v>159450</v>
      </c>
      <c r="F45" s="32">
        <f t="shared" si="12"/>
        <v>59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4794650</v>
      </c>
      <c r="L45" s="32">
        <f t="shared" si="12"/>
        <v>1088133</v>
      </c>
      <c r="M45" s="32">
        <f t="shared" si="12"/>
        <v>0</v>
      </c>
      <c r="N45" s="32">
        <f t="shared" si="11"/>
        <v>6160495</v>
      </c>
      <c r="O45" s="45">
        <f t="shared" si="9"/>
        <v>591.27507438333816</v>
      </c>
      <c r="P45" s="10"/>
    </row>
    <row r="46" spans="1:16">
      <c r="A46" s="12"/>
      <c r="B46" s="25">
        <v>361.1</v>
      </c>
      <c r="C46" s="20" t="s">
        <v>59</v>
      </c>
      <c r="D46" s="46">
        <v>18966</v>
      </c>
      <c r="E46" s="46">
        <v>12745</v>
      </c>
      <c r="F46" s="46">
        <v>59</v>
      </c>
      <c r="G46" s="46">
        <v>0</v>
      </c>
      <c r="H46" s="46">
        <v>0</v>
      </c>
      <c r="I46" s="46">
        <v>0</v>
      </c>
      <c r="J46" s="46">
        <v>0</v>
      </c>
      <c r="K46" s="46">
        <v>2994754</v>
      </c>
      <c r="L46" s="46">
        <v>666336</v>
      </c>
      <c r="M46" s="46">
        <v>0</v>
      </c>
      <c r="N46" s="46">
        <f t="shared" si="11"/>
        <v>3692860</v>
      </c>
      <c r="O46" s="47">
        <f t="shared" si="9"/>
        <v>354.43516652269892</v>
      </c>
      <c r="P46" s="9"/>
    </row>
    <row r="47" spans="1:16">
      <c r="A47" s="12"/>
      <c r="B47" s="25">
        <v>361.3</v>
      </c>
      <c r="C47" s="20" t="s">
        <v>60</v>
      </c>
      <c r="D47" s="46">
        <v>12501</v>
      </c>
      <c r="E47" s="46">
        <v>4785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17286</v>
      </c>
      <c r="O47" s="47">
        <f t="shared" si="9"/>
        <v>1.6590843651022171</v>
      </c>
      <c r="P47" s="9"/>
    </row>
    <row r="48" spans="1:16">
      <c r="A48" s="12"/>
      <c r="B48" s="25">
        <v>364</v>
      </c>
      <c r="C48" s="20" t="s">
        <v>61</v>
      </c>
      <c r="D48" s="46">
        <v>13500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13500</v>
      </c>
      <c r="O48" s="47">
        <f t="shared" si="9"/>
        <v>1.2957097610135331</v>
      </c>
      <c r="P48" s="9"/>
    </row>
    <row r="49" spans="1:119">
      <c r="A49" s="12"/>
      <c r="B49" s="25">
        <v>366</v>
      </c>
      <c r="C49" s="20" t="s">
        <v>62</v>
      </c>
      <c r="D49" s="46">
        <v>47457</v>
      </c>
      <c r="E49" s="46">
        <v>89290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136747</v>
      </c>
      <c r="O49" s="47">
        <f t="shared" si="9"/>
        <v>13.124772051060562</v>
      </c>
      <c r="P49" s="9"/>
    </row>
    <row r="50" spans="1:119">
      <c r="A50" s="12"/>
      <c r="B50" s="25">
        <v>368</v>
      </c>
      <c r="C50" s="20" t="s">
        <v>81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1799896</v>
      </c>
      <c r="L50" s="46">
        <v>421797</v>
      </c>
      <c r="M50" s="46">
        <v>0</v>
      </c>
      <c r="N50" s="46">
        <f t="shared" si="11"/>
        <v>2221693</v>
      </c>
      <c r="O50" s="47">
        <f t="shared" si="9"/>
        <v>213.23476341299548</v>
      </c>
      <c r="P50" s="9"/>
    </row>
    <row r="51" spans="1:119">
      <c r="A51" s="12"/>
      <c r="B51" s="25">
        <v>369.9</v>
      </c>
      <c r="C51" s="20" t="s">
        <v>65</v>
      </c>
      <c r="D51" s="46">
        <v>25779</v>
      </c>
      <c r="E51" s="46">
        <v>52630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78409</v>
      </c>
      <c r="O51" s="47">
        <f t="shared" si="9"/>
        <v>7.525578270467415</v>
      </c>
      <c r="P51" s="9"/>
    </row>
    <row r="52" spans="1:119" ht="15.75">
      <c r="A52" s="29" t="s">
        <v>44</v>
      </c>
      <c r="B52" s="30"/>
      <c r="C52" s="31"/>
      <c r="D52" s="32">
        <f t="shared" ref="D52:M52" si="13">SUM(D53:D55)</f>
        <v>181675</v>
      </c>
      <c r="E52" s="32">
        <f t="shared" si="13"/>
        <v>125000</v>
      </c>
      <c r="F52" s="32">
        <f t="shared" si="13"/>
        <v>3685000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3991675</v>
      </c>
      <c r="O52" s="45">
        <f t="shared" si="9"/>
        <v>383.11498224397735</v>
      </c>
      <c r="P52" s="9"/>
    </row>
    <row r="53" spans="1:119">
      <c r="A53" s="12"/>
      <c r="B53" s="25">
        <v>381</v>
      </c>
      <c r="C53" s="20" t="s">
        <v>66</v>
      </c>
      <c r="D53" s="46">
        <v>55000</v>
      </c>
      <c r="E53" s="46">
        <v>125000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180000</v>
      </c>
      <c r="O53" s="47">
        <f t="shared" si="9"/>
        <v>17.276130146847105</v>
      </c>
      <c r="P53" s="9"/>
    </row>
    <row r="54" spans="1:119">
      <c r="A54" s="12"/>
      <c r="B54" s="25">
        <v>383</v>
      </c>
      <c r="C54" s="20" t="s">
        <v>67</v>
      </c>
      <c r="D54" s="46">
        <v>126675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126675</v>
      </c>
      <c r="O54" s="47">
        <f t="shared" si="9"/>
        <v>12.158076590843651</v>
      </c>
      <c r="P54" s="9"/>
    </row>
    <row r="55" spans="1:119" ht="15.75" thickBot="1">
      <c r="A55" s="12"/>
      <c r="B55" s="25">
        <v>384</v>
      </c>
      <c r="C55" s="20" t="s">
        <v>90</v>
      </c>
      <c r="D55" s="46">
        <v>0</v>
      </c>
      <c r="E55" s="46">
        <v>0</v>
      </c>
      <c r="F55" s="46">
        <v>3685000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3685000</v>
      </c>
      <c r="O55" s="47">
        <f t="shared" si="9"/>
        <v>353.68077550628658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4">SUM(D5,D16,D22,D33,D40,D45,D52)</f>
        <v>12304693</v>
      </c>
      <c r="E56" s="15">
        <f t="shared" si="14"/>
        <v>2634518</v>
      </c>
      <c r="F56" s="15">
        <f t="shared" si="14"/>
        <v>4114605</v>
      </c>
      <c r="G56" s="15">
        <f t="shared" si="14"/>
        <v>0</v>
      </c>
      <c r="H56" s="15">
        <f t="shared" si="14"/>
        <v>0</v>
      </c>
      <c r="I56" s="15">
        <f t="shared" si="14"/>
        <v>0</v>
      </c>
      <c r="J56" s="15">
        <f t="shared" si="14"/>
        <v>0</v>
      </c>
      <c r="K56" s="15">
        <f t="shared" si="14"/>
        <v>4794650</v>
      </c>
      <c r="L56" s="15">
        <f t="shared" si="14"/>
        <v>1088133</v>
      </c>
      <c r="M56" s="15">
        <f t="shared" si="14"/>
        <v>0</v>
      </c>
      <c r="N56" s="15">
        <f t="shared" si="11"/>
        <v>24936599</v>
      </c>
      <c r="O56" s="38">
        <f t="shared" si="9"/>
        <v>2393.3773874652079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91</v>
      </c>
      <c r="M58" s="48"/>
      <c r="N58" s="48"/>
      <c r="O58" s="43">
        <v>10419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78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8117351</v>
      </c>
      <c r="E5" s="27">
        <f t="shared" si="0"/>
        <v>0</v>
      </c>
      <c r="F5" s="27">
        <f t="shared" si="0"/>
        <v>416953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8534304</v>
      </c>
      <c r="O5" s="33">
        <f t="shared" ref="O5:O36" si="1">(N5/O$58)</f>
        <v>822.42497831743276</v>
      </c>
      <c r="P5" s="6"/>
    </row>
    <row r="6" spans="1:133">
      <c r="A6" s="12"/>
      <c r="B6" s="25">
        <v>311</v>
      </c>
      <c r="C6" s="20" t="s">
        <v>2</v>
      </c>
      <c r="D6" s="46">
        <v>5721956</v>
      </c>
      <c r="E6" s="46">
        <v>0</v>
      </c>
      <c r="F6" s="46">
        <v>416953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6138909</v>
      </c>
      <c r="O6" s="47">
        <f t="shared" si="1"/>
        <v>591.5880312228968</v>
      </c>
      <c r="P6" s="9"/>
    </row>
    <row r="7" spans="1:133">
      <c r="A7" s="12"/>
      <c r="B7" s="25">
        <v>312.10000000000002</v>
      </c>
      <c r="C7" s="20" t="s">
        <v>80</v>
      </c>
      <c r="D7" s="46">
        <v>112315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112315</v>
      </c>
      <c r="O7" s="47">
        <f t="shared" si="1"/>
        <v>10.823455719379396</v>
      </c>
      <c r="P7" s="9"/>
    </row>
    <row r="8" spans="1:133">
      <c r="A8" s="12"/>
      <c r="B8" s="25">
        <v>312.41000000000003</v>
      </c>
      <c r="C8" s="20" t="s">
        <v>11</v>
      </c>
      <c r="D8" s="46">
        <v>81279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81279</v>
      </c>
      <c r="O8" s="47">
        <f t="shared" si="1"/>
        <v>7.8326105810928013</v>
      </c>
      <c r="P8" s="9"/>
    </row>
    <row r="9" spans="1:133">
      <c r="A9" s="12"/>
      <c r="B9" s="25">
        <v>314.10000000000002</v>
      </c>
      <c r="C9" s="20" t="s">
        <v>12</v>
      </c>
      <c r="D9" s="46">
        <v>944078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944078</v>
      </c>
      <c r="O9" s="47">
        <f t="shared" si="1"/>
        <v>90.977931964922419</v>
      </c>
      <c r="P9" s="9"/>
    </row>
    <row r="10" spans="1:133">
      <c r="A10" s="12"/>
      <c r="B10" s="25">
        <v>314.3</v>
      </c>
      <c r="C10" s="20" t="s">
        <v>13</v>
      </c>
      <c r="D10" s="46">
        <v>477545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477545</v>
      </c>
      <c r="O10" s="47">
        <f t="shared" si="1"/>
        <v>46.019562493977062</v>
      </c>
      <c r="P10" s="9"/>
    </row>
    <row r="11" spans="1:133">
      <c r="A11" s="12"/>
      <c r="B11" s="25">
        <v>314.39999999999998</v>
      </c>
      <c r="C11" s="20" t="s">
        <v>14</v>
      </c>
      <c r="D11" s="46">
        <v>2163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2163</v>
      </c>
      <c r="O11" s="47">
        <f t="shared" si="1"/>
        <v>0.20844174616941313</v>
      </c>
      <c r="P11" s="9"/>
    </row>
    <row r="12" spans="1:133">
      <c r="A12" s="12"/>
      <c r="B12" s="25">
        <v>314.8</v>
      </c>
      <c r="C12" s="20" t="s">
        <v>15</v>
      </c>
      <c r="D12" s="46">
        <v>41697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41697</v>
      </c>
      <c r="O12" s="47">
        <f t="shared" si="1"/>
        <v>4.0182133564614047</v>
      </c>
      <c r="P12" s="9"/>
    </row>
    <row r="13" spans="1:133">
      <c r="A13" s="12"/>
      <c r="B13" s="25">
        <v>315</v>
      </c>
      <c r="C13" s="20" t="s">
        <v>16</v>
      </c>
      <c r="D13" s="46">
        <v>673889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673889</v>
      </c>
      <c r="O13" s="47">
        <f t="shared" si="1"/>
        <v>64.940637949310982</v>
      </c>
      <c r="P13" s="9"/>
    </row>
    <row r="14" spans="1:133">
      <c r="A14" s="12"/>
      <c r="B14" s="25">
        <v>316</v>
      </c>
      <c r="C14" s="20" t="s">
        <v>17</v>
      </c>
      <c r="D14" s="46">
        <v>62429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62429</v>
      </c>
      <c r="O14" s="47">
        <f t="shared" si="1"/>
        <v>6.0160932832225109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1974481</v>
      </c>
      <c r="E15" s="32">
        <f t="shared" si="3"/>
        <v>266949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2241430</v>
      </c>
      <c r="O15" s="45">
        <f t="shared" si="1"/>
        <v>215.99980726606918</v>
      </c>
      <c r="P15" s="10"/>
    </row>
    <row r="16" spans="1:133">
      <c r="A16" s="12"/>
      <c r="B16" s="25">
        <v>322</v>
      </c>
      <c r="C16" s="20" t="s">
        <v>0</v>
      </c>
      <c r="D16" s="46">
        <v>467476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467476</v>
      </c>
      <c r="O16" s="47">
        <f t="shared" si="1"/>
        <v>45.049243519321578</v>
      </c>
      <c r="P16" s="9"/>
    </row>
    <row r="17" spans="1:16">
      <c r="A17" s="12"/>
      <c r="B17" s="25">
        <v>323.10000000000002</v>
      </c>
      <c r="C17" s="20" t="s">
        <v>19</v>
      </c>
      <c r="D17" s="46">
        <v>812192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812192</v>
      </c>
      <c r="O17" s="47">
        <f t="shared" si="1"/>
        <v>78.268478365616261</v>
      </c>
      <c r="P17" s="9"/>
    </row>
    <row r="18" spans="1:16">
      <c r="A18" s="12"/>
      <c r="B18" s="25">
        <v>323.7</v>
      </c>
      <c r="C18" s="20" t="s">
        <v>20</v>
      </c>
      <c r="D18" s="46">
        <v>117367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117367</v>
      </c>
      <c r="O18" s="47">
        <f t="shared" si="1"/>
        <v>11.310301628601716</v>
      </c>
      <c r="P18" s="9"/>
    </row>
    <row r="19" spans="1:16">
      <c r="A19" s="12"/>
      <c r="B19" s="25">
        <v>325.2</v>
      </c>
      <c r="C19" s="20" t="s">
        <v>21</v>
      </c>
      <c r="D19" s="46">
        <v>577446</v>
      </c>
      <c r="E19" s="46">
        <v>266949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844395</v>
      </c>
      <c r="O19" s="47">
        <f t="shared" si="1"/>
        <v>81.371783752529637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SUM(D21:D32)</f>
        <v>1204553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1204553</v>
      </c>
      <c r="O20" s="45">
        <f t="shared" si="1"/>
        <v>116.0791172785969</v>
      </c>
      <c r="P20" s="10"/>
    </row>
    <row r="21" spans="1:16">
      <c r="A21" s="12"/>
      <c r="B21" s="25">
        <v>331.2</v>
      </c>
      <c r="C21" s="20" t="s">
        <v>22</v>
      </c>
      <c r="D21" s="46">
        <v>13864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13864</v>
      </c>
      <c r="O21" s="47">
        <f t="shared" si="1"/>
        <v>1.3360316083646526</v>
      </c>
      <c r="P21" s="9"/>
    </row>
    <row r="22" spans="1:16">
      <c r="A22" s="12"/>
      <c r="B22" s="25">
        <v>331.7</v>
      </c>
      <c r="C22" s="20" t="s">
        <v>24</v>
      </c>
      <c r="D22" s="46">
        <v>29596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29596</v>
      </c>
      <c r="O22" s="47">
        <f t="shared" si="1"/>
        <v>2.852076708104462</v>
      </c>
      <c r="P22" s="9"/>
    </row>
    <row r="23" spans="1:16">
      <c r="A23" s="12"/>
      <c r="B23" s="25">
        <v>334.2</v>
      </c>
      <c r="C23" s="20" t="s">
        <v>25</v>
      </c>
      <c r="D23" s="46">
        <v>3381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3381</v>
      </c>
      <c r="O23" s="47">
        <f t="shared" si="1"/>
        <v>0.32581671003180107</v>
      </c>
      <c r="P23" s="9"/>
    </row>
    <row r="24" spans="1:16">
      <c r="A24" s="12"/>
      <c r="B24" s="25">
        <v>334.39</v>
      </c>
      <c r="C24" s="20" t="s">
        <v>27</v>
      </c>
      <c r="D24" s="46">
        <v>68698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68698</v>
      </c>
      <c r="O24" s="47">
        <f t="shared" si="1"/>
        <v>6.6202177893418135</v>
      </c>
      <c r="P24" s="9"/>
    </row>
    <row r="25" spans="1:16">
      <c r="A25" s="12"/>
      <c r="B25" s="25">
        <v>334.7</v>
      </c>
      <c r="C25" s="20" t="s">
        <v>28</v>
      </c>
      <c r="D25" s="46">
        <v>110561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110561</v>
      </c>
      <c r="O25" s="47">
        <f t="shared" si="1"/>
        <v>10.654428062060326</v>
      </c>
      <c r="P25" s="9"/>
    </row>
    <row r="26" spans="1:16">
      <c r="A26" s="12"/>
      <c r="B26" s="25">
        <v>335.12</v>
      </c>
      <c r="C26" s="20" t="s">
        <v>29</v>
      </c>
      <c r="D26" s="46">
        <v>268896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268896</v>
      </c>
      <c r="O26" s="47">
        <f t="shared" si="1"/>
        <v>25.912691529343739</v>
      </c>
      <c r="P26" s="9"/>
    </row>
    <row r="27" spans="1:16">
      <c r="A27" s="12"/>
      <c r="B27" s="25">
        <v>335.15</v>
      </c>
      <c r="C27" s="20" t="s">
        <v>30</v>
      </c>
      <c r="D27" s="46">
        <v>7191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7191</v>
      </c>
      <c r="O27" s="47">
        <f t="shared" si="1"/>
        <v>0.69297484822202948</v>
      </c>
      <c r="P27" s="9"/>
    </row>
    <row r="28" spans="1:16">
      <c r="A28" s="12"/>
      <c r="B28" s="25">
        <v>335.18</v>
      </c>
      <c r="C28" s="20" t="s">
        <v>31</v>
      </c>
      <c r="D28" s="46">
        <v>578459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578459</v>
      </c>
      <c r="O28" s="47">
        <f t="shared" si="1"/>
        <v>55.744338440782499</v>
      </c>
      <c r="P28" s="9"/>
    </row>
    <row r="29" spans="1:16">
      <c r="A29" s="12"/>
      <c r="B29" s="25">
        <v>335.21</v>
      </c>
      <c r="C29" s="20" t="s">
        <v>32</v>
      </c>
      <c r="D29" s="46">
        <v>11760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11760</v>
      </c>
      <c r="O29" s="47">
        <f t="shared" si="1"/>
        <v>1.1332755131540908</v>
      </c>
      <c r="P29" s="9"/>
    </row>
    <row r="30" spans="1:16">
      <c r="A30" s="12"/>
      <c r="B30" s="25">
        <v>335.49</v>
      </c>
      <c r="C30" s="20" t="s">
        <v>33</v>
      </c>
      <c r="D30" s="46">
        <v>5170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5170</v>
      </c>
      <c r="O30" s="47">
        <f t="shared" si="1"/>
        <v>0.49821721114002121</v>
      </c>
      <c r="P30" s="9"/>
    </row>
    <row r="31" spans="1:16">
      <c r="A31" s="12"/>
      <c r="B31" s="25">
        <v>337.2</v>
      </c>
      <c r="C31" s="20" t="s">
        <v>34</v>
      </c>
      <c r="D31" s="46">
        <v>95238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95238</v>
      </c>
      <c r="O31" s="47">
        <f t="shared" si="1"/>
        <v>9.1777970511708578</v>
      </c>
      <c r="P31" s="9"/>
    </row>
    <row r="32" spans="1:16">
      <c r="A32" s="12"/>
      <c r="B32" s="25">
        <v>338</v>
      </c>
      <c r="C32" s="20" t="s">
        <v>37</v>
      </c>
      <c r="D32" s="46">
        <v>11739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11739</v>
      </c>
      <c r="O32" s="47">
        <f t="shared" si="1"/>
        <v>1.1312518068806012</v>
      </c>
      <c r="P32" s="9"/>
    </row>
    <row r="33" spans="1:16" ht="15.75">
      <c r="A33" s="29" t="s">
        <v>42</v>
      </c>
      <c r="B33" s="30"/>
      <c r="C33" s="31"/>
      <c r="D33" s="32">
        <f t="shared" ref="D33:M33" si="7">SUM(D34:D40)</f>
        <v>348092</v>
      </c>
      <c r="E33" s="32">
        <f t="shared" si="7"/>
        <v>2174869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2522961</v>
      </c>
      <c r="O33" s="45">
        <f t="shared" si="1"/>
        <v>243.13009540329574</v>
      </c>
      <c r="P33" s="10"/>
    </row>
    <row r="34" spans="1:16">
      <c r="A34" s="12"/>
      <c r="B34" s="25">
        <v>341.9</v>
      </c>
      <c r="C34" s="20" t="s">
        <v>45</v>
      </c>
      <c r="D34" s="46">
        <v>22940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22940</v>
      </c>
      <c r="O34" s="47">
        <f t="shared" si="1"/>
        <v>2.2106581863737111</v>
      </c>
      <c r="P34" s="9"/>
    </row>
    <row r="35" spans="1:16">
      <c r="A35" s="12"/>
      <c r="B35" s="25">
        <v>342.1</v>
      </c>
      <c r="C35" s="20" t="s">
        <v>46</v>
      </c>
      <c r="D35" s="46">
        <v>32391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32391</v>
      </c>
      <c r="O35" s="47">
        <f t="shared" si="1"/>
        <v>3.1214223764093667</v>
      </c>
      <c r="P35" s="9"/>
    </row>
    <row r="36" spans="1:16">
      <c r="A36" s="12"/>
      <c r="B36" s="25">
        <v>342.2</v>
      </c>
      <c r="C36" s="20" t="s">
        <v>47</v>
      </c>
      <c r="D36" s="46">
        <v>27425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27425</v>
      </c>
      <c r="O36" s="47">
        <f t="shared" si="1"/>
        <v>2.6428640262118144</v>
      </c>
      <c r="P36" s="9"/>
    </row>
    <row r="37" spans="1:16">
      <c r="A37" s="12"/>
      <c r="B37" s="25">
        <v>342.6</v>
      </c>
      <c r="C37" s="20" t="s">
        <v>48</v>
      </c>
      <c r="D37" s="46">
        <v>194628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194628</v>
      </c>
      <c r="O37" s="47">
        <f t="shared" ref="O37:O56" si="9">(N37/O$58)</f>
        <v>18.755709742700201</v>
      </c>
      <c r="P37" s="9"/>
    </row>
    <row r="38" spans="1:16">
      <c r="A38" s="12"/>
      <c r="B38" s="25">
        <v>343.4</v>
      </c>
      <c r="C38" s="20" t="s">
        <v>49</v>
      </c>
      <c r="D38" s="46">
        <v>0</v>
      </c>
      <c r="E38" s="46">
        <v>2102649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2102649</v>
      </c>
      <c r="O38" s="47">
        <f t="shared" si="9"/>
        <v>202.62590344030068</v>
      </c>
      <c r="P38" s="9"/>
    </row>
    <row r="39" spans="1:16">
      <c r="A39" s="12"/>
      <c r="B39" s="25">
        <v>347.1</v>
      </c>
      <c r="C39" s="20" t="s">
        <v>50</v>
      </c>
      <c r="D39" s="46">
        <v>3123</v>
      </c>
      <c r="E39" s="46">
        <v>4660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7783</v>
      </c>
      <c r="O39" s="47">
        <f t="shared" si="9"/>
        <v>0.7500240917413511</v>
      </c>
      <c r="P39" s="9"/>
    </row>
    <row r="40" spans="1:16">
      <c r="A40" s="12"/>
      <c r="B40" s="25">
        <v>347.2</v>
      </c>
      <c r="C40" s="20" t="s">
        <v>51</v>
      </c>
      <c r="D40" s="46">
        <v>67585</v>
      </c>
      <c r="E40" s="46">
        <v>67560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135145</v>
      </c>
      <c r="O40" s="47">
        <f t="shared" si="9"/>
        <v>13.023513539558639</v>
      </c>
      <c r="P40" s="9"/>
    </row>
    <row r="41" spans="1:16" ht="15.75">
      <c r="A41" s="29" t="s">
        <v>43</v>
      </c>
      <c r="B41" s="30"/>
      <c r="C41" s="31"/>
      <c r="D41" s="32">
        <f t="shared" ref="D41:M41" si="10">SUM(D42:D46)</f>
        <v>236984</v>
      </c>
      <c r="E41" s="32">
        <f t="shared" si="10"/>
        <v>10289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6" si="11">SUM(D41:M41)</f>
        <v>247273</v>
      </c>
      <c r="O41" s="45">
        <f t="shared" si="9"/>
        <v>23.828948636407439</v>
      </c>
      <c r="P41" s="10"/>
    </row>
    <row r="42" spans="1:16">
      <c r="A42" s="13"/>
      <c r="B42" s="39">
        <v>351.5</v>
      </c>
      <c r="C42" s="21" t="s">
        <v>54</v>
      </c>
      <c r="D42" s="46">
        <v>18149</v>
      </c>
      <c r="E42" s="46">
        <v>1920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20069</v>
      </c>
      <c r="O42" s="47">
        <f t="shared" si="9"/>
        <v>1.9339886286980823</v>
      </c>
      <c r="P42" s="9"/>
    </row>
    <row r="43" spans="1:16">
      <c r="A43" s="13"/>
      <c r="B43" s="39">
        <v>352</v>
      </c>
      <c r="C43" s="21" t="s">
        <v>55</v>
      </c>
      <c r="D43" s="46">
        <v>1254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1254</v>
      </c>
      <c r="O43" s="47">
        <f t="shared" si="9"/>
        <v>0.12084417461694132</v>
      </c>
      <c r="P43" s="9"/>
    </row>
    <row r="44" spans="1:16">
      <c r="A44" s="13"/>
      <c r="B44" s="39">
        <v>354</v>
      </c>
      <c r="C44" s="21" t="s">
        <v>56</v>
      </c>
      <c r="D44" s="46">
        <v>217581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217581</v>
      </c>
      <c r="O44" s="47">
        <f t="shared" si="9"/>
        <v>20.96762069962417</v>
      </c>
      <c r="P44" s="9"/>
    </row>
    <row r="45" spans="1:16">
      <c r="A45" s="13"/>
      <c r="B45" s="39">
        <v>355</v>
      </c>
      <c r="C45" s="21" t="s">
        <v>57</v>
      </c>
      <c r="D45" s="46">
        <v>0</v>
      </c>
      <c r="E45" s="46">
        <v>3419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3419</v>
      </c>
      <c r="O45" s="47">
        <f t="shared" si="9"/>
        <v>0.32947865471716298</v>
      </c>
      <c r="P45" s="9"/>
    </row>
    <row r="46" spans="1:16">
      <c r="A46" s="13"/>
      <c r="B46" s="39">
        <v>356</v>
      </c>
      <c r="C46" s="21" t="s">
        <v>58</v>
      </c>
      <c r="D46" s="46">
        <v>0</v>
      </c>
      <c r="E46" s="46">
        <v>4950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4950</v>
      </c>
      <c r="O46" s="47">
        <f t="shared" si="9"/>
        <v>0.47701647875108411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36430</v>
      </c>
      <c r="E47" s="32">
        <f t="shared" si="12"/>
        <v>159718</v>
      </c>
      <c r="F47" s="32">
        <f t="shared" si="12"/>
        <v>168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2225923</v>
      </c>
      <c r="L47" s="32">
        <f t="shared" si="12"/>
        <v>637852</v>
      </c>
      <c r="M47" s="32">
        <f t="shared" si="12"/>
        <v>0</v>
      </c>
      <c r="N47" s="32">
        <f t="shared" si="11"/>
        <v>3060091</v>
      </c>
      <c r="O47" s="45">
        <f t="shared" si="9"/>
        <v>294.89168353088559</v>
      </c>
      <c r="P47" s="10"/>
    </row>
    <row r="48" spans="1:16">
      <c r="A48" s="12"/>
      <c r="B48" s="25">
        <v>361.1</v>
      </c>
      <c r="C48" s="20" t="s">
        <v>59</v>
      </c>
      <c r="D48" s="46">
        <v>17791</v>
      </c>
      <c r="E48" s="46">
        <v>18467</v>
      </c>
      <c r="F48" s="46">
        <v>139</v>
      </c>
      <c r="G48" s="46">
        <v>0</v>
      </c>
      <c r="H48" s="46">
        <v>0</v>
      </c>
      <c r="I48" s="46">
        <v>0</v>
      </c>
      <c r="J48" s="46">
        <v>0</v>
      </c>
      <c r="K48" s="46">
        <v>464085</v>
      </c>
      <c r="L48" s="46">
        <v>177906</v>
      </c>
      <c r="M48" s="46">
        <v>0</v>
      </c>
      <c r="N48" s="46">
        <f t="shared" si="11"/>
        <v>678388</v>
      </c>
      <c r="O48" s="47">
        <f t="shared" si="9"/>
        <v>65.374192926664733</v>
      </c>
      <c r="P48" s="9"/>
    </row>
    <row r="49" spans="1:119">
      <c r="A49" s="12"/>
      <c r="B49" s="25">
        <v>361.3</v>
      </c>
      <c r="C49" s="20" t="s">
        <v>60</v>
      </c>
      <c r="D49" s="46">
        <v>3252</v>
      </c>
      <c r="E49" s="46">
        <v>2961</v>
      </c>
      <c r="F49" s="46">
        <v>29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6242</v>
      </c>
      <c r="O49" s="47">
        <f t="shared" si="9"/>
        <v>0.60152259805338726</v>
      </c>
      <c r="P49" s="9"/>
    </row>
    <row r="50" spans="1:119">
      <c r="A50" s="12"/>
      <c r="B50" s="25">
        <v>364</v>
      </c>
      <c r="C50" s="20" t="s">
        <v>61</v>
      </c>
      <c r="D50" s="46">
        <v>1695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1695</v>
      </c>
      <c r="O50" s="47">
        <f t="shared" si="9"/>
        <v>0.16334200636021973</v>
      </c>
      <c r="P50" s="9"/>
    </row>
    <row r="51" spans="1:119">
      <c r="A51" s="12"/>
      <c r="B51" s="25">
        <v>366</v>
      </c>
      <c r="C51" s="20" t="s">
        <v>62</v>
      </c>
      <c r="D51" s="46">
        <v>13692</v>
      </c>
      <c r="E51" s="46">
        <v>138290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151982</v>
      </c>
      <c r="O51" s="47">
        <f t="shared" si="9"/>
        <v>14.646044136070156</v>
      </c>
      <c r="P51" s="9"/>
    </row>
    <row r="52" spans="1:119">
      <c r="A52" s="12"/>
      <c r="B52" s="25">
        <v>368</v>
      </c>
      <c r="C52" s="20" t="s">
        <v>81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1761838</v>
      </c>
      <c r="L52" s="46">
        <v>0</v>
      </c>
      <c r="M52" s="46">
        <v>0</v>
      </c>
      <c r="N52" s="46">
        <f t="shared" si="11"/>
        <v>1761838</v>
      </c>
      <c r="O52" s="47">
        <f t="shared" si="9"/>
        <v>169.7829815939096</v>
      </c>
      <c r="P52" s="9"/>
    </row>
    <row r="53" spans="1:119">
      <c r="A53" s="12"/>
      <c r="B53" s="25">
        <v>369.7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459946</v>
      </c>
      <c r="M53" s="46">
        <v>0</v>
      </c>
      <c r="N53" s="46">
        <f t="shared" si="11"/>
        <v>459946</v>
      </c>
      <c r="O53" s="47">
        <f t="shared" si="9"/>
        <v>44.323600269827502</v>
      </c>
      <c r="P53" s="9"/>
    </row>
    <row r="54" spans="1:119" ht="15.75">
      <c r="A54" s="29" t="s">
        <v>44</v>
      </c>
      <c r="B54" s="30"/>
      <c r="C54" s="31"/>
      <c r="D54" s="32">
        <f t="shared" ref="D54:M54" si="13">SUM(D55:D55)</f>
        <v>53984</v>
      </c>
      <c r="E54" s="32">
        <f t="shared" si="13"/>
        <v>113970</v>
      </c>
      <c r="F54" s="32">
        <f t="shared" si="13"/>
        <v>53097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221051</v>
      </c>
      <c r="O54" s="45">
        <f t="shared" si="9"/>
        <v>21.302014069576948</v>
      </c>
      <c r="P54" s="9"/>
    </row>
    <row r="55" spans="1:119" ht="15.75" thickBot="1">
      <c r="A55" s="12"/>
      <c r="B55" s="25">
        <v>381</v>
      </c>
      <c r="C55" s="20" t="s">
        <v>66</v>
      </c>
      <c r="D55" s="46">
        <v>53984</v>
      </c>
      <c r="E55" s="46">
        <v>113970</v>
      </c>
      <c r="F55" s="46">
        <v>53097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221051</v>
      </c>
      <c r="O55" s="47">
        <f t="shared" si="9"/>
        <v>21.302014069576948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4">SUM(D5,D15,D20,D33,D41,D47,D54)</f>
        <v>11971875</v>
      </c>
      <c r="E56" s="15">
        <f t="shared" si="14"/>
        <v>2725795</v>
      </c>
      <c r="F56" s="15">
        <f t="shared" si="14"/>
        <v>470218</v>
      </c>
      <c r="G56" s="15">
        <f t="shared" si="14"/>
        <v>0</v>
      </c>
      <c r="H56" s="15">
        <f t="shared" si="14"/>
        <v>0</v>
      </c>
      <c r="I56" s="15">
        <f t="shared" si="14"/>
        <v>0</v>
      </c>
      <c r="J56" s="15">
        <f t="shared" si="14"/>
        <v>0</v>
      </c>
      <c r="K56" s="15">
        <f t="shared" si="14"/>
        <v>2225923</v>
      </c>
      <c r="L56" s="15">
        <f t="shared" si="14"/>
        <v>637852</v>
      </c>
      <c r="M56" s="15">
        <f t="shared" si="14"/>
        <v>0</v>
      </c>
      <c r="N56" s="15">
        <f t="shared" si="11"/>
        <v>18031663</v>
      </c>
      <c r="O56" s="38">
        <f t="shared" si="9"/>
        <v>1737.6566445022647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82</v>
      </c>
      <c r="M58" s="48"/>
      <c r="N58" s="48"/>
      <c r="O58" s="43">
        <v>10377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78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8851034</v>
      </c>
      <c r="E5" s="27">
        <f t="shared" si="0"/>
        <v>0</v>
      </c>
      <c r="F5" s="27">
        <f t="shared" si="0"/>
        <v>469798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9320832</v>
      </c>
      <c r="O5" s="33">
        <f t="shared" ref="O5:O36" si="1">(N5/O$61)</f>
        <v>901.08584686774941</v>
      </c>
      <c r="P5" s="6"/>
    </row>
    <row r="6" spans="1:133">
      <c r="A6" s="12"/>
      <c r="B6" s="25">
        <v>311</v>
      </c>
      <c r="C6" s="20" t="s">
        <v>2</v>
      </c>
      <c r="D6" s="46">
        <v>6475263</v>
      </c>
      <c r="E6" s="46">
        <v>0</v>
      </c>
      <c r="F6" s="46">
        <v>469798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6945061</v>
      </c>
      <c r="O6" s="47">
        <f t="shared" si="1"/>
        <v>671.40960943542154</v>
      </c>
      <c r="P6" s="9"/>
    </row>
    <row r="7" spans="1:133">
      <c r="A7" s="12"/>
      <c r="B7" s="25">
        <v>312.41000000000003</v>
      </c>
      <c r="C7" s="20" t="s">
        <v>11</v>
      </c>
      <c r="D7" s="46">
        <v>110918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110918</v>
      </c>
      <c r="O7" s="47">
        <f t="shared" si="1"/>
        <v>10.72293116782676</v>
      </c>
      <c r="P7" s="9"/>
    </row>
    <row r="8" spans="1:133">
      <c r="A8" s="12"/>
      <c r="B8" s="25">
        <v>312.42</v>
      </c>
      <c r="C8" s="20" t="s">
        <v>10</v>
      </c>
      <c r="D8" s="46">
        <v>79942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79942</v>
      </c>
      <c r="O8" s="47">
        <f t="shared" si="1"/>
        <v>7.7283449342614077</v>
      </c>
      <c r="P8" s="9"/>
    </row>
    <row r="9" spans="1:133">
      <c r="A9" s="12"/>
      <c r="B9" s="25">
        <v>314.10000000000002</v>
      </c>
      <c r="C9" s="20" t="s">
        <v>12</v>
      </c>
      <c r="D9" s="46">
        <v>946372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946372</v>
      </c>
      <c r="O9" s="47">
        <f t="shared" si="1"/>
        <v>91.489945862335659</v>
      </c>
      <c r="P9" s="9"/>
    </row>
    <row r="10" spans="1:133">
      <c r="A10" s="12"/>
      <c r="B10" s="25">
        <v>314.3</v>
      </c>
      <c r="C10" s="20" t="s">
        <v>13</v>
      </c>
      <c r="D10" s="46">
        <v>415687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415687</v>
      </c>
      <c r="O10" s="47">
        <f t="shared" si="1"/>
        <v>40.186291569992264</v>
      </c>
      <c r="P10" s="9"/>
    </row>
    <row r="11" spans="1:133">
      <c r="A11" s="12"/>
      <c r="B11" s="25">
        <v>314.39999999999998</v>
      </c>
      <c r="C11" s="20" t="s">
        <v>14</v>
      </c>
      <c r="D11" s="46">
        <v>2729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2729</v>
      </c>
      <c r="O11" s="47">
        <f t="shared" si="1"/>
        <v>0.26382443928847643</v>
      </c>
      <c r="P11" s="9"/>
    </row>
    <row r="12" spans="1:133">
      <c r="A12" s="12"/>
      <c r="B12" s="25">
        <v>314.8</v>
      </c>
      <c r="C12" s="20" t="s">
        <v>15</v>
      </c>
      <c r="D12" s="46">
        <v>35820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35820</v>
      </c>
      <c r="O12" s="47">
        <f t="shared" si="1"/>
        <v>3.4628770301624128</v>
      </c>
      <c r="P12" s="9"/>
    </row>
    <row r="13" spans="1:133">
      <c r="A13" s="12"/>
      <c r="B13" s="25">
        <v>315</v>
      </c>
      <c r="C13" s="20" t="s">
        <v>16</v>
      </c>
      <c r="D13" s="46">
        <v>719816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719816</v>
      </c>
      <c r="O13" s="47">
        <f t="shared" si="1"/>
        <v>69.587780355761794</v>
      </c>
      <c r="P13" s="9"/>
    </row>
    <row r="14" spans="1:133">
      <c r="A14" s="12"/>
      <c r="B14" s="25">
        <v>316</v>
      </c>
      <c r="C14" s="20" t="s">
        <v>17</v>
      </c>
      <c r="D14" s="46">
        <v>64487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64487</v>
      </c>
      <c r="O14" s="47">
        <f t="shared" si="1"/>
        <v>6.234242072699149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2018433</v>
      </c>
      <c r="E15" s="32">
        <f t="shared" si="3"/>
        <v>267559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2285992</v>
      </c>
      <c r="O15" s="45">
        <f t="shared" si="1"/>
        <v>220.99690641918019</v>
      </c>
      <c r="P15" s="10"/>
    </row>
    <row r="16" spans="1:133">
      <c r="A16" s="12"/>
      <c r="B16" s="25">
        <v>322</v>
      </c>
      <c r="C16" s="20" t="s">
        <v>0</v>
      </c>
      <c r="D16" s="46">
        <v>466309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466309</v>
      </c>
      <c r="O16" s="47">
        <f t="shared" si="1"/>
        <v>45.080143078112918</v>
      </c>
      <c r="P16" s="9"/>
    </row>
    <row r="17" spans="1:16">
      <c r="A17" s="12"/>
      <c r="B17" s="25">
        <v>323.10000000000002</v>
      </c>
      <c r="C17" s="20" t="s">
        <v>19</v>
      </c>
      <c r="D17" s="46">
        <v>849827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849827</v>
      </c>
      <c r="O17" s="47">
        <f t="shared" si="1"/>
        <v>82.156515854601707</v>
      </c>
      <c r="P17" s="9"/>
    </row>
    <row r="18" spans="1:16">
      <c r="A18" s="12"/>
      <c r="B18" s="25">
        <v>323.7</v>
      </c>
      <c r="C18" s="20" t="s">
        <v>20</v>
      </c>
      <c r="D18" s="46">
        <v>120731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120731</v>
      </c>
      <c r="O18" s="47">
        <f t="shared" si="1"/>
        <v>11.671597061098222</v>
      </c>
      <c r="P18" s="9"/>
    </row>
    <row r="19" spans="1:16">
      <c r="A19" s="12"/>
      <c r="B19" s="25">
        <v>325.2</v>
      </c>
      <c r="C19" s="20" t="s">
        <v>21</v>
      </c>
      <c r="D19" s="46">
        <v>581566</v>
      </c>
      <c r="E19" s="46">
        <v>267559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849125</v>
      </c>
      <c r="O19" s="47">
        <f t="shared" si="1"/>
        <v>82.088650425367362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SUM(D21:D34)</f>
        <v>1008552</v>
      </c>
      <c r="E20" s="32">
        <f t="shared" si="5"/>
        <v>256081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1264633</v>
      </c>
      <c r="O20" s="45">
        <f t="shared" si="1"/>
        <v>122.25763727764888</v>
      </c>
      <c r="P20" s="10"/>
    </row>
    <row r="21" spans="1:16">
      <c r="A21" s="12"/>
      <c r="B21" s="25">
        <v>331.2</v>
      </c>
      <c r="C21" s="20" t="s">
        <v>22</v>
      </c>
      <c r="D21" s="46">
        <v>1226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1226</v>
      </c>
      <c r="O21" s="47">
        <f t="shared" si="1"/>
        <v>0.11852281515854601</v>
      </c>
      <c r="P21" s="9"/>
    </row>
    <row r="22" spans="1:16">
      <c r="A22" s="12"/>
      <c r="B22" s="25">
        <v>331.39</v>
      </c>
      <c r="C22" s="20" t="s">
        <v>26</v>
      </c>
      <c r="D22" s="46">
        <v>0</v>
      </c>
      <c r="E22" s="46">
        <v>126081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126081</v>
      </c>
      <c r="O22" s="47">
        <f t="shared" si="1"/>
        <v>12.188805104408353</v>
      </c>
      <c r="P22" s="9"/>
    </row>
    <row r="23" spans="1:16">
      <c r="A23" s="12"/>
      <c r="B23" s="25">
        <v>331.7</v>
      </c>
      <c r="C23" s="20" t="s">
        <v>24</v>
      </c>
      <c r="D23" s="46">
        <v>26096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26096</v>
      </c>
      <c r="O23" s="47">
        <f t="shared" si="1"/>
        <v>2.5228151585460172</v>
      </c>
      <c r="P23" s="9"/>
    </row>
    <row r="24" spans="1:16">
      <c r="A24" s="12"/>
      <c r="B24" s="25">
        <v>334.2</v>
      </c>
      <c r="C24" s="20" t="s">
        <v>25</v>
      </c>
      <c r="D24" s="46">
        <v>13086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13086</v>
      </c>
      <c r="O24" s="47">
        <f t="shared" si="1"/>
        <v>1.2650812064965198</v>
      </c>
      <c r="P24" s="9"/>
    </row>
    <row r="25" spans="1:16">
      <c r="A25" s="12"/>
      <c r="B25" s="25">
        <v>334.39</v>
      </c>
      <c r="C25" s="20" t="s">
        <v>27</v>
      </c>
      <c r="D25" s="46">
        <v>20095</v>
      </c>
      <c r="E25" s="46">
        <v>130000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150095</v>
      </c>
      <c r="O25" s="47">
        <f t="shared" si="1"/>
        <v>14.510344160866202</v>
      </c>
      <c r="P25" s="9"/>
    </row>
    <row r="26" spans="1:16">
      <c r="A26" s="12"/>
      <c r="B26" s="25">
        <v>334.7</v>
      </c>
      <c r="C26" s="20" t="s">
        <v>28</v>
      </c>
      <c r="D26" s="46">
        <v>9775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9775</v>
      </c>
      <c r="O26" s="47">
        <f t="shared" si="1"/>
        <v>0.9449922660479505</v>
      </c>
      <c r="P26" s="9"/>
    </row>
    <row r="27" spans="1:16">
      <c r="A27" s="12"/>
      <c r="B27" s="25">
        <v>335.12</v>
      </c>
      <c r="C27" s="20" t="s">
        <v>29</v>
      </c>
      <c r="D27" s="46">
        <v>266947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266947</v>
      </c>
      <c r="O27" s="47">
        <f t="shared" si="1"/>
        <v>25.806941221964422</v>
      </c>
      <c r="P27" s="9"/>
    </row>
    <row r="28" spans="1:16">
      <c r="A28" s="12"/>
      <c r="B28" s="25">
        <v>335.15</v>
      </c>
      <c r="C28" s="20" t="s">
        <v>30</v>
      </c>
      <c r="D28" s="46">
        <v>13546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13546</v>
      </c>
      <c r="O28" s="47">
        <f t="shared" si="1"/>
        <v>1.3095514307811291</v>
      </c>
      <c r="P28" s="9"/>
    </row>
    <row r="29" spans="1:16">
      <c r="A29" s="12"/>
      <c r="B29" s="25">
        <v>335.18</v>
      </c>
      <c r="C29" s="20" t="s">
        <v>31</v>
      </c>
      <c r="D29" s="46">
        <v>555657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555657</v>
      </c>
      <c r="O29" s="47">
        <f t="shared" si="1"/>
        <v>53.717807424593964</v>
      </c>
      <c r="P29" s="9"/>
    </row>
    <row r="30" spans="1:16">
      <c r="A30" s="12"/>
      <c r="B30" s="25">
        <v>335.21</v>
      </c>
      <c r="C30" s="20" t="s">
        <v>32</v>
      </c>
      <c r="D30" s="46">
        <v>10255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10255</v>
      </c>
      <c r="O30" s="47">
        <f t="shared" si="1"/>
        <v>0.99139597834493431</v>
      </c>
      <c r="P30" s="9"/>
    </row>
    <row r="31" spans="1:16">
      <c r="A31" s="12"/>
      <c r="B31" s="25">
        <v>335.49</v>
      </c>
      <c r="C31" s="20" t="s">
        <v>33</v>
      </c>
      <c r="D31" s="46">
        <v>4885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4885</v>
      </c>
      <c r="O31" s="47">
        <f t="shared" si="1"/>
        <v>0.47225444702242847</v>
      </c>
      <c r="P31" s="9"/>
    </row>
    <row r="32" spans="1:16">
      <c r="A32" s="12"/>
      <c r="B32" s="25">
        <v>337.2</v>
      </c>
      <c r="C32" s="20" t="s">
        <v>34</v>
      </c>
      <c r="D32" s="46">
        <v>50316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50316</v>
      </c>
      <c r="O32" s="47">
        <f t="shared" si="1"/>
        <v>4.8642691415313228</v>
      </c>
      <c r="P32" s="9"/>
    </row>
    <row r="33" spans="1:16">
      <c r="A33" s="12"/>
      <c r="B33" s="25">
        <v>337.3</v>
      </c>
      <c r="C33" s="20" t="s">
        <v>35</v>
      </c>
      <c r="D33" s="46">
        <v>26609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26609</v>
      </c>
      <c r="O33" s="47">
        <f t="shared" si="1"/>
        <v>2.5724091260634183</v>
      </c>
      <c r="P33" s="9"/>
    </row>
    <row r="34" spans="1:16">
      <c r="A34" s="12"/>
      <c r="B34" s="25">
        <v>338</v>
      </c>
      <c r="C34" s="20" t="s">
        <v>37</v>
      </c>
      <c r="D34" s="46">
        <v>10059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10059</v>
      </c>
      <c r="O34" s="47">
        <f t="shared" si="1"/>
        <v>0.97244779582366592</v>
      </c>
      <c r="P34" s="9"/>
    </row>
    <row r="35" spans="1:16" ht="15.75">
      <c r="A35" s="29" t="s">
        <v>42</v>
      </c>
      <c r="B35" s="30"/>
      <c r="C35" s="31"/>
      <c r="D35" s="32">
        <f t="shared" ref="D35:M35" si="7">SUM(D36:D42)</f>
        <v>339703</v>
      </c>
      <c r="E35" s="32">
        <f t="shared" si="7"/>
        <v>2284262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2623965</v>
      </c>
      <c r="O35" s="45">
        <f t="shared" si="1"/>
        <v>253.67024361948955</v>
      </c>
      <c r="P35" s="10"/>
    </row>
    <row r="36" spans="1:16">
      <c r="A36" s="12"/>
      <c r="B36" s="25">
        <v>341.9</v>
      </c>
      <c r="C36" s="20" t="s">
        <v>45</v>
      </c>
      <c r="D36" s="46">
        <v>13861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13861</v>
      </c>
      <c r="O36" s="47">
        <f t="shared" si="1"/>
        <v>1.3400038669760248</v>
      </c>
      <c r="P36" s="9"/>
    </row>
    <row r="37" spans="1:16">
      <c r="A37" s="12"/>
      <c r="B37" s="25">
        <v>342.1</v>
      </c>
      <c r="C37" s="20" t="s">
        <v>46</v>
      </c>
      <c r="D37" s="46">
        <v>30235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30235</v>
      </c>
      <c r="O37" s="47">
        <f t="shared" ref="O37:O59" si="9">(N37/O$61)</f>
        <v>2.9229505027068834</v>
      </c>
      <c r="P37" s="9"/>
    </row>
    <row r="38" spans="1:16">
      <c r="A38" s="12"/>
      <c r="B38" s="25">
        <v>342.2</v>
      </c>
      <c r="C38" s="20" t="s">
        <v>47</v>
      </c>
      <c r="D38" s="46">
        <v>30576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30576</v>
      </c>
      <c r="O38" s="47">
        <f t="shared" si="9"/>
        <v>2.9559164733178656</v>
      </c>
      <c r="P38" s="9"/>
    </row>
    <row r="39" spans="1:16">
      <c r="A39" s="12"/>
      <c r="B39" s="25">
        <v>342.6</v>
      </c>
      <c r="C39" s="20" t="s">
        <v>48</v>
      </c>
      <c r="D39" s="46">
        <v>189861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189861</v>
      </c>
      <c r="O39" s="47">
        <f t="shared" si="9"/>
        <v>18.354698375870068</v>
      </c>
      <c r="P39" s="9"/>
    </row>
    <row r="40" spans="1:16">
      <c r="A40" s="12"/>
      <c r="B40" s="25">
        <v>343.4</v>
      </c>
      <c r="C40" s="20" t="s">
        <v>49</v>
      </c>
      <c r="D40" s="46">
        <v>0</v>
      </c>
      <c r="E40" s="46">
        <v>2219732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2219732</v>
      </c>
      <c r="O40" s="47">
        <f t="shared" si="9"/>
        <v>214.59126063418407</v>
      </c>
      <c r="P40" s="9"/>
    </row>
    <row r="41" spans="1:16">
      <c r="A41" s="12"/>
      <c r="B41" s="25">
        <v>347.1</v>
      </c>
      <c r="C41" s="20" t="s">
        <v>50</v>
      </c>
      <c r="D41" s="46">
        <v>1894</v>
      </c>
      <c r="E41" s="46">
        <v>3320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5214</v>
      </c>
      <c r="O41" s="47">
        <f t="shared" si="9"/>
        <v>0.50406032482598606</v>
      </c>
      <c r="P41" s="9"/>
    </row>
    <row r="42" spans="1:16">
      <c r="A42" s="12"/>
      <c r="B42" s="25">
        <v>347.2</v>
      </c>
      <c r="C42" s="20" t="s">
        <v>51</v>
      </c>
      <c r="D42" s="46">
        <v>73276</v>
      </c>
      <c r="E42" s="46">
        <v>61210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134486</v>
      </c>
      <c r="O42" s="47">
        <f t="shared" si="9"/>
        <v>13.001353441608662</v>
      </c>
      <c r="P42" s="9"/>
    </row>
    <row r="43" spans="1:16" ht="15.75">
      <c r="A43" s="29" t="s">
        <v>43</v>
      </c>
      <c r="B43" s="30"/>
      <c r="C43" s="31"/>
      <c r="D43" s="32">
        <f t="shared" ref="D43:M43" si="10">SUM(D44:D48)</f>
        <v>294864</v>
      </c>
      <c r="E43" s="32">
        <f t="shared" si="10"/>
        <v>50858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9" si="11">SUM(D43:M43)</f>
        <v>345722</v>
      </c>
      <c r="O43" s="45">
        <f t="shared" si="9"/>
        <v>33.422467130703787</v>
      </c>
      <c r="P43" s="10"/>
    </row>
    <row r="44" spans="1:16">
      <c r="A44" s="13"/>
      <c r="B44" s="39">
        <v>351.5</v>
      </c>
      <c r="C44" s="21" t="s">
        <v>54</v>
      </c>
      <c r="D44" s="46">
        <v>34481</v>
      </c>
      <c r="E44" s="46">
        <v>2677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37158</v>
      </c>
      <c r="O44" s="47">
        <f t="shared" si="9"/>
        <v>3.5922273781902554</v>
      </c>
      <c r="P44" s="9"/>
    </row>
    <row r="45" spans="1:16">
      <c r="A45" s="13"/>
      <c r="B45" s="39">
        <v>352</v>
      </c>
      <c r="C45" s="21" t="s">
        <v>55</v>
      </c>
      <c r="D45" s="46">
        <v>1418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1418</v>
      </c>
      <c r="O45" s="47">
        <f t="shared" si="9"/>
        <v>0.13708430007733952</v>
      </c>
      <c r="P45" s="9"/>
    </row>
    <row r="46" spans="1:16">
      <c r="A46" s="13"/>
      <c r="B46" s="39">
        <v>354</v>
      </c>
      <c r="C46" s="21" t="s">
        <v>56</v>
      </c>
      <c r="D46" s="46">
        <v>258965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258965</v>
      </c>
      <c r="O46" s="47">
        <f t="shared" si="9"/>
        <v>25.03528615622583</v>
      </c>
      <c r="P46" s="9"/>
    </row>
    <row r="47" spans="1:16">
      <c r="A47" s="13"/>
      <c r="B47" s="39">
        <v>355</v>
      </c>
      <c r="C47" s="21" t="s">
        <v>57</v>
      </c>
      <c r="D47" s="46">
        <v>0</v>
      </c>
      <c r="E47" s="46">
        <v>46131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46131</v>
      </c>
      <c r="O47" s="47">
        <f t="shared" si="9"/>
        <v>4.4596867749419955</v>
      </c>
      <c r="P47" s="9"/>
    </row>
    <row r="48" spans="1:16">
      <c r="A48" s="13"/>
      <c r="B48" s="39">
        <v>356</v>
      </c>
      <c r="C48" s="21" t="s">
        <v>58</v>
      </c>
      <c r="D48" s="46">
        <v>0</v>
      </c>
      <c r="E48" s="46">
        <v>2050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2050</v>
      </c>
      <c r="O48" s="47">
        <f t="shared" si="9"/>
        <v>0.19818252126836813</v>
      </c>
      <c r="P48" s="9"/>
    </row>
    <row r="49" spans="1:119" ht="15.75">
      <c r="A49" s="29" t="s">
        <v>3</v>
      </c>
      <c r="B49" s="30"/>
      <c r="C49" s="31"/>
      <c r="D49" s="32">
        <f>SUM(D50:D55)</f>
        <v>176448</v>
      </c>
      <c r="E49" s="32">
        <f t="shared" ref="E49:M49" si="12">SUM(E50:E55)</f>
        <v>235483</v>
      </c>
      <c r="F49" s="32">
        <f t="shared" si="12"/>
        <v>648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3800654</v>
      </c>
      <c r="L49" s="32">
        <f t="shared" si="12"/>
        <v>1088877</v>
      </c>
      <c r="M49" s="32">
        <f t="shared" si="12"/>
        <v>0</v>
      </c>
      <c r="N49" s="32">
        <f t="shared" si="11"/>
        <v>5302110</v>
      </c>
      <c r="O49" s="45">
        <f t="shared" si="9"/>
        <v>512.57830626450118</v>
      </c>
      <c r="P49" s="10"/>
    </row>
    <row r="50" spans="1:119">
      <c r="A50" s="12"/>
      <c r="B50" s="25">
        <v>361.1</v>
      </c>
      <c r="C50" s="20" t="s">
        <v>59</v>
      </c>
      <c r="D50" s="46">
        <v>64990</v>
      </c>
      <c r="E50" s="46">
        <v>41039</v>
      </c>
      <c r="F50" s="46">
        <v>420</v>
      </c>
      <c r="G50" s="46">
        <v>0</v>
      </c>
      <c r="H50" s="46">
        <v>0</v>
      </c>
      <c r="I50" s="46">
        <v>0</v>
      </c>
      <c r="J50" s="46">
        <v>0</v>
      </c>
      <c r="K50" s="46">
        <v>1991028</v>
      </c>
      <c r="L50" s="46">
        <v>604628</v>
      </c>
      <c r="M50" s="46">
        <v>0</v>
      </c>
      <c r="N50" s="46">
        <f t="shared" si="11"/>
        <v>2702105</v>
      </c>
      <c r="O50" s="47">
        <f t="shared" si="9"/>
        <v>261.22438128383607</v>
      </c>
      <c r="P50" s="9"/>
    </row>
    <row r="51" spans="1:119">
      <c r="A51" s="12"/>
      <c r="B51" s="25">
        <v>361.3</v>
      </c>
      <c r="C51" s="20" t="s">
        <v>60</v>
      </c>
      <c r="D51" s="46">
        <v>2119</v>
      </c>
      <c r="E51" s="46">
        <v>8454</v>
      </c>
      <c r="F51" s="46">
        <v>227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10800</v>
      </c>
      <c r="O51" s="47">
        <f t="shared" si="9"/>
        <v>1.0440835266821347</v>
      </c>
      <c r="P51" s="9"/>
    </row>
    <row r="52" spans="1:119">
      <c r="A52" s="12"/>
      <c r="B52" s="25">
        <v>364</v>
      </c>
      <c r="C52" s="20" t="s">
        <v>61</v>
      </c>
      <c r="D52" s="46">
        <v>8800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8800</v>
      </c>
      <c r="O52" s="47">
        <f t="shared" si="9"/>
        <v>0.85073472544470219</v>
      </c>
      <c r="P52" s="9"/>
    </row>
    <row r="53" spans="1:119">
      <c r="A53" s="12"/>
      <c r="B53" s="25">
        <v>366</v>
      </c>
      <c r="C53" s="20" t="s">
        <v>62</v>
      </c>
      <c r="D53" s="46">
        <v>100539</v>
      </c>
      <c r="E53" s="46">
        <v>126530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227069</v>
      </c>
      <c r="O53" s="47">
        <f t="shared" si="9"/>
        <v>21.951759474091261</v>
      </c>
      <c r="P53" s="9"/>
    </row>
    <row r="54" spans="1:119">
      <c r="A54" s="12"/>
      <c r="B54" s="25">
        <v>369.7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1809626</v>
      </c>
      <c r="L54" s="46">
        <v>484249</v>
      </c>
      <c r="M54" s="46">
        <v>0</v>
      </c>
      <c r="N54" s="46">
        <f t="shared" si="11"/>
        <v>2293875</v>
      </c>
      <c r="O54" s="47">
        <f t="shared" si="9"/>
        <v>221.75899071925755</v>
      </c>
      <c r="P54" s="9"/>
    </row>
    <row r="55" spans="1:119">
      <c r="A55" s="12"/>
      <c r="B55" s="25">
        <v>369.9</v>
      </c>
      <c r="C55" s="20" t="s">
        <v>65</v>
      </c>
      <c r="D55" s="46">
        <v>0</v>
      </c>
      <c r="E55" s="46">
        <v>59460</v>
      </c>
      <c r="F55" s="46">
        <v>1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59461</v>
      </c>
      <c r="O55" s="47">
        <f t="shared" si="9"/>
        <v>5.7483565351894814</v>
      </c>
      <c r="P55" s="9"/>
    </row>
    <row r="56" spans="1:119" ht="15.75">
      <c r="A56" s="29" t="s">
        <v>44</v>
      </c>
      <c r="B56" s="30"/>
      <c r="C56" s="31"/>
      <c r="D56" s="32">
        <f t="shared" ref="D56:M56" si="13">SUM(D57:D58)</f>
        <v>63795</v>
      </c>
      <c r="E56" s="32">
        <f t="shared" si="13"/>
        <v>118564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1"/>
        <v>182359</v>
      </c>
      <c r="O56" s="45">
        <f t="shared" si="9"/>
        <v>17.629447022428462</v>
      </c>
      <c r="P56" s="9"/>
    </row>
    <row r="57" spans="1:119">
      <c r="A57" s="12"/>
      <c r="B57" s="25">
        <v>381</v>
      </c>
      <c r="C57" s="20" t="s">
        <v>66</v>
      </c>
      <c r="D57" s="46">
        <v>0</v>
      </c>
      <c r="E57" s="46">
        <v>118564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118564</v>
      </c>
      <c r="O57" s="47">
        <f t="shared" si="9"/>
        <v>11.462103634957463</v>
      </c>
      <c r="P57" s="9"/>
    </row>
    <row r="58" spans="1:119" ht="15.75" thickBot="1">
      <c r="A58" s="12"/>
      <c r="B58" s="25">
        <v>383</v>
      </c>
      <c r="C58" s="20" t="s">
        <v>67</v>
      </c>
      <c r="D58" s="46">
        <v>63795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63795</v>
      </c>
      <c r="O58" s="47">
        <f t="shared" si="9"/>
        <v>6.1673433874709973</v>
      </c>
      <c r="P58" s="9"/>
    </row>
    <row r="59" spans="1:119" ht="16.5" thickBot="1">
      <c r="A59" s="14" t="s">
        <v>52</v>
      </c>
      <c r="B59" s="23"/>
      <c r="C59" s="22"/>
      <c r="D59" s="15">
        <f t="shared" ref="D59:M59" si="14">SUM(D5,D15,D20,D35,D43,D49,D56)</f>
        <v>12752829</v>
      </c>
      <c r="E59" s="15">
        <f t="shared" si="14"/>
        <v>3212807</v>
      </c>
      <c r="F59" s="15">
        <f t="shared" si="14"/>
        <v>470446</v>
      </c>
      <c r="G59" s="15">
        <f t="shared" si="14"/>
        <v>0</v>
      </c>
      <c r="H59" s="15">
        <f t="shared" si="14"/>
        <v>0</v>
      </c>
      <c r="I59" s="15">
        <f t="shared" si="14"/>
        <v>0</v>
      </c>
      <c r="J59" s="15">
        <f t="shared" si="14"/>
        <v>0</v>
      </c>
      <c r="K59" s="15">
        <f t="shared" si="14"/>
        <v>3800654</v>
      </c>
      <c r="L59" s="15">
        <f t="shared" si="14"/>
        <v>1088877</v>
      </c>
      <c r="M59" s="15">
        <f t="shared" si="14"/>
        <v>0</v>
      </c>
      <c r="N59" s="15">
        <f t="shared" si="11"/>
        <v>21325613</v>
      </c>
      <c r="O59" s="38">
        <f t="shared" si="9"/>
        <v>2061.6408546017014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77</v>
      </c>
      <c r="M61" s="48"/>
      <c r="N61" s="48"/>
      <c r="O61" s="43">
        <v>10344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thickBot="1">
      <c r="A63" s="52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A63:O63"/>
    <mergeCell ref="L61:N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8807417</v>
      </c>
      <c r="E5" s="27">
        <f t="shared" si="0"/>
        <v>0</v>
      </c>
      <c r="F5" s="27">
        <f t="shared" si="0"/>
        <v>467340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9274757</v>
      </c>
      <c r="O5" s="33">
        <f t="shared" ref="O5:O36" si="1">(N5/O$63)</f>
        <v>846.62318575992697</v>
      </c>
      <c r="P5" s="6"/>
    </row>
    <row r="6" spans="1:133">
      <c r="A6" s="12"/>
      <c r="B6" s="25">
        <v>311</v>
      </c>
      <c r="C6" s="20" t="s">
        <v>2</v>
      </c>
      <c r="D6" s="46">
        <v>6613170</v>
      </c>
      <c r="E6" s="46">
        <v>0</v>
      </c>
      <c r="F6" s="46">
        <v>467340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7080510</v>
      </c>
      <c r="O6" s="47">
        <f t="shared" si="1"/>
        <v>646.32679141944323</v>
      </c>
      <c r="P6" s="9"/>
    </row>
    <row r="7" spans="1:133">
      <c r="A7" s="12"/>
      <c r="B7" s="25">
        <v>312.41000000000003</v>
      </c>
      <c r="C7" s="20" t="s">
        <v>11</v>
      </c>
      <c r="D7" s="46">
        <v>113217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113217</v>
      </c>
      <c r="O7" s="47">
        <f t="shared" si="1"/>
        <v>10.334732998630763</v>
      </c>
      <c r="P7" s="9"/>
    </row>
    <row r="8" spans="1:133">
      <c r="A8" s="12"/>
      <c r="B8" s="25">
        <v>312.42</v>
      </c>
      <c r="C8" s="20" t="s">
        <v>10</v>
      </c>
      <c r="D8" s="46">
        <v>83155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83155</v>
      </c>
      <c r="O8" s="47">
        <f t="shared" si="1"/>
        <v>7.5905979005020541</v>
      </c>
      <c r="P8" s="9"/>
    </row>
    <row r="9" spans="1:133">
      <c r="A9" s="12"/>
      <c r="B9" s="25">
        <v>314.10000000000002</v>
      </c>
      <c r="C9" s="20" t="s">
        <v>12</v>
      </c>
      <c r="D9" s="46">
        <v>864896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864896</v>
      </c>
      <c r="O9" s="47">
        <f t="shared" si="1"/>
        <v>78.949885896850759</v>
      </c>
      <c r="P9" s="9"/>
    </row>
    <row r="10" spans="1:133">
      <c r="A10" s="12"/>
      <c r="B10" s="25">
        <v>314.3</v>
      </c>
      <c r="C10" s="20" t="s">
        <v>13</v>
      </c>
      <c r="D10" s="46">
        <v>423246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423246</v>
      </c>
      <c r="O10" s="47">
        <f t="shared" si="1"/>
        <v>38.634961204929255</v>
      </c>
      <c r="P10" s="9"/>
    </row>
    <row r="11" spans="1:133">
      <c r="A11" s="12"/>
      <c r="B11" s="25">
        <v>314.39999999999998</v>
      </c>
      <c r="C11" s="20" t="s">
        <v>14</v>
      </c>
      <c r="D11" s="46">
        <v>3040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3040</v>
      </c>
      <c r="O11" s="47">
        <f t="shared" si="1"/>
        <v>0.27749885896850751</v>
      </c>
      <c r="P11" s="9"/>
    </row>
    <row r="12" spans="1:133">
      <c r="A12" s="12"/>
      <c r="B12" s="25">
        <v>314.8</v>
      </c>
      <c r="C12" s="20" t="s">
        <v>15</v>
      </c>
      <c r="D12" s="46">
        <v>37230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37230</v>
      </c>
      <c r="O12" s="47">
        <f t="shared" si="1"/>
        <v>3.398448197170242</v>
      </c>
      <c r="P12" s="9"/>
    </row>
    <row r="13" spans="1:133">
      <c r="A13" s="12"/>
      <c r="B13" s="25">
        <v>315</v>
      </c>
      <c r="C13" s="20" t="s">
        <v>16</v>
      </c>
      <c r="D13" s="46">
        <v>603612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603612</v>
      </c>
      <c r="O13" s="47">
        <f t="shared" si="1"/>
        <v>55.099224098585118</v>
      </c>
      <c r="P13" s="9"/>
    </row>
    <row r="14" spans="1:133">
      <c r="A14" s="12"/>
      <c r="B14" s="25">
        <v>316</v>
      </c>
      <c r="C14" s="20" t="s">
        <v>17</v>
      </c>
      <c r="D14" s="46">
        <v>65851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65851</v>
      </c>
      <c r="O14" s="47">
        <f t="shared" si="1"/>
        <v>6.0110451848471014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1917881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1917881</v>
      </c>
      <c r="O15" s="45">
        <f t="shared" si="1"/>
        <v>175.06900958466454</v>
      </c>
      <c r="P15" s="10"/>
    </row>
    <row r="16" spans="1:133">
      <c r="A16" s="12"/>
      <c r="B16" s="25">
        <v>322</v>
      </c>
      <c r="C16" s="20" t="s">
        <v>0</v>
      </c>
      <c r="D16" s="46">
        <v>351961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351961</v>
      </c>
      <c r="O16" s="47">
        <f t="shared" si="1"/>
        <v>32.12788680967595</v>
      </c>
      <c r="P16" s="9"/>
    </row>
    <row r="17" spans="1:16">
      <c r="A17" s="12"/>
      <c r="B17" s="25">
        <v>323.10000000000002</v>
      </c>
      <c r="C17" s="20" t="s">
        <v>19</v>
      </c>
      <c r="D17" s="46">
        <v>900765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900765</v>
      </c>
      <c r="O17" s="47">
        <f t="shared" si="1"/>
        <v>82.224098585120956</v>
      </c>
      <c r="P17" s="9"/>
    </row>
    <row r="18" spans="1:16">
      <c r="A18" s="12"/>
      <c r="B18" s="25">
        <v>323.7</v>
      </c>
      <c r="C18" s="20" t="s">
        <v>20</v>
      </c>
      <c r="D18" s="46">
        <v>110956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110956</v>
      </c>
      <c r="O18" s="47">
        <f t="shared" si="1"/>
        <v>10.128343222272935</v>
      </c>
      <c r="P18" s="9"/>
    </row>
    <row r="19" spans="1:16">
      <c r="A19" s="12"/>
      <c r="B19" s="25">
        <v>325.2</v>
      </c>
      <c r="C19" s="20" t="s">
        <v>21</v>
      </c>
      <c r="D19" s="46">
        <v>554199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554199</v>
      </c>
      <c r="O19" s="47">
        <f t="shared" si="1"/>
        <v>50.588680967594705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SUM(D21:D35)</f>
        <v>1151250</v>
      </c>
      <c r="E20" s="32">
        <f t="shared" si="5"/>
        <v>240148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1391398</v>
      </c>
      <c r="O20" s="45">
        <f t="shared" si="1"/>
        <v>127.01031492469193</v>
      </c>
      <c r="P20" s="10"/>
    </row>
    <row r="21" spans="1:16">
      <c r="A21" s="12"/>
      <c r="B21" s="25">
        <v>331.2</v>
      </c>
      <c r="C21" s="20" t="s">
        <v>22</v>
      </c>
      <c r="D21" s="46">
        <v>67570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1" si="6">SUM(D21:M21)</f>
        <v>67570</v>
      </c>
      <c r="O21" s="47">
        <f t="shared" si="1"/>
        <v>6.1679598356914651</v>
      </c>
      <c r="P21" s="9"/>
    </row>
    <row r="22" spans="1:16">
      <c r="A22" s="12"/>
      <c r="B22" s="25">
        <v>331.39</v>
      </c>
      <c r="C22" s="20" t="s">
        <v>26</v>
      </c>
      <c r="D22" s="46">
        <v>0</v>
      </c>
      <c r="E22" s="46">
        <v>142084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142084</v>
      </c>
      <c r="O22" s="47">
        <f t="shared" si="1"/>
        <v>12.969785486079417</v>
      </c>
      <c r="P22" s="9"/>
    </row>
    <row r="23" spans="1:16">
      <c r="A23" s="12"/>
      <c r="B23" s="25">
        <v>331.7</v>
      </c>
      <c r="C23" s="20" t="s">
        <v>24</v>
      </c>
      <c r="D23" s="46">
        <v>5073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5073</v>
      </c>
      <c r="O23" s="47">
        <f t="shared" si="1"/>
        <v>0.46307622090369693</v>
      </c>
      <c r="P23" s="9"/>
    </row>
    <row r="24" spans="1:16">
      <c r="A24" s="12"/>
      <c r="B24" s="25">
        <v>334.2</v>
      </c>
      <c r="C24" s="20" t="s">
        <v>25</v>
      </c>
      <c r="D24" s="46">
        <v>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1000</v>
      </c>
      <c r="O24" s="47">
        <f t="shared" si="1"/>
        <v>9.1282519397535372E-2</v>
      </c>
      <c r="P24" s="9"/>
    </row>
    <row r="25" spans="1:16">
      <c r="A25" s="12"/>
      <c r="B25" s="25">
        <v>334.39</v>
      </c>
      <c r="C25" s="20" t="s">
        <v>27</v>
      </c>
      <c r="D25" s="46">
        <v>104591</v>
      </c>
      <c r="E25" s="46">
        <v>98064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202655</v>
      </c>
      <c r="O25" s="47">
        <f t="shared" si="1"/>
        <v>18.49885896850753</v>
      </c>
      <c r="P25" s="9"/>
    </row>
    <row r="26" spans="1:16">
      <c r="A26" s="12"/>
      <c r="B26" s="25">
        <v>334.7</v>
      </c>
      <c r="C26" s="20" t="s">
        <v>28</v>
      </c>
      <c r="D26" s="46">
        <v>9944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9944</v>
      </c>
      <c r="O26" s="47">
        <f t="shared" si="1"/>
        <v>0.90771337288909171</v>
      </c>
      <c r="P26" s="9"/>
    </row>
    <row r="27" spans="1:16">
      <c r="A27" s="12"/>
      <c r="B27" s="25">
        <v>335.12</v>
      </c>
      <c r="C27" s="20" t="s">
        <v>29</v>
      </c>
      <c r="D27" s="46">
        <v>266362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266362</v>
      </c>
      <c r="O27" s="47">
        <f t="shared" si="1"/>
        <v>24.314194431766317</v>
      </c>
      <c r="P27" s="9"/>
    </row>
    <row r="28" spans="1:16">
      <c r="A28" s="12"/>
      <c r="B28" s="25">
        <v>335.15</v>
      </c>
      <c r="C28" s="20" t="s">
        <v>30</v>
      </c>
      <c r="D28" s="46">
        <v>8320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8320</v>
      </c>
      <c r="O28" s="47">
        <f t="shared" si="1"/>
        <v>0.75947056138749425</v>
      </c>
      <c r="P28" s="9"/>
    </row>
    <row r="29" spans="1:16">
      <c r="A29" s="12"/>
      <c r="B29" s="25">
        <v>335.18</v>
      </c>
      <c r="C29" s="20" t="s">
        <v>31</v>
      </c>
      <c r="D29" s="46">
        <v>555859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555859</v>
      </c>
      <c r="O29" s="47">
        <f t="shared" si="1"/>
        <v>50.740209949794611</v>
      </c>
      <c r="P29" s="9"/>
    </row>
    <row r="30" spans="1:16">
      <c r="A30" s="12"/>
      <c r="B30" s="25">
        <v>335.21</v>
      </c>
      <c r="C30" s="20" t="s">
        <v>32</v>
      </c>
      <c r="D30" s="46">
        <v>10380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10380</v>
      </c>
      <c r="O30" s="47">
        <f t="shared" si="1"/>
        <v>0.94751255134641721</v>
      </c>
      <c r="P30" s="9"/>
    </row>
    <row r="31" spans="1:16">
      <c r="A31" s="12"/>
      <c r="B31" s="25">
        <v>335.49</v>
      </c>
      <c r="C31" s="20" t="s">
        <v>33</v>
      </c>
      <c r="D31" s="46">
        <v>5438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5438</v>
      </c>
      <c r="O31" s="47">
        <f t="shared" si="1"/>
        <v>0.49639434048379738</v>
      </c>
      <c r="P31" s="9"/>
    </row>
    <row r="32" spans="1:16">
      <c r="A32" s="12"/>
      <c r="B32" s="25">
        <v>337.2</v>
      </c>
      <c r="C32" s="20" t="s">
        <v>34</v>
      </c>
      <c r="D32" s="46">
        <v>93805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93805</v>
      </c>
      <c r="O32" s="47">
        <f t="shared" si="1"/>
        <v>8.5627567320858056</v>
      </c>
      <c r="P32" s="9"/>
    </row>
    <row r="33" spans="1:16">
      <c r="A33" s="12"/>
      <c r="B33" s="25">
        <v>337.3</v>
      </c>
      <c r="C33" s="20" t="s">
        <v>35</v>
      </c>
      <c r="D33" s="46">
        <v>9352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9352</v>
      </c>
      <c r="O33" s="47">
        <f t="shared" si="1"/>
        <v>0.85367412140575083</v>
      </c>
      <c r="P33" s="9"/>
    </row>
    <row r="34" spans="1:16">
      <c r="A34" s="12"/>
      <c r="B34" s="25">
        <v>337.4</v>
      </c>
      <c r="C34" s="20" t="s">
        <v>36</v>
      </c>
      <c r="D34" s="46">
        <v>3298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3298</v>
      </c>
      <c r="O34" s="47">
        <f t="shared" si="1"/>
        <v>0.30104974897307163</v>
      </c>
      <c r="P34" s="9"/>
    </row>
    <row r="35" spans="1:16">
      <c r="A35" s="12"/>
      <c r="B35" s="25">
        <v>338</v>
      </c>
      <c r="C35" s="20" t="s">
        <v>37</v>
      </c>
      <c r="D35" s="46">
        <v>10258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10258</v>
      </c>
      <c r="O35" s="47">
        <f t="shared" si="1"/>
        <v>0.93637608397991789</v>
      </c>
      <c r="P35" s="9"/>
    </row>
    <row r="36" spans="1:16" ht="15.75">
      <c r="A36" s="29" t="s">
        <v>42</v>
      </c>
      <c r="B36" s="30"/>
      <c r="C36" s="31"/>
      <c r="D36" s="32">
        <f t="shared" ref="D36:M36" si="7">SUM(D37:D43)</f>
        <v>365162</v>
      </c>
      <c r="E36" s="32">
        <f t="shared" si="7"/>
        <v>1974278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2339440</v>
      </c>
      <c r="O36" s="45">
        <f t="shared" si="1"/>
        <v>213.54997717937016</v>
      </c>
      <c r="P36" s="10"/>
    </row>
    <row r="37" spans="1:16">
      <c r="A37" s="12"/>
      <c r="B37" s="25">
        <v>341.9</v>
      </c>
      <c r="C37" s="20" t="s">
        <v>45</v>
      </c>
      <c r="D37" s="46">
        <v>11479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11479</v>
      </c>
      <c r="O37" s="47">
        <f t="shared" ref="O37:O61" si="9">(N37/O$63)</f>
        <v>1.0478320401643086</v>
      </c>
      <c r="P37" s="9"/>
    </row>
    <row r="38" spans="1:16">
      <c r="A38" s="12"/>
      <c r="B38" s="25">
        <v>342.1</v>
      </c>
      <c r="C38" s="20" t="s">
        <v>46</v>
      </c>
      <c r="D38" s="46">
        <v>61420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61420</v>
      </c>
      <c r="O38" s="47">
        <f t="shared" si="9"/>
        <v>5.6065723413966229</v>
      </c>
      <c r="P38" s="9"/>
    </row>
    <row r="39" spans="1:16">
      <c r="A39" s="12"/>
      <c r="B39" s="25">
        <v>342.2</v>
      </c>
      <c r="C39" s="20" t="s">
        <v>47</v>
      </c>
      <c r="D39" s="46">
        <v>11697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11697</v>
      </c>
      <c r="O39" s="47">
        <f t="shared" si="9"/>
        <v>1.0677316293929713</v>
      </c>
      <c r="P39" s="9"/>
    </row>
    <row r="40" spans="1:16">
      <c r="A40" s="12"/>
      <c r="B40" s="25">
        <v>342.6</v>
      </c>
      <c r="C40" s="20" t="s">
        <v>48</v>
      </c>
      <c r="D40" s="46">
        <v>211409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211409</v>
      </c>
      <c r="O40" s="47">
        <f t="shared" si="9"/>
        <v>19.297946143313556</v>
      </c>
      <c r="P40" s="9"/>
    </row>
    <row r="41" spans="1:16">
      <c r="A41" s="12"/>
      <c r="B41" s="25">
        <v>343.4</v>
      </c>
      <c r="C41" s="20" t="s">
        <v>49</v>
      </c>
      <c r="D41" s="46">
        <v>0</v>
      </c>
      <c r="E41" s="46">
        <v>1901360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1901360</v>
      </c>
      <c r="O41" s="47">
        <f t="shared" si="9"/>
        <v>173.56093108169785</v>
      </c>
      <c r="P41" s="9"/>
    </row>
    <row r="42" spans="1:16">
      <c r="A42" s="12"/>
      <c r="B42" s="25">
        <v>347.1</v>
      </c>
      <c r="C42" s="20" t="s">
        <v>50</v>
      </c>
      <c r="D42" s="46">
        <v>1509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1509</v>
      </c>
      <c r="O42" s="47">
        <f t="shared" si="9"/>
        <v>0.13774532177088086</v>
      </c>
      <c r="P42" s="9"/>
    </row>
    <row r="43" spans="1:16">
      <c r="A43" s="12"/>
      <c r="B43" s="25">
        <v>347.2</v>
      </c>
      <c r="C43" s="20" t="s">
        <v>51</v>
      </c>
      <c r="D43" s="46">
        <v>67648</v>
      </c>
      <c r="E43" s="46">
        <v>72918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140566</v>
      </c>
      <c r="O43" s="47">
        <f t="shared" si="9"/>
        <v>12.831218621633957</v>
      </c>
      <c r="P43" s="9"/>
    </row>
    <row r="44" spans="1:16" ht="15.75">
      <c r="A44" s="29" t="s">
        <v>43</v>
      </c>
      <c r="B44" s="30"/>
      <c r="C44" s="31"/>
      <c r="D44" s="32">
        <f t="shared" ref="D44:M44" si="10">SUM(D45:D49)</f>
        <v>219829</v>
      </c>
      <c r="E44" s="32">
        <f t="shared" si="10"/>
        <v>53592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1" si="11">SUM(D44:M44)</f>
        <v>273421</v>
      </c>
      <c r="O44" s="45">
        <f t="shared" si="9"/>
        <v>24.958557736193519</v>
      </c>
      <c r="P44" s="10"/>
    </row>
    <row r="45" spans="1:16">
      <c r="A45" s="13"/>
      <c r="B45" s="39">
        <v>351.5</v>
      </c>
      <c r="C45" s="21" t="s">
        <v>54</v>
      </c>
      <c r="D45" s="46">
        <v>47822</v>
      </c>
      <c r="E45" s="46">
        <v>3626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51448</v>
      </c>
      <c r="O45" s="47">
        <f t="shared" si="9"/>
        <v>4.6963030579643998</v>
      </c>
      <c r="P45" s="9"/>
    </row>
    <row r="46" spans="1:16">
      <c r="A46" s="13"/>
      <c r="B46" s="39">
        <v>352</v>
      </c>
      <c r="C46" s="21" t="s">
        <v>55</v>
      </c>
      <c r="D46" s="46">
        <v>1767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1767</v>
      </c>
      <c r="O46" s="47">
        <f t="shared" si="9"/>
        <v>0.16129621177544501</v>
      </c>
      <c r="P46" s="9"/>
    </row>
    <row r="47" spans="1:16">
      <c r="A47" s="13"/>
      <c r="B47" s="39">
        <v>354</v>
      </c>
      <c r="C47" s="21" t="s">
        <v>56</v>
      </c>
      <c r="D47" s="46">
        <v>170240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170240</v>
      </c>
      <c r="O47" s="47">
        <f t="shared" si="9"/>
        <v>15.539936102236421</v>
      </c>
      <c r="P47" s="9"/>
    </row>
    <row r="48" spans="1:16">
      <c r="A48" s="13"/>
      <c r="B48" s="39">
        <v>355</v>
      </c>
      <c r="C48" s="21" t="s">
        <v>57</v>
      </c>
      <c r="D48" s="46">
        <v>0</v>
      </c>
      <c r="E48" s="46">
        <v>42409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42409</v>
      </c>
      <c r="O48" s="47">
        <f t="shared" si="9"/>
        <v>3.8712003651300777</v>
      </c>
      <c r="P48" s="9"/>
    </row>
    <row r="49" spans="1:119">
      <c r="A49" s="13"/>
      <c r="B49" s="39">
        <v>356</v>
      </c>
      <c r="C49" s="21" t="s">
        <v>58</v>
      </c>
      <c r="D49" s="46">
        <v>0</v>
      </c>
      <c r="E49" s="46">
        <v>7557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7557</v>
      </c>
      <c r="O49" s="47">
        <f t="shared" si="9"/>
        <v>0.68982199908717479</v>
      </c>
      <c r="P49" s="9"/>
    </row>
    <row r="50" spans="1:119" ht="15.75">
      <c r="A50" s="29" t="s">
        <v>3</v>
      </c>
      <c r="B50" s="30"/>
      <c r="C50" s="31"/>
      <c r="D50" s="32">
        <f>SUM(D51:D57)</f>
        <v>504549</v>
      </c>
      <c r="E50" s="32">
        <f t="shared" ref="E50:M50" si="12">SUM(E51:E57)</f>
        <v>225449</v>
      </c>
      <c r="F50" s="32">
        <f t="shared" si="12"/>
        <v>187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1829840</v>
      </c>
      <c r="L50" s="32">
        <f t="shared" si="12"/>
        <v>381858</v>
      </c>
      <c r="M50" s="32">
        <f t="shared" si="12"/>
        <v>0</v>
      </c>
      <c r="N50" s="32">
        <f t="shared" si="11"/>
        <v>2941883</v>
      </c>
      <c r="O50" s="45">
        <f t="shared" si="9"/>
        <v>268.54249201277958</v>
      </c>
      <c r="P50" s="10"/>
    </row>
    <row r="51" spans="1:119">
      <c r="A51" s="12"/>
      <c r="B51" s="25">
        <v>361.1</v>
      </c>
      <c r="C51" s="20" t="s">
        <v>59</v>
      </c>
      <c r="D51" s="46">
        <v>84956</v>
      </c>
      <c r="E51" s="46">
        <v>78687</v>
      </c>
      <c r="F51" s="46">
        <v>711</v>
      </c>
      <c r="G51" s="46">
        <v>0</v>
      </c>
      <c r="H51" s="46">
        <v>0</v>
      </c>
      <c r="I51" s="46">
        <v>0</v>
      </c>
      <c r="J51" s="46">
        <v>0</v>
      </c>
      <c r="K51" s="46">
        <v>449627</v>
      </c>
      <c r="L51" s="46">
        <v>-6443</v>
      </c>
      <c r="M51" s="46">
        <v>0</v>
      </c>
      <c r="N51" s="46">
        <f t="shared" si="11"/>
        <v>607538</v>
      </c>
      <c r="O51" s="47">
        <f t="shared" si="9"/>
        <v>55.457599269739845</v>
      </c>
      <c r="P51" s="9"/>
    </row>
    <row r="52" spans="1:119">
      <c r="A52" s="12"/>
      <c r="B52" s="25">
        <v>361.3</v>
      </c>
      <c r="C52" s="20" t="s">
        <v>60</v>
      </c>
      <c r="D52" s="46">
        <v>-39801</v>
      </c>
      <c r="E52" s="46">
        <v>-16938</v>
      </c>
      <c r="F52" s="46">
        <v>-524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3">SUM(D52:M52)</f>
        <v>-57263</v>
      </c>
      <c r="O52" s="47">
        <f t="shared" si="9"/>
        <v>-5.2271109082610678</v>
      </c>
      <c r="P52" s="9"/>
    </row>
    <row r="53" spans="1:119">
      <c r="A53" s="12"/>
      <c r="B53" s="25">
        <v>364</v>
      </c>
      <c r="C53" s="20" t="s">
        <v>61</v>
      </c>
      <c r="D53" s="46">
        <v>66700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66700</v>
      </c>
      <c r="O53" s="47">
        <f t="shared" si="9"/>
        <v>6.0885440438156095</v>
      </c>
      <c r="P53" s="9"/>
    </row>
    <row r="54" spans="1:119">
      <c r="A54" s="12"/>
      <c r="B54" s="25">
        <v>366</v>
      </c>
      <c r="C54" s="20" t="s">
        <v>62</v>
      </c>
      <c r="D54" s="46">
        <v>42694</v>
      </c>
      <c r="E54" s="46">
        <v>84807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127501</v>
      </c>
      <c r="O54" s="47">
        <f t="shared" si="9"/>
        <v>11.638612505705158</v>
      </c>
      <c r="P54" s="9"/>
    </row>
    <row r="55" spans="1:119">
      <c r="A55" s="12"/>
      <c r="B55" s="25">
        <v>369.3</v>
      </c>
      <c r="C55" s="20" t="s">
        <v>63</v>
      </c>
      <c r="D55" s="46">
        <v>350000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350000</v>
      </c>
      <c r="O55" s="47">
        <f t="shared" si="9"/>
        <v>31.948881789137381</v>
      </c>
      <c r="P55" s="9"/>
    </row>
    <row r="56" spans="1:119">
      <c r="A56" s="12"/>
      <c r="B56" s="25">
        <v>369.7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1380213</v>
      </c>
      <c r="L56" s="46">
        <v>388301</v>
      </c>
      <c r="M56" s="46">
        <v>0</v>
      </c>
      <c r="N56" s="46">
        <f t="shared" si="13"/>
        <v>1768514</v>
      </c>
      <c r="O56" s="47">
        <f t="shared" si="9"/>
        <v>161.43441350981288</v>
      </c>
      <c r="P56" s="9"/>
    </row>
    <row r="57" spans="1:119">
      <c r="A57" s="12"/>
      <c r="B57" s="25">
        <v>369.9</v>
      </c>
      <c r="C57" s="20" t="s">
        <v>65</v>
      </c>
      <c r="D57" s="46">
        <v>0</v>
      </c>
      <c r="E57" s="46">
        <v>78893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78893</v>
      </c>
      <c r="O57" s="47">
        <f t="shared" si="9"/>
        <v>7.2015518028297585</v>
      </c>
      <c r="P57" s="9"/>
    </row>
    <row r="58" spans="1:119" ht="15.75">
      <c r="A58" s="29" t="s">
        <v>44</v>
      </c>
      <c r="B58" s="30"/>
      <c r="C58" s="31"/>
      <c r="D58" s="32">
        <f t="shared" ref="D58:M58" si="14">SUM(D59:D60)</f>
        <v>47562</v>
      </c>
      <c r="E58" s="32">
        <f t="shared" si="14"/>
        <v>306017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0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353579</v>
      </c>
      <c r="O58" s="45">
        <f t="shared" si="9"/>
        <v>32.275581926061157</v>
      </c>
      <c r="P58" s="9"/>
    </row>
    <row r="59" spans="1:119">
      <c r="A59" s="12"/>
      <c r="B59" s="25">
        <v>381</v>
      </c>
      <c r="C59" s="20" t="s">
        <v>66</v>
      </c>
      <c r="D59" s="46">
        <v>0</v>
      </c>
      <c r="E59" s="46">
        <v>306017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306017</v>
      </c>
      <c r="O59" s="47">
        <f t="shared" si="9"/>
        <v>27.934002738475581</v>
      </c>
      <c r="P59" s="9"/>
    </row>
    <row r="60" spans="1:119" ht="15.75" thickBot="1">
      <c r="A60" s="12"/>
      <c r="B60" s="25">
        <v>383</v>
      </c>
      <c r="C60" s="20" t="s">
        <v>67</v>
      </c>
      <c r="D60" s="46">
        <v>47562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47562</v>
      </c>
      <c r="O60" s="47">
        <f t="shared" si="9"/>
        <v>4.3415791875855776</v>
      </c>
      <c r="P60" s="9"/>
    </row>
    <row r="61" spans="1:119" ht="16.5" thickBot="1">
      <c r="A61" s="14" t="s">
        <v>52</v>
      </c>
      <c r="B61" s="23"/>
      <c r="C61" s="22"/>
      <c r="D61" s="15">
        <f t="shared" ref="D61:M61" si="15">SUM(D5,D15,D20,D36,D44,D50,D58)</f>
        <v>13013650</v>
      </c>
      <c r="E61" s="15">
        <f t="shared" si="15"/>
        <v>2799484</v>
      </c>
      <c r="F61" s="15">
        <f t="shared" si="15"/>
        <v>467527</v>
      </c>
      <c r="G61" s="15">
        <f t="shared" si="15"/>
        <v>0</v>
      </c>
      <c r="H61" s="15">
        <f t="shared" si="15"/>
        <v>0</v>
      </c>
      <c r="I61" s="15">
        <f t="shared" si="15"/>
        <v>0</v>
      </c>
      <c r="J61" s="15">
        <f t="shared" si="15"/>
        <v>0</v>
      </c>
      <c r="K61" s="15">
        <f t="shared" si="15"/>
        <v>1829840</v>
      </c>
      <c r="L61" s="15">
        <f t="shared" si="15"/>
        <v>381858</v>
      </c>
      <c r="M61" s="15">
        <f t="shared" si="15"/>
        <v>0</v>
      </c>
      <c r="N61" s="15">
        <f>SUM(D61:M61)</f>
        <v>18492359</v>
      </c>
      <c r="O61" s="38">
        <f t="shared" si="9"/>
        <v>1688.0291191236879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74</v>
      </c>
      <c r="M63" s="48"/>
      <c r="N63" s="48"/>
      <c r="O63" s="43">
        <v>10955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thickBot="1">
      <c r="A65" s="52" t="s">
        <v>78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8544582</v>
      </c>
      <c r="E5" s="27">
        <f t="shared" si="0"/>
        <v>0</v>
      </c>
      <c r="F5" s="27">
        <f t="shared" si="0"/>
        <v>431996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8976578</v>
      </c>
      <c r="O5" s="33">
        <f t="shared" ref="O5:O36" si="1">(N5/O$59)</f>
        <v>814.57150635208711</v>
      </c>
      <c r="P5" s="6"/>
    </row>
    <row r="6" spans="1:133">
      <c r="A6" s="12"/>
      <c r="B6" s="25">
        <v>311</v>
      </c>
      <c r="C6" s="20" t="s">
        <v>2</v>
      </c>
      <c r="D6" s="46">
        <v>6518843</v>
      </c>
      <c r="E6" s="46">
        <v>0</v>
      </c>
      <c r="F6" s="46">
        <v>431996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6950839</v>
      </c>
      <c r="O6" s="47">
        <f t="shared" si="1"/>
        <v>630.74764065335751</v>
      </c>
      <c r="P6" s="9"/>
    </row>
    <row r="7" spans="1:133">
      <c r="A7" s="12"/>
      <c r="B7" s="25">
        <v>312.41000000000003</v>
      </c>
      <c r="C7" s="20" t="s">
        <v>11</v>
      </c>
      <c r="D7" s="46">
        <v>111788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111788</v>
      </c>
      <c r="O7" s="47">
        <f t="shared" si="1"/>
        <v>10.144101633393829</v>
      </c>
      <c r="P7" s="9"/>
    </row>
    <row r="8" spans="1:133">
      <c r="A8" s="12"/>
      <c r="B8" s="25">
        <v>312.42</v>
      </c>
      <c r="C8" s="20" t="s">
        <v>10</v>
      </c>
      <c r="D8" s="46">
        <v>82690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82690</v>
      </c>
      <c r="O8" s="47">
        <f t="shared" si="1"/>
        <v>7.5036297640653356</v>
      </c>
      <c r="P8" s="9"/>
    </row>
    <row r="9" spans="1:133">
      <c r="A9" s="12"/>
      <c r="B9" s="25">
        <v>314.10000000000002</v>
      </c>
      <c r="C9" s="20" t="s">
        <v>12</v>
      </c>
      <c r="D9" s="46">
        <v>874983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874983</v>
      </c>
      <c r="O9" s="47">
        <f t="shared" si="1"/>
        <v>79.39954627949183</v>
      </c>
      <c r="P9" s="9"/>
    </row>
    <row r="10" spans="1:133">
      <c r="A10" s="12"/>
      <c r="B10" s="25">
        <v>314.3</v>
      </c>
      <c r="C10" s="20" t="s">
        <v>13</v>
      </c>
      <c r="D10" s="46">
        <v>323138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323138</v>
      </c>
      <c r="O10" s="47">
        <f t="shared" si="1"/>
        <v>29.322867513611616</v>
      </c>
      <c r="P10" s="9"/>
    </row>
    <row r="11" spans="1:133">
      <c r="A11" s="12"/>
      <c r="B11" s="25">
        <v>314.39999999999998</v>
      </c>
      <c r="C11" s="20" t="s">
        <v>14</v>
      </c>
      <c r="D11" s="46">
        <v>1771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1771</v>
      </c>
      <c r="O11" s="47">
        <f t="shared" si="1"/>
        <v>0.16070780399274048</v>
      </c>
      <c r="P11" s="9"/>
    </row>
    <row r="12" spans="1:133">
      <c r="A12" s="12"/>
      <c r="B12" s="25">
        <v>314.8</v>
      </c>
      <c r="C12" s="20" t="s">
        <v>15</v>
      </c>
      <c r="D12" s="46">
        <v>42636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42636</v>
      </c>
      <c r="O12" s="47">
        <f t="shared" si="1"/>
        <v>3.8689655172413793</v>
      </c>
      <c r="P12" s="9"/>
    </row>
    <row r="13" spans="1:133">
      <c r="A13" s="12"/>
      <c r="B13" s="25">
        <v>315</v>
      </c>
      <c r="C13" s="20" t="s">
        <v>16</v>
      </c>
      <c r="D13" s="46">
        <v>521411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521411</v>
      </c>
      <c r="O13" s="47">
        <f t="shared" si="1"/>
        <v>47.314972776769508</v>
      </c>
      <c r="P13" s="9"/>
    </row>
    <row r="14" spans="1:133">
      <c r="A14" s="12"/>
      <c r="B14" s="25">
        <v>316</v>
      </c>
      <c r="C14" s="20" t="s">
        <v>17</v>
      </c>
      <c r="D14" s="46">
        <v>67322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67322</v>
      </c>
      <c r="O14" s="47">
        <f t="shared" si="1"/>
        <v>6.1090744101633394</v>
      </c>
      <c r="P14" s="9"/>
    </row>
    <row r="15" spans="1:133" ht="15.75">
      <c r="A15" s="29" t="s">
        <v>103</v>
      </c>
      <c r="B15" s="30"/>
      <c r="C15" s="31"/>
      <c r="D15" s="32">
        <f t="shared" ref="D15:M15" si="3">SUM(D16:D18)</f>
        <v>1465827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1465827</v>
      </c>
      <c r="O15" s="45">
        <f t="shared" si="1"/>
        <v>133.01515426497278</v>
      </c>
      <c r="P15" s="10"/>
    </row>
    <row r="16" spans="1:133">
      <c r="A16" s="12"/>
      <c r="B16" s="25">
        <v>322</v>
      </c>
      <c r="C16" s="20" t="s">
        <v>0</v>
      </c>
      <c r="D16" s="46">
        <v>450121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450121</v>
      </c>
      <c r="O16" s="47">
        <f t="shared" si="1"/>
        <v>40.845825771324861</v>
      </c>
      <c r="P16" s="9"/>
    </row>
    <row r="17" spans="1:16">
      <c r="A17" s="12"/>
      <c r="B17" s="25">
        <v>323.10000000000002</v>
      </c>
      <c r="C17" s="20" t="s">
        <v>19</v>
      </c>
      <c r="D17" s="46">
        <v>895238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895238</v>
      </c>
      <c r="O17" s="47">
        <f t="shared" si="1"/>
        <v>81.237568058076221</v>
      </c>
      <c r="P17" s="9"/>
    </row>
    <row r="18" spans="1:16">
      <c r="A18" s="12"/>
      <c r="B18" s="25">
        <v>323.7</v>
      </c>
      <c r="C18" s="20" t="s">
        <v>20</v>
      </c>
      <c r="D18" s="46">
        <v>120468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120468</v>
      </c>
      <c r="O18" s="47">
        <f t="shared" si="1"/>
        <v>10.931760435571688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SUM(D20:D35)</f>
        <v>1887531</v>
      </c>
      <c r="E19" s="32">
        <f t="shared" si="5"/>
        <v>167863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2055394</v>
      </c>
      <c r="O19" s="45">
        <f t="shared" si="1"/>
        <v>186.51488203266788</v>
      </c>
      <c r="P19" s="10"/>
    </row>
    <row r="20" spans="1:16">
      <c r="A20" s="12"/>
      <c r="B20" s="25">
        <v>331.1</v>
      </c>
      <c r="C20" s="20" t="s">
        <v>104</v>
      </c>
      <c r="D20" s="46">
        <v>6600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6600</v>
      </c>
      <c r="O20" s="47">
        <f t="shared" si="1"/>
        <v>0.59891107078039929</v>
      </c>
      <c r="P20" s="9"/>
    </row>
    <row r="21" spans="1:16">
      <c r="A21" s="12"/>
      <c r="B21" s="25">
        <v>331.2</v>
      </c>
      <c r="C21" s="20" t="s">
        <v>22</v>
      </c>
      <c r="D21" s="46">
        <v>56806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1" si="6">SUM(D21:M21)</f>
        <v>56806</v>
      </c>
      <c r="O21" s="47">
        <f t="shared" si="1"/>
        <v>5.1548094373865698</v>
      </c>
      <c r="P21" s="9"/>
    </row>
    <row r="22" spans="1:16">
      <c r="A22" s="12"/>
      <c r="B22" s="25">
        <v>331.39</v>
      </c>
      <c r="C22" s="20" t="s">
        <v>26</v>
      </c>
      <c r="D22" s="46">
        <v>289303</v>
      </c>
      <c r="E22" s="46">
        <v>46567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335870</v>
      </c>
      <c r="O22" s="47">
        <f t="shared" si="1"/>
        <v>30.478221415607987</v>
      </c>
      <c r="P22" s="9"/>
    </row>
    <row r="23" spans="1:16">
      <c r="A23" s="12"/>
      <c r="B23" s="25">
        <v>331.7</v>
      </c>
      <c r="C23" s="20" t="s">
        <v>24</v>
      </c>
      <c r="D23" s="46">
        <v>9049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9049</v>
      </c>
      <c r="O23" s="47">
        <f t="shared" si="1"/>
        <v>0.82114337568058071</v>
      </c>
      <c r="P23" s="9"/>
    </row>
    <row r="24" spans="1:16">
      <c r="A24" s="12"/>
      <c r="B24" s="25">
        <v>334.2</v>
      </c>
      <c r="C24" s="20" t="s">
        <v>25</v>
      </c>
      <c r="D24" s="46">
        <v>14868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14868</v>
      </c>
      <c r="O24" s="47">
        <f t="shared" si="1"/>
        <v>1.3491833030852995</v>
      </c>
      <c r="P24" s="9"/>
    </row>
    <row r="25" spans="1:16">
      <c r="A25" s="12"/>
      <c r="B25" s="25">
        <v>334.39</v>
      </c>
      <c r="C25" s="20" t="s">
        <v>27</v>
      </c>
      <c r="D25" s="46">
        <v>211547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211547</v>
      </c>
      <c r="O25" s="47">
        <f t="shared" si="1"/>
        <v>19.196642468239563</v>
      </c>
      <c r="P25" s="9"/>
    </row>
    <row r="26" spans="1:16">
      <c r="A26" s="12"/>
      <c r="B26" s="25">
        <v>334.7</v>
      </c>
      <c r="C26" s="20" t="s">
        <v>28</v>
      </c>
      <c r="D26" s="46">
        <v>158551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158551</v>
      </c>
      <c r="O26" s="47">
        <f t="shared" si="1"/>
        <v>14.387568058076225</v>
      </c>
      <c r="P26" s="9"/>
    </row>
    <row r="27" spans="1:16">
      <c r="A27" s="12"/>
      <c r="B27" s="25">
        <v>335.12</v>
      </c>
      <c r="C27" s="20" t="s">
        <v>29</v>
      </c>
      <c r="D27" s="46">
        <v>300464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300464</v>
      </c>
      <c r="O27" s="47">
        <f t="shared" si="1"/>
        <v>27.265335753176043</v>
      </c>
      <c r="P27" s="9"/>
    </row>
    <row r="28" spans="1:16">
      <c r="A28" s="12"/>
      <c r="B28" s="25">
        <v>335.15</v>
      </c>
      <c r="C28" s="20" t="s">
        <v>30</v>
      </c>
      <c r="D28" s="46">
        <v>9812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9812</v>
      </c>
      <c r="O28" s="47">
        <f t="shared" si="1"/>
        <v>0.8903811252268603</v>
      </c>
      <c r="P28" s="9"/>
    </row>
    <row r="29" spans="1:16">
      <c r="A29" s="12"/>
      <c r="B29" s="25">
        <v>335.18</v>
      </c>
      <c r="C29" s="20" t="s">
        <v>31</v>
      </c>
      <c r="D29" s="46">
        <v>617458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617458</v>
      </c>
      <c r="O29" s="47">
        <f t="shared" si="1"/>
        <v>56.030671506352085</v>
      </c>
      <c r="P29" s="9"/>
    </row>
    <row r="30" spans="1:16">
      <c r="A30" s="12"/>
      <c r="B30" s="25">
        <v>335.21</v>
      </c>
      <c r="C30" s="20" t="s">
        <v>32</v>
      </c>
      <c r="D30" s="46">
        <v>6750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6750</v>
      </c>
      <c r="O30" s="47">
        <f t="shared" si="1"/>
        <v>0.61252268602540838</v>
      </c>
      <c r="P30" s="9"/>
    </row>
    <row r="31" spans="1:16">
      <c r="A31" s="12"/>
      <c r="B31" s="25">
        <v>335.49</v>
      </c>
      <c r="C31" s="20" t="s">
        <v>33</v>
      </c>
      <c r="D31" s="46">
        <v>5292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5292</v>
      </c>
      <c r="O31" s="47">
        <f t="shared" si="1"/>
        <v>0.48021778584392016</v>
      </c>
      <c r="P31" s="9"/>
    </row>
    <row r="32" spans="1:16">
      <c r="A32" s="12"/>
      <c r="B32" s="25">
        <v>337.2</v>
      </c>
      <c r="C32" s="20" t="s">
        <v>34</v>
      </c>
      <c r="D32" s="46">
        <v>129082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129082</v>
      </c>
      <c r="O32" s="47">
        <f t="shared" si="1"/>
        <v>11.713430127041743</v>
      </c>
      <c r="P32" s="9"/>
    </row>
    <row r="33" spans="1:16">
      <c r="A33" s="12"/>
      <c r="B33" s="25">
        <v>337.3</v>
      </c>
      <c r="C33" s="20" t="s">
        <v>35</v>
      </c>
      <c r="D33" s="46">
        <v>20132</v>
      </c>
      <c r="E33" s="46">
        <v>121296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141428</v>
      </c>
      <c r="O33" s="47">
        <f t="shared" si="1"/>
        <v>12.833756805807623</v>
      </c>
      <c r="P33" s="9"/>
    </row>
    <row r="34" spans="1:16">
      <c r="A34" s="12"/>
      <c r="B34" s="25">
        <v>337.4</v>
      </c>
      <c r="C34" s="20" t="s">
        <v>36</v>
      </c>
      <c r="D34" s="46">
        <v>42235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42235</v>
      </c>
      <c r="O34" s="47">
        <f t="shared" si="1"/>
        <v>3.8325771324863882</v>
      </c>
      <c r="P34" s="9"/>
    </row>
    <row r="35" spans="1:16">
      <c r="A35" s="12"/>
      <c r="B35" s="25">
        <v>338</v>
      </c>
      <c r="C35" s="20" t="s">
        <v>37</v>
      </c>
      <c r="D35" s="46">
        <v>9582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9582</v>
      </c>
      <c r="O35" s="47">
        <f t="shared" si="1"/>
        <v>0.86950998185117967</v>
      </c>
      <c r="P35" s="9"/>
    </row>
    <row r="36" spans="1:16" ht="15.75">
      <c r="A36" s="29" t="s">
        <v>42</v>
      </c>
      <c r="B36" s="30"/>
      <c r="C36" s="31"/>
      <c r="D36" s="32">
        <f t="shared" ref="D36:M36" si="7">SUM(D37:D43)</f>
        <v>348355</v>
      </c>
      <c r="E36" s="32">
        <f t="shared" si="7"/>
        <v>2137983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2486338</v>
      </c>
      <c r="O36" s="45">
        <f t="shared" si="1"/>
        <v>225.62050816696916</v>
      </c>
      <c r="P36" s="10"/>
    </row>
    <row r="37" spans="1:16">
      <c r="A37" s="12"/>
      <c r="B37" s="25">
        <v>341.3</v>
      </c>
      <c r="C37" s="20" t="s">
        <v>105</v>
      </c>
      <c r="D37" s="46">
        <v>17256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8">SUM(D37:M37)</f>
        <v>17256</v>
      </c>
      <c r="O37" s="47">
        <f t="shared" ref="O37:O57" si="9">(N37/O$59)</f>
        <v>1.565880217785844</v>
      </c>
      <c r="P37" s="9"/>
    </row>
    <row r="38" spans="1:16">
      <c r="A38" s="12"/>
      <c r="B38" s="25">
        <v>342.1</v>
      </c>
      <c r="C38" s="20" t="s">
        <v>46</v>
      </c>
      <c r="D38" s="46">
        <v>58851</v>
      </c>
      <c r="E38" s="46">
        <v>10000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68851</v>
      </c>
      <c r="O38" s="47">
        <f t="shared" si="9"/>
        <v>6.2478221415607988</v>
      </c>
      <c r="P38" s="9"/>
    </row>
    <row r="39" spans="1:16">
      <c r="A39" s="12"/>
      <c r="B39" s="25">
        <v>342.2</v>
      </c>
      <c r="C39" s="20" t="s">
        <v>47</v>
      </c>
      <c r="D39" s="46">
        <v>41958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41958</v>
      </c>
      <c r="O39" s="47">
        <f t="shared" si="9"/>
        <v>3.8074410163339385</v>
      </c>
      <c r="P39" s="9"/>
    </row>
    <row r="40" spans="1:16">
      <c r="A40" s="12"/>
      <c r="B40" s="25">
        <v>342.6</v>
      </c>
      <c r="C40" s="20" t="s">
        <v>48</v>
      </c>
      <c r="D40" s="46">
        <v>156018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156018</v>
      </c>
      <c r="O40" s="47">
        <f t="shared" si="9"/>
        <v>14.157713248638839</v>
      </c>
      <c r="P40" s="9"/>
    </row>
    <row r="41" spans="1:16">
      <c r="A41" s="12"/>
      <c r="B41" s="25">
        <v>343.4</v>
      </c>
      <c r="C41" s="20" t="s">
        <v>49</v>
      </c>
      <c r="D41" s="46">
        <v>400</v>
      </c>
      <c r="E41" s="46">
        <v>2055722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2056122</v>
      </c>
      <c r="O41" s="47">
        <f t="shared" si="9"/>
        <v>186.580943738657</v>
      </c>
      <c r="P41" s="9"/>
    </row>
    <row r="42" spans="1:16">
      <c r="A42" s="12"/>
      <c r="B42" s="25">
        <v>347.1</v>
      </c>
      <c r="C42" s="20" t="s">
        <v>50</v>
      </c>
      <c r="D42" s="46">
        <v>1564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1564</v>
      </c>
      <c r="O42" s="47">
        <f t="shared" si="9"/>
        <v>0.14192377495462796</v>
      </c>
      <c r="P42" s="9"/>
    </row>
    <row r="43" spans="1:16">
      <c r="A43" s="12"/>
      <c r="B43" s="25">
        <v>347.2</v>
      </c>
      <c r="C43" s="20" t="s">
        <v>51</v>
      </c>
      <c r="D43" s="46">
        <v>72308</v>
      </c>
      <c r="E43" s="46">
        <v>72261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144569</v>
      </c>
      <c r="O43" s="47">
        <f t="shared" si="9"/>
        <v>13.118784029038112</v>
      </c>
      <c r="P43" s="9"/>
    </row>
    <row r="44" spans="1:16" ht="15.75">
      <c r="A44" s="29" t="s">
        <v>43</v>
      </c>
      <c r="B44" s="30"/>
      <c r="C44" s="31"/>
      <c r="D44" s="32">
        <f t="shared" ref="D44:M44" si="10">SUM(D45:D47)</f>
        <v>157816</v>
      </c>
      <c r="E44" s="32">
        <f t="shared" si="10"/>
        <v>3269697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3427513</v>
      </c>
      <c r="O44" s="45">
        <f t="shared" si="9"/>
        <v>311.02658802177859</v>
      </c>
      <c r="P44" s="10"/>
    </row>
    <row r="45" spans="1:16">
      <c r="A45" s="13"/>
      <c r="B45" s="39">
        <v>351.1</v>
      </c>
      <c r="C45" s="21" t="s">
        <v>106</v>
      </c>
      <c r="D45" s="46">
        <v>42993</v>
      </c>
      <c r="E45" s="46">
        <v>3269697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3312690</v>
      </c>
      <c r="O45" s="47">
        <f t="shared" si="9"/>
        <v>300.60707803992739</v>
      </c>
      <c r="P45" s="9"/>
    </row>
    <row r="46" spans="1:16">
      <c r="A46" s="13"/>
      <c r="B46" s="39">
        <v>352</v>
      </c>
      <c r="C46" s="21" t="s">
        <v>55</v>
      </c>
      <c r="D46" s="46">
        <v>1558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1558</v>
      </c>
      <c r="O46" s="47">
        <f t="shared" si="9"/>
        <v>0.14137931034482759</v>
      </c>
      <c r="P46" s="9"/>
    </row>
    <row r="47" spans="1:16">
      <c r="A47" s="13"/>
      <c r="B47" s="39">
        <v>354</v>
      </c>
      <c r="C47" s="21" t="s">
        <v>56</v>
      </c>
      <c r="D47" s="46">
        <v>113265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7" si="11">SUM(D47:M47)</f>
        <v>113265</v>
      </c>
      <c r="O47" s="47">
        <f t="shared" si="9"/>
        <v>10.278130671506352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SUM(D49:D53)</f>
        <v>663146</v>
      </c>
      <c r="E48" s="32">
        <f t="shared" si="12"/>
        <v>737180</v>
      </c>
      <c r="F48" s="32">
        <f t="shared" si="12"/>
        <v>310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-507984</v>
      </c>
      <c r="L48" s="32">
        <f t="shared" si="12"/>
        <v>-104354</v>
      </c>
      <c r="M48" s="32">
        <f t="shared" si="12"/>
        <v>0</v>
      </c>
      <c r="N48" s="32">
        <f t="shared" si="11"/>
        <v>788298</v>
      </c>
      <c r="O48" s="45">
        <f t="shared" si="9"/>
        <v>71.533393829401092</v>
      </c>
      <c r="P48" s="10"/>
    </row>
    <row r="49" spans="1:119">
      <c r="A49" s="12"/>
      <c r="B49" s="25">
        <v>361.1</v>
      </c>
      <c r="C49" s="20" t="s">
        <v>59</v>
      </c>
      <c r="D49" s="46">
        <v>42430</v>
      </c>
      <c r="E49" s="46">
        <v>115663</v>
      </c>
      <c r="F49" s="46">
        <v>310</v>
      </c>
      <c r="G49" s="46">
        <v>0</v>
      </c>
      <c r="H49" s="46">
        <v>0</v>
      </c>
      <c r="I49" s="46">
        <v>0</v>
      </c>
      <c r="J49" s="46">
        <v>0</v>
      </c>
      <c r="K49" s="46">
        <v>-1825616</v>
      </c>
      <c r="L49" s="46">
        <v>-537504</v>
      </c>
      <c r="M49" s="46">
        <v>0</v>
      </c>
      <c r="N49" s="46">
        <f t="shared" si="11"/>
        <v>-2204717</v>
      </c>
      <c r="O49" s="47">
        <f t="shared" si="9"/>
        <v>-200.06506352087115</v>
      </c>
      <c r="P49" s="9"/>
    </row>
    <row r="50" spans="1:119">
      <c r="A50" s="12"/>
      <c r="B50" s="25">
        <v>363.12</v>
      </c>
      <c r="C50" s="20" t="s">
        <v>21</v>
      </c>
      <c r="D50" s="46">
        <v>527540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527540</v>
      </c>
      <c r="O50" s="47">
        <f t="shared" si="9"/>
        <v>47.871143375680582</v>
      </c>
      <c r="P50" s="9"/>
    </row>
    <row r="51" spans="1:119">
      <c r="A51" s="12"/>
      <c r="B51" s="25">
        <v>364</v>
      </c>
      <c r="C51" s="20" t="s">
        <v>61</v>
      </c>
      <c r="D51" s="46">
        <v>17736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17736</v>
      </c>
      <c r="O51" s="47">
        <f t="shared" si="9"/>
        <v>1.609437386569873</v>
      </c>
      <c r="P51" s="9"/>
    </row>
    <row r="52" spans="1:119">
      <c r="A52" s="12"/>
      <c r="B52" s="25">
        <v>369.7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1317632</v>
      </c>
      <c r="L52" s="46">
        <v>433150</v>
      </c>
      <c r="M52" s="46">
        <v>0</v>
      </c>
      <c r="N52" s="46">
        <f t="shared" si="11"/>
        <v>1750782</v>
      </c>
      <c r="O52" s="47">
        <f t="shared" si="9"/>
        <v>158.87313974591652</v>
      </c>
      <c r="P52" s="9"/>
    </row>
    <row r="53" spans="1:119">
      <c r="A53" s="12"/>
      <c r="B53" s="25">
        <v>369.9</v>
      </c>
      <c r="C53" s="20" t="s">
        <v>65</v>
      </c>
      <c r="D53" s="46">
        <v>75440</v>
      </c>
      <c r="E53" s="46">
        <v>621517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696957</v>
      </c>
      <c r="O53" s="47">
        <f t="shared" si="9"/>
        <v>63.244736842105262</v>
      </c>
      <c r="P53" s="9"/>
    </row>
    <row r="54" spans="1:119" ht="15.75">
      <c r="A54" s="29" t="s">
        <v>44</v>
      </c>
      <c r="B54" s="30"/>
      <c r="C54" s="31"/>
      <c r="D54" s="32">
        <f t="shared" ref="D54:M54" si="13">SUM(D55:D56)</f>
        <v>700833</v>
      </c>
      <c r="E54" s="32">
        <f t="shared" si="13"/>
        <v>481463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1182296</v>
      </c>
      <c r="O54" s="45">
        <f t="shared" si="9"/>
        <v>107.28638838475499</v>
      </c>
      <c r="P54" s="9"/>
    </row>
    <row r="55" spans="1:119">
      <c r="A55" s="12"/>
      <c r="B55" s="25">
        <v>381</v>
      </c>
      <c r="C55" s="20" t="s">
        <v>66</v>
      </c>
      <c r="D55" s="46">
        <v>0</v>
      </c>
      <c r="E55" s="46">
        <v>481463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481463</v>
      </c>
      <c r="O55" s="47">
        <f t="shared" si="9"/>
        <v>43.689927404718695</v>
      </c>
      <c r="P55" s="9"/>
    </row>
    <row r="56" spans="1:119" ht="15.75" thickBot="1">
      <c r="A56" s="12"/>
      <c r="B56" s="25">
        <v>384</v>
      </c>
      <c r="C56" s="20" t="s">
        <v>90</v>
      </c>
      <c r="D56" s="46">
        <v>700833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700833</v>
      </c>
      <c r="O56" s="47">
        <f t="shared" si="9"/>
        <v>63.596460980036298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SUM(D5,D15,D19,D36,D44,D48,D54)</f>
        <v>13768090</v>
      </c>
      <c r="E57" s="15">
        <f t="shared" si="14"/>
        <v>6794186</v>
      </c>
      <c r="F57" s="15">
        <f t="shared" si="14"/>
        <v>432306</v>
      </c>
      <c r="G57" s="15">
        <f t="shared" si="14"/>
        <v>0</v>
      </c>
      <c r="H57" s="15">
        <f t="shared" si="14"/>
        <v>0</v>
      </c>
      <c r="I57" s="15">
        <f t="shared" si="14"/>
        <v>0</v>
      </c>
      <c r="J57" s="15">
        <f t="shared" si="14"/>
        <v>0</v>
      </c>
      <c r="K57" s="15">
        <f t="shared" si="14"/>
        <v>-507984</v>
      </c>
      <c r="L57" s="15">
        <f t="shared" si="14"/>
        <v>-104354</v>
      </c>
      <c r="M57" s="15">
        <f t="shared" si="14"/>
        <v>0</v>
      </c>
      <c r="N57" s="15">
        <f t="shared" si="11"/>
        <v>20382244</v>
      </c>
      <c r="O57" s="38">
        <f t="shared" si="9"/>
        <v>1849.5684210526315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107</v>
      </c>
      <c r="M59" s="48"/>
      <c r="N59" s="48"/>
      <c r="O59" s="43">
        <v>11020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8"/>
      <c r="M3" s="69"/>
      <c r="N3" s="36"/>
      <c r="O3" s="37"/>
      <c r="P3" s="70" t="s">
        <v>127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SUM(D6:D14)</f>
        <v>12247045</v>
      </c>
      <c r="E5" s="27">
        <f t="shared" si="0"/>
        <v>0</v>
      </c>
      <c r="F5" s="27">
        <f t="shared" si="0"/>
        <v>1376399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13623444</v>
      </c>
      <c r="P5" s="33">
        <f t="shared" ref="P5:P36" si="1">(O5/P$61)</f>
        <v>1296.7298686464878</v>
      </c>
      <c r="Q5" s="6"/>
    </row>
    <row r="6" spans="1:134">
      <c r="A6" s="12"/>
      <c r="B6" s="25">
        <v>311</v>
      </c>
      <c r="C6" s="20" t="s">
        <v>2</v>
      </c>
      <c r="D6" s="46">
        <v>9479898</v>
      </c>
      <c r="E6" s="46">
        <v>0</v>
      </c>
      <c r="F6" s="46">
        <v>1376399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10856297</v>
      </c>
      <c r="P6" s="47">
        <f t="shared" si="1"/>
        <v>1033.3425661526746</v>
      </c>
      <c r="Q6" s="9"/>
    </row>
    <row r="7" spans="1:134">
      <c r="A7" s="12"/>
      <c r="B7" s="25">
        <v>312.41000000000003</v>
      </c>
      <c r="C7" s="20" t="s">
        <v>131</v>
      </c>
      <c r="D7" s="46">
        <v>107307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107307</v>
      </c>
      <c r="P7" s="47">
        <f t="shared" si="1"/>
        <v>10.213877784123358</v>
      </c>
      <c r="Q7" s="9"/>
    </row>
    <row r="8" spans="1:134">
      <c r="A8" s="12"/>
      <c r="B8" s="25">
        <v>312.43</v>
      </c>
      <c r="C8" s="20" t="s">
        <v>132</v>
      </c>
      <c r="D8" s="46">
        <v>75215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75215</v>
      </c>
      <c r="P8" s="47">
        <f t="shared" si="1"/>
        <v>7.1592423377117838</v>
      </c>
      <c r="Q8" s="9"/>
    </row>
    <row r="9" spans="1:134">
      <c r="A9" s="12"/>
      <c r="B9" s="25">
        <v>314.10000000000002</v>
      </c>
      <c r="C9" s="20" t="s">
        <v>12</v>
      </c>
      <c r="D9" s="46">
        <v>1310790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1310790</v>
      </c>
      <c r="P9" s="47">
        <f t="shared" si="1"/>
        <v>124.76584808680754</v>
      </c>
      <c r="Q9" s="9"/>
    </row>
    <row r="10" spans="1:134">
      <c r="A10" s="12"/>
      <c r="B10" s="25">
        <v>314.3</v>
      </c>
      <c r="C10" s="20" t="s">
        <v>13</v>
      </c>
      <c r="D10" s="46">
        <v>571621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571621</v>
      </c>
      <c r="P10" s="47">
        <f t="shared" si="1"/>
        <v>54.409004378450412</v>
      </c>
      <c r="Q10" s="9"/>
    </row>
    <row r="11" spans="1:134">
      <c r="A11" s="12"/>
      <c r="B11" s="25">
        <v>314.39999999999998</v>
      </c>
      <c r="C11" s="20" t="s">
        <v>14</v>
      </c>
      <c r="D11" s="46">
        <v>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</v>
      </c>
      <c r="P11" s="47">
        <f t="shared" si="1"/>
        <v>2.189225204644965E-3</v>
      </c>
      <c r="Q11" s="9"/>
    </row>
    <row r="12" spans="1:134">
      <c r="A12" s="12"/>
      <c r="B12" s="25">
        <v>314.8</v>
      </c>
      <c r="C12" s="20" t="s">
        <v>15</v>
      </c>
      <c r="D12" s="46">
        <v>61773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61773</v>
      </c>
      <c r="P12" s="47">
        <f t="shared" si="1"/>
        <v>5.8797829811536264</v>
      </c>
      <c r="Q12" s="9"/>
    </row>
    <row r="13" spans="1:134">
      <c r="A13" s="12"/>
      <c r="B13" s="25">
        <v>315.10000000000002</v>
      </c>
      <c r="C13" s="20" t="s">
        <v>133</v>
      </c>
      <c r="D13" s="46">
        <v>544694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544694</v>
      </c>
      <c r="P13" s="47">
        <f t="shared" si="1"/>
        <v>51.845992766038457</v>
      </c>
      <c r="Q13" s="9"/>
    </row>
    <row r="14" spans="1:134">
      <c r="A14" s="12"/>
      <c r="B14" s="25">
        <v>316</v>
      </c>
      <c r="C14" s="20" t="s">
        <v>94</v>
      </c>
      <c r="D14" s="46">
        <v>95724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95724</v>
      </c>
      <c r="P14" s="47">
        <f t="shared" si="1"/>
        <v>9.1113649343232446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SUM(D16:D20)</f>
        <v>3040382</v>
      </c>
      <c r="E15" s="32">
        <f t="shared" si="3"/>
        <v>2702855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2" si="4">SUM(D15:N15)</f>
        <v>5743237</v>
      </c>
      <c r="P15" s="45">
        <f t="shared" si="1"/>
        <v>546.66257376737099</v>
      </c>
      <c r="Q15" s="10"/>
    </row>
    <row r="16" spans="1:134">
      <c r="A16" s="12"/>
      <c r="B16" s="25">
        <v>322</v>
      </c>
      <c r="C16" s="20" t="s">
        <v>134</v>
      </c>
      <c r="D16" s="46">
        <v>1068325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1068325</v>
      </c>
      <c r="P16" s="47">
        <f t="shared" si="1"/>
        <v>101.68713116314487</v>
      </c>
      <c r="Q16" s="9"/>
    </row>
    <row r="17" spans="1:17">
      <c r="A17" s="12"/>
      <c r="B17" s="25">
        <v>323.10000000000002</v>
      </c>
      <c r="C17" s="20" t="s">
        <v>19</v>
      </c>
      <c r="D17" s="46">
        <v>965887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965887</v>
      </c>
      <c r="P17" s="47">
        <f t="shared" si="1"/>
        <v>91.936702836474396</v>
      </c>
      <c r="Q17" s="9"/>
    </row>
    <row r="18" spans="1:17">
      <c r="A18" s="12"/>
      <c r="B18" s="25">
        <v>323.7</v>
      </c>
      <c r="C18" s="20" t="s">
        <v>20</v>
      </c>
      <c r="D18" s="46">
        <v>77749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77749</v>
      </c>
      <c r="P18" s="47">
        <f t="shared" si="1"/>
        <v>7.4004378450409289</v>
      </c>
      <c r="Q18" s="9"/>
    </row>
    <row r="19" spans="1:17">
      <c r="A19" s="12"/>
      <c r="B19" s="25">
        <v>325.2</v>
      </c>
      <c r="C19" s="20" t="s">
        <v>21</v>
      </c>
      <c r="D19" s="46">
        <v>0</v>
      </c>
      <c r="E19" s="46">
        <v>2702855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2702855</v>
      </c>
      <c r="P19" s="47">
        <f t="shared" si="1"/>
        <v>257.26775176089853</v>
      </c>
      <c r="Q19" s="9"/>
    </row>
    <row r="20" spans="1:17">
      <c r="A20" s="12"/>
      <c r="B20" s="25">
        <v>329.5</v>
      </c>
      <c r="C20" s="20" t="s">
        <v>135</v>
      </c>
      <c r="D20" s="46">
        <v>928421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928421</v>
      </c>
      <c r="P20" s="47">
        <f t="shared" si="1"/>
        <v>88.370550161812304</v>
      </c>
      <c r="Q20" s="9"/>
    </row>
    <row r="21" spans="1:17" ht="15.75">
      <c r="A21" s="29" t="s">
        <v>136</v>
      </c>
      <c r="B21" s="30"/>
      <c r="C21" s="31"/>
      <c r="D21" s="32">
        <f t="shared" ref="D21:N21" si="5">SUM(D22:D35)</f>
        <v>1705583</v>
      </c>
      <c r="E21" s="32">
        <f t="shared" si="5"/>
        <v>405913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2111496</v>
      </c>
      <c r="P21" s="45">
        <f t="shared" si="1"/>
        <v>200.98001142204456</v>
      </c>
      <c r="Q21" s="10"/>
    </row>
    <row r="22" spans="1:17">
      <c r="A22" s="12"/>
      <c r="B22" s="25">
        <v>331.2</v>
      </c>
      <c r="C22" s="20" t="s">
        <v>22</v>
      </c>
      <c r="D22" s="46">
        <v>2121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2121</v>
      </c>
      <c r="P22" s="47">
        <f t="shared" si="1"/>
        <v>0.20188463735008566</v>
      </c>
      <c r="Q22" s="9"/>
    </row>
    <row r="23" spans="1:17">
      <c r="A23" s="12"/>
      <c r="B23" s="25">
        <v>331.7</v>
      </c>
      <c r="C23" s="20" t="s">
        <v>24</v>
      </c>
      <c r="D23" s="46">
        <v>14531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1" si="6">SUM(D23:N23)</f>
        <v>14531</v>
      </c>
      <c r="P23" s="47">
        <f t="shared" si="1"/>
        <v>1.3831144108128688</v>
      </c>
      <c r="Q23" s="9"/>
    </row>
    <row r="24" spans="1:17">
      <c r="A24" s="12"/>
      <c r="B24" s="25">
        <v>331.9</v>
      </c>
      <c r="C24" s="20" t="s">
        <v>85</v>
      </c>
      <c r="D24" s="46">
        <v>135205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135205</v>
      </c>
      <c r="P24" s="47">
        <f t="shared" si="1"/>
        <v>12.869312773653151</v>
      </c>
      <c r="Q24" s="9"/>
    </row>
    <row r="25" spans="1:17">
      <c r="A25" s="12"/>
      <c r="B25" s="25">
        <v>332</v>
      </c>
      <c r="C25" s="20" t="s">
        <v>137</v>
      </c>
      <c r="D25" s="46">
        <v>24456</v>
      </c>
      <c r="E25" s="46">
        <v>405913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430369</v>
      </c>
      <c r="P25" s="47">
        <f t="shared" si="1"/>
        <v>40.964115743384731</v>
      </c>
      <c r="Q25" s="9"/>
    </row>
    <row r="26" spans="1:17">
      <c r="A26" s="12"/>
      <c r="B26" s="25">
        <v>334.2</v>
      </c>
      <c r="C26" s="20" t="s">
        <v>25</v>
      </c>
      <c r="D26" s="46">
        <v>11454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11454</v>
      </c>
      <c r="P26" s="47">
        <f t="shared" si="1"/>
        <v>1.0902341519131924</v>
      </c>
      <c r="Q26" s="9"/>
    </row>
    <row r="27" spans="1:17">
      <c r="A27" s="12"/>
      <c r="B27" s="25">
        <v>334.9</v>
      </c>
      <c r="C27" s="20" t="s">
        <v>86</v>
      </c>
      <c r="D27" s="46">
        <v>2949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2949</v>
      </c>
      <c r="P27" s="47">
        <f t="shared" si="1"/>
        <v>0.28069674471730438</v>
      </c>
      <c r="Q27" s="9"/>
    </row>
    <row r="28" spans="1:17">
      <c r="A28" s="12"/>
      <c r="B28" s="25">
        <v>335.125</v>
      </c>
      <c r="C28" s="20" t="s">
        <v>138</v>
      </c>
      <c r="D28" s="46">
        <v>403494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403494</v>
      </c>
      <c r="P28" s="47">
        <f t="shared" si="1"/>
        <v>38.406053683609365</v>
      </c>
      <c r="Q28" s="9"/>
    </row>
    <row r="29" spans="1:17">
      <c r="A29" s="12"/>
      <c r="B29" s="25">
        <v>335.15</v>
      </c>
      <c r="C29" s="20" t="s">
        <v>96</v>
      </c>
      <c r="D29" s="46">
        <v>8516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8516</v>
      </c>
      <c r="P29" s="47">
        <f t="shared" si="1"/>
        <v>0.81058442794593566</v>
      </c>
      <c r="Q29" s="9"/>
    </row>
    <row r="30" spans="1:17">
      <c r="A30" s="12"/>
      <c r="B30" s="25">
        <v>335.18</v>
      </c>
      <c r="C30" s="20" t="s">
        <v>139</v>
      </c>
      <c r="D30" s="46">
        <v>869051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869051</v>
      </c>
      <c r="P30" s="47">
        <f t="shared" si="1"/>
        <v>82.7194936226918</v>
      </c>
      <c r="Q30" s="9"/>
    </row>
    <row r="31" spans="1:17">
      <c r="A31" s="12"/>
      <c r="B31" s="25">
        <v>335.21</v>
      </c>
      <c r="C31" s="20" t="s">
        <v>32</v>
      </c>
      <c r="D31" s="46">
        <v>13998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13998</v>
      </c>
      <c r="P31" s="47">
        <f t="shared" si="1"/>
        <v>1.3323814962878355</v>
      </c>
      <c r="Q31" s="9"/>
    </row>
    <row r="32" spans="1:17">
      <c r="A32" s="12"/>
      <c r="B32" s="25">
        <v>335.45</v>
      </c>
      <c r="C32" s="20" t="s">
        <v>140</v>
      </c>
      <c r="D32" s="46">
        <v>5305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5305</v>
      </c>
      <c r="P32" s="47">
        <f t="shared" si="1"/>
        <v>0.50494955263658858</v>
      </c>
      <c r="Q32" s="9"/>
    </row>
    <row r="33" spans="1:17">
      <c r="A33" s="12"/>
      <c r="B33" s="25">
        <v>335.9</v>
      </c>
      <c r="C33" s="20" t="s">
        <v>88</v>
      </c>
      <c r="D33" s="46">
        <v>33074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33074</v>
      </c>
      <c r="P33" s="47">
        <f t="shared" si="1"/>
        <v>3.1481058442794594</v>
      </c>
      <c r="Q33" s="9"/>
    </row>
    <row r="34" spans="1:17">
      <c r="A34" s="12"/>
      <c r="B34" s="25">
        <v>337.9</v>
      </c>
      <c r="C34" s="20" t="s">
        <v>89</v>
      </c>
      <c r="D34" s="46">
        <v>169240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169240</v>
      </c>
      <c r="P34" s="47">
        <f t="shared" si="1"/>
        <v>16.10889015800495</v>
      </c>
      <c r="Q34" s="9"/>
    </row>
    <row r="35" spans="1:17">
      <c r="A35" s="12"/>
      <c r="B35" s="25">
        <v>338</v>
      </c>
      <c r="C35" s="20" t="s">
        <v>37</v>
      </c>
      <c r="D35" s="46">
        <v>12189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12189</v>
      </c>
      <c r="P35" s="47">
        <f t="shared" si="1"/>
        <v>1.1601941747572815</v>
      </c>
      <c r="Q35" s="9"/>
    </row>
    <row r="36" spans="1:17" ht="15.75">
      <c r="A36" s="29" t="s">
        <v>42</v>
      </c>
      <c r="B36" s="30"/>
      <c r="C36" s="31"/>
      <c r="D36" s="32">
        <f t="shared" ref="D36:N36" si="7">SUM(D37:D43)</f>
        <v>709680</v>
      </c>
      <c r="E36" s="32">
        <f t="shared" si="7"/>
        <v>90516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800196</v>
      </c>
      <c r="P36" s="45">
        <f t="shared" si="1"/>
        <v>76.165619645916621</v>
      </c>
      <c r="Q36" s="10"/>
    </row>
    <row r="37" spans="1:17">
      <c r="A37" s="12"/>
      <c r="B37" s="25">
        <v>341.9</v>
      </c>
      <c r="C37" s="20" t="s">
        <v>98</v>
      </c>
      <c r="D37" s="46">
        <v>172285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3" si="8">SUM(D37:N37)</f>
        <v>172285</v>
      </c>
      <c r="P37" s="47">
        <f t="shared" ref="P37:P59" si="9">(O37/P$61)</f>
        <v>16.398724538359033</v>
      </c>
      <c r="Q37" s="9"/>
    </row>
    <row r="38" spans="1:17">
      <c r="A38" s="12"/>
      <c r="B38" s="25">
        <v>342.1</v>
      </c>
      <c r="C38" s="20" t="s">
        <v>46</v>
      </c>
      <c r="D38" s="46">
        <v>43696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43696</v>
      </c>
      <c r="P38" s="47">
        <f t="shared" si="9"/>
        <v>4.1591471540072336</v>
      </c>
      <c r="Q38" s="9"/>
    </row>
    <row r="39" spans="1:17">
      <c r="A39" s="12"/>
      <c r="B39" s="25">
        <v>342.5</v>
      </c>
      <c r="C39" s="20" t="s">
        <v>99</v>
      </c>
      <c r="D39" s="46">
        <v>28635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28635</v>
      </c>
      <c r="P39" s="47">
        <f t="shared" si="9"/>
        <v>2.7255853797829812</v>
      </c>
      <c r="Q39" s="9"/>
    </row>
    <row r="40" spans="1:17">
      <c r="A40" s="12"/>
      <c r="B40" s="25">
        <v>342.6</v>
      </c>
      <c r="C40" s="20" t="s">
        <v>48</v>
      </c>
      <c r="D40" s="46">
        <v>371817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371817</v>
      </c>
      <c r="P40" s="47">
        <f t="shared" si="9"/>
        <v>35.390919474585949</v>
      </c>
      <c r="Q40" s="9"/>
    </row>
    <row r="41" spans="1:17">
      <c r="A41" s="12"/>
      <c r="B41" s="25">
        <v>342.9</v>
      </c>
      <c r="C41" s="20" t="s">
        <v>109</v>
      </c>
      <c r="D41" s="46">
        <v>525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525</v>
      </c>
      <c r="P41" s="47">
        <f t="shared" si="9"/>
        <v>4.9971444888635065E-2</v>
      </c>
      <c r="Q41" s="9"/>
    </row>
    <row r="42" spans="1:17">
      <c r="A42" s="12"/>
      <c r="B42" s="25">
        <v>347.1</v>
      </c>
      <c r="C42" s="20" t="s">
        <v>50</v>
      </c>
      <c r="D42" s="46">
        <v>1209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1209</v>
      </c>
      <c r="P42" s="47">
        <f t="shared" si="9"/>
        <v>0.11507709880068533</v>
      </c>
      <c r="Q42" s="9"/>
    </row>
    <row r="43" spans="1:17">
      <c r="A43" s="12"/>
      <c r="B43" s="25">
        <v>347.2</v>
      </c>
      <c r="C43" s="20" t="s">
        <v>51</v>
      </c>
      <c r="D43" s="46">
        <v>91513</v>
      </c>
      <c r="E43" s="46">
        <v>90516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182029</v>
      </c>
      <c r="P43" s="47">
        <f t="shared" si="9"/>
        <v>17.326194555492101</v>
      </c>
      <c r="Q43" s="9"/>
    </row>
    <row r="44" spans="1:17" ht="15.75">
      <c r="A44" s="29" t="s">
        <v>43</v>
      </c>
      <c r="B44" s="30"/>
      <c r="C44" s="31"/>
      <c r="D44" s="32">
        <f t="shared" ref="D44:N44" si="10">SUM(D45:D49)</f>
        <v>349729</v>
      </c>
      <c r="E44" s="32">
        <f t="shared" si="10"/>
        <v>2763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ref="O44:O51" si="11">SUM(D44:N44)</f>
        <v>352492</v>
      </c>
      <c r="P44" s="45">
        <f t="shared" si="9"/>
        <v>33.55149438416143</v>
      </c>
      <c r="Q44" s="10"/>
    </row>
    <row r="45" spans="1:17">
      <c r="A45" s="13"/>
      <c r="B45" s="39">
        <v>351.1</v>
      </c>
      <c r="C45" s="21" t="s">
        <v>106</v>
      </c>
      <c r="D45" s="46">
        <v>12543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12543</v>
      </c>
      <c r="P45" s="47">
        <f t="shared" si="9"/>
        <v>1.1938892061679041</v>
      </c>
      <c r="Q45" s="9"/>
    </row>
    <row r="46" spans="1:17">
      <c r="A46" s="13"/>
      <c r="B46" s="39">
        <v>351.2</v>
      </c>
      <c r="C46" s="21" t="s">
        <v>110</v>
      </c>
      <c r="D46" s="46">
        <v>0</v>
      </c>
      <c r="E46" s="46">
        <v>2000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2000</v>
      </c>
      <c r="P46" s="47">
        <f t="shared" si="9"/>
        <v>0.19036740909956215</v>
      </c>
      <c r="Q46" s="9"/>
    </row>
    <row r="47" spans="1:17">
      <c r="A47" s="13"/>
      <c r="B47" s="39">
        <v>351.3</v>
      </c>
      <c r="C47" s="21" t="s">
        <v>111</v>
      </c>
      <c r="D47" s="46">
        <v>0</v>
      </c>
      <c r="E47" s="46">
        <v>763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763</v>
      </c>
      <c r="P47" s="47">
        <f t="shared" si="9"/>
        <v>7.2625166571482963E-2</v>
      </c>
      <c r="Q47" s="9"/>
    </row>
    <row r="48" spans="1:17">
      <c r="A48" s="13"/>
      <c r="B48" s="39">
        <v>352</v>
      </c>
      <c r="C48" s="21" t="s">
        <v>55</v>
      </c>
      <c r="D48" s="46">
        <v>261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261</v>
      </c>
      <c r="P48" s="47">
        <f t="shared" si="9"/>
        <v>2.4842946887492862E-2</v>
      </c>
      <c r="Q48" s="9"/>
    </row>
    <row r="49" spans="1:120">
      <c r="A49" s="13"/>
      <c r="B49" s="39">
        <v>354</v>
      </c>
      <c r="C49" s="21" t="s">
        <v>56</v>
      </c>
      <c r="D49" s="46">
        <v>336925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336925</v>
      </c>
      <c r="P49" s="47">
        <f t="shared" si="9"/>
        <v>32.069769655434989</v>
      </c>
      <c r="Q49" s="9"/>
    </row>
    <row r="50" spans="1:120" ht="15.75">
      <c r="A50" s="29" t="s">
        <v>3</v>
      </c>
      <c r="B50" s="30"/>
      <c r="C50" s="31"/>
      <c r="D50" s="32">
        <f t="shared" ref="D50:N50" si="12">SUM(D51:D56)</f>
        <v>167714</v>
      </c>
      <c r="E50" s="32">
        <f t="shared" si="12"/>
        <v>324634</v>
      </c>
      <c r="F50" s="32">
        <f t="shared" si="12"/>
        <v>1767</v>
      </c>
      <c r="G50" s="32">
        <f t="shared" si="12"/>
        <v>24541</v>
      </c>
      <c r="H50" s="32">
        <f t="shared" si="12"/>
        <v>-97102</v>
      </c>
      <c r="I50" s="32">
        <f t="shared" si="12"/>
        <v>0</v>
      </c>
      <c r="J50" s="32">
        <f t="shared" si="12"/>
        <v>0</v>
      </c>
      <c r="K50" s="32">
        <f t="shared" si="12"/>
        <v>-5970050</v>
      </c>
      <c r="L50" s="32">
        <f t="shared" si="12"/>
        <v>-391109</v>
      </c>
      <c r="M50" s="32">
        <f t="shared" si="12"/>
        <v>0</v>
      </c>
      <c r="N50" s="32">
        <f t="shared" si="12"/>
        <v>0</v>
      </c>
      <c r="O50" s="32">
        <f t="shared" si="11"/>
        <v>-5939605</v>
      </c>
      <c r="P50" s="45">
        <f t="shared" si="9"/>
        <v>-565.35360746240246</v>
      </c>
      <c r="Q50" s="10"/>
    </row>
    <row r="51" spans="1:120">
      <c r="A51" s="12"/>
      <c r="B51" s="25">
        <v>361.1</v>
      </c>
      <c r="C51" s="20" t="s">
        <v>59</v>
      </c>
      <c r="D51" s="46">
        <v>31067</v>
      </c>
      <c r="E51" s="46">
        <v>12686</v>
      </c>
      <c r="F51" s="46">
        <v>1767</v>
      </c>
      <c r="G51" s="46">
        <v>24541</v>
      </c>
      <c r="H51" s="46">
        <v>12109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82170</v>
      </c>
      <c r="P51" s="47">
        <f t="shared" si="9"/>
        <v>7.8212450028555107</v>
      </c>
      <c r="Q51" s="9"/>
    </row>
    <row r="52" spans="1:120">
      <c r="A52" s="12"/>
      <c r="B52" s="25">
        <v>361.3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-109211</v>
      </c>
      <c r="I52" s="46">
        <v>0</v>
      </c>
      <c r="J52" s="46">
        <v>0</v>
      </c>
      <c r="K52" s="46">
        <v>-6523047</v>
      </c>
      <c r="L52" s="46">
        <v>-1741552</v>
      </c>
      <c r="M52" s="46">
        <v>0</v>
      </c>
      <c r="N52" s="46">
        <v>0</v>
      </c>
      <c r="O52" s="46">
        <f t="shared" ref="O52:O58" si="13">SUM(D52:N52)</f>
        <v>-8373810</v>
      </c>
      <c r="P52" s="47">
        <f t="shared" si="9"/>
        <v>-797.0502569960023</v>
      </c>
      <c r="Q52" s="9"/>
    </row>
    <row r="53" spans="1:120">
      <c r="A53" s="12"/>
      <c r="B53" s="25">
        <v>364</v>
      </c>
      <c r="C53" s="20" t="s">
        <v>100</v>
      </c>
      <c r="D53" s="46">
        <v>41544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41544</v>
      </c>
      <c r="P53" s="47">
        <f t="shared" si="9"/>
        <v>3.9543118218161051</v>
      </c>
      <c r="Q53" s="9"/>
    </row>
    <row r="54" spans="1:120">
      <c r="A54" s="12"/>
      <c r="B54" s="25">
        <v>366</v>
      </c>
      <c r="C54" s="20" t="s">
        <v>62</v>
      </c>
      <c r="D54" s="46">
        <v>7354</v>
      </c>
      <c r="E54" s="46">
        <v>286048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293402</v>
      </c>
      <c r="P54" s="47">
        <f t="shared" si="9"/>
        <v>27.927089282314867</v>
      </c>
      <c r="Q54" s="9"/>
    </row>
    <row r="55" spans="1:120">
      <c r="A55" s="12"/>
      <c r="B55" s="25">
        <v>368</v>
      </c>
      <c r="C55" s="20" t="s">
        <v>81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552997</v>
      </c>
      <c r="L55" s="46">
        <v>1350443</v>
      </c>
      <c r="M55" s="46">
        <v>0</v>
      </c>
      <c r="N55" s="46">
        <v>0</v>
      </c>
      <c r="O55" s="46">
        <f t="shared" si="13"/>
        <v>1903440</v>
      </c>
      <c r="P55" s="47">
        <f t="shared" si="9"/>
        <v>181.1764705882353</v>
      </c>
      <c r="Q55" s="9"/>
    </row>
    <row r="56" spans="1:120">
      <c r="A56" s="12"/>
      <c r="B56" s="25">
        <v>369.9</v>
      </c>
      <c r="C56" s="20" t="s">
        <v>65</v>
      </c>
      <c r="D56" s="46">
        <v>87749</v>
      </c>
      <c r="E56" s="46">
        <v>25900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113649</v>
      </c>
      <c r="P56" s="47">
        <f t="shared" si="9"/>
        <v>10.817532838378069</v>
      </c>
      <c r="Q56" s="9"/>
    </row>
    <row r="57" spans="1:120" ht="15.75">
      <c r="A57" s="29" t="s">
        <v>44</v>
      </c>
      <c r="B57" s="30"/>
      <c r="C57" s="31"/>
      <c r="D57" s="32">
        <f t="shared" ref="D57:N57" si="14">SUM(D58:D58)</f>
        <v>138099</v>
      </c>
      <c r="E57" s="32">
        <f t="shared" si="14"/>
        <v>157962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4"/>
        <v>0</v>
      </c>
      <c r="O57" s="32">
        <f t="shared" si="13"/>
        <v>296061</v>
      </c>
      <c r="P57" s="45">
        <f t="shared" si="9"/>
        <v>28.180182752712735</v>
      </c>
      <c r="Q57" s="9"/>
    </row>
    <row r="58" spans="1:120" ht="15.75" thickBot="1">
      <c r="A58" s="12"/>
      <c r="B58" s="25">
        <v>381</v>
      </c>
      <c r="C58" s="20" t="s">
        <v>66</v>
      </c>
      <c r="D58" s="46">
        <v>138099</v>
      </c>
      <c r="E58" s="46">
        <v>157962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296061</v>
      </c>
      <c r="P58" s="47">
        <f t="shared" si="9"/>
        <v>28.180182752712735</v>
      </c>
      <c r="Q58" s="9"/>
    </row>
    <row r="59" spans="1:120" ht="16.5" thickBot="1">
      <c r="A59" s="14" t="s">
        <v>52</v>
      </c>
      <c r="B59" s="23"/>
      <c r="C59" s="22"/>
      <c r="D59" s="15">
        <f t="shared" ref="D59:N59" si="15">SUM(D5,D15,D21,D36,D44,D50,D57)</f>
        <v>18358232</v>
      </c>
      <c r="E59" s="15">
        <f t="shared" si="15"/>
        <v>3684643</v>
      </c>
      <c r="F59" s="15">
        <f t="shared" si="15"/>
        <v>1378166</v>
      </c>
      <c r="G59" s="15">
        <f t="shared" si="15"/>
        <v>24541</v>
      </c>
      <c r="H59" s="15">
        <f t="shared" si="15"/>
        <v>-97102</v>
      </c>
      <c r="I59" s="15">
        <f t="shared" si="15"/>
        <v>0</v>
      </c>
      <c r="J59" s="15">
        <f t="shared" si="15"/>
        <v>0</v>
      </c>
      <c r="K59" s="15">
        <f t="shared" si="15"/>
        <v>-5970050</v>
      </c>
      <c r="L59" s="15">
        <f t="shared" si="15"/>
        <v>-391109</v>
      </c>
      <c r="M59" s="15">
        <f t="shared" si="15"/>
        <v>0</v>
      </c>
      <c r="N59" s="15">
        <f t="shared" si="15"/>
        <v>0</v>
      </c>
      <c r="O59" s="15">
        <f>SUM(D59:N59)</f>
        <v>16987321</v>
      </c>
      <c r="P59" s="38">
        <f t="shared" si="9"/>
        <v>1616.9161431562916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143</v>
      </c>
      <c r="N61" s="48"/>
      <c r="O61" s="48"/>
      <c r="P61" s="43">
        <v>10506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8"/>
      <c r="M3" s="69"/>
      <c r="N3" s="36"/>
      <c r="O3" s="37"/>
      <c r="P3" s="70" t="s">
        <v>127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SUM(D6:D14)</f>
        <v>11680684</v>
      </c>
      <c r="E5" s="27">
        <f t="shared" si="0"/>
        <v>0</v>
      </c>
      <c r="F5" s="27">
        <f t="shared" si="0"/>
        <v>1393404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13074088</v>
      </c>
      <c r="P5" s="33">
        <f t="shared" ref="P5:P36" si="1">(O5/P$61)</f>
        <v>1245.2698352224022</v>
      </c>
      <c r="Q5" s="6"/>
    </row>
    <row r="6" spans="1:134">
      <c r="A6" s="12"/>
      <c r="B6" s="25">
        <v>311</v>
      </c>
      <c r="C6" s="20" t="s">
        <v>2</v>
      </c>
      <c r="D6" s="46">
        <v>9017990</v>
      </c>
      <c r="E6" s="46">
        <v>0</v>
      </c>
      <c r="F6" s="46">
        <v>1393404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10411394</v>
      </c>
      <c r="P6" s="47">
        <f t="shared" si="1"/>
        <v>991.65577674064195</v>
      </c>
      <c r="Q6" s="9"/>
    </row>
    <row r="7" spans="1:134">
      <c r="A7" s="12"/>
      <c r="B7" s="25">
        <v>312.41000000000003</v>
      </c>
      <c r="C7" s="20" t="s">
        <v>131</v>
      </c>
      <c r="D7" s="46">
        <v>100368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100368</v>
      </c>
      <c r="P7" s="47">
        <f t="shared" si="1"/>
        <v>9.559767596913991</v>
      </c>
      <c r="Q7" s="9"/>
    </row>
    <row r="8" spans="1:134">
      <c r="A8" s="12"/>
      <c r="B8" s="25">
        <v>312.43</v>
      </c>
      <c r="C8" s="20" t="s">
        <v>132</v>
      </c>
      <c r="D8" s="46">
        <v>70377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70377</v>
      </c>
      <c r="P8" s="47">
        <f t="shared" si="1"/>
        <v>6.7032098295075722</v>
      </c>
      <c r="Q8" s="9"/>
    </row>
    <row r="9" spans="1:134">
      <c r="A9" s="12"/>
      <c r="B9" s="25">
        <v>314.10000000000002</v>
      </c>
      <c r="C9" s="20" t="s">
        <v>12</v>
      </c>
      <c r="D9" s="46">
        <v>1227219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1227219</v>
      </c>
      <c r="P9" s="47">
        <f t="shared" si="1"/>
        <v>116.88913229831412</v>
      </c>
      <c r="Q9" s="9"/>
    </row>
    <row r="10" spans="1:134">
      <c r="A10" s="12"/>
      <c r="B10" s="25">
        <v>314.3</v>
      </c>
      <c r="C10" s="20" t="s">
        <v>13</v>
      </c>
      <c r="D10" s="46">
        <v>561548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561548</v>
      </c>
      <c r="P10" s="47">
        <f t="shared" si="1"/>
        <v>53.485855795790073</v>
      </c>
      <c r="Q10" s="9"/>
    </row>
    <row r="11" spans="1:134">
      <c r="A11" s="12"/>
      <c r="B11" s="25">
        <v>314.39999999999998</v>
      </c>
      <c r="C11" s="20" t="s">
        <v>14</v>
      </c>
      <c r="D11" s="46">
        <v>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</v>
      </c>
      <c r="P11" s="47">
        <f t="shared" si="1"/>
        <v>7.6197733117439753E-4</v>
      </c>
      <c r="Q11" s="9"/>
    </row>
    <row r="12" spans="1:134">
      <c r="A12" s="12"/>
      <c r="B12" s="25">
        <v>314.8</v>
      </c>
      <c r="C12" s="20" t="s">
        <v>15</v>
      </c>
      <c r="D12" s="46">
        <v>49581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49581</v>
      </c>
      <c r="P12" s="47">
        <f t="shared" si="1"/>
        <v>4.7224497571197253</v>
      </c>
      <c r="Q12" s="9"/>
    </row>
    <row r="13" spans="1:134">
      <c r="A13" s="12"/>
      <c r="B13" s="25">
        <v>315.10000000000002</v>
      </c>
      <c r="C13" s="20" t="s">
        <v>133</v>
      </c>
      <c r="D13" s="46">
        <v>560450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560450</v>
      </c>
      <c r="P13" s="47">
        <f t="shared" si="1"/>
        <v>53.381274407086387</v>
      </c>
      <c r="Q13" s="9"/>
    </row>
    <row r="14" spans="1:134">
      <c r="A14" s="12"/>
      <c r="B14" s="25">
        <v>316</v>
      </c>
      <c r="C14" s="20" t="s">
        <v>94</v>
      </c>
      <c r="D14" s="46">
        <v>93143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93143</v>
      </c>
      <c r="P14" s="47">
        <f t="shared" si="1"/>
        <v>8.8716068196971136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SUM(D16:D20)</f>
        <v>2879720</v>
      </c>
      <c r="E15" s="32">
        <f t="shared" si="3"/>
        <v>2459508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2" si="4">SUM(D15:N15)</f>
        <v>5339228</v>
      </c>
      <c r="P15" s="45">
        <f t="shared" si="1"/>
        <v>508.54633774645202</v>
      </c>
      <c r="Q15" s="10"/>
    </row>
    <row r="16" spans="1:134">
      <c r="A16" s="12"/>
      <c r="B16" s="25">
        <v>322</v>
      </c>
      <c r="C16" s="20" t="s">
        <v>134</v>
      </c>
      <c r="D16" s="46">
        <v>1037036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1037036</v>
      </c>
      <c r="P16" s="47">
        <f t="shared" si="1"/>
        <v>98.774740451471573</v>
      </c>
      <c r="Q16" s="9"/>
    </row>
    <row r="17" spans="1:17">
      <c r="A17" s="12"/>
      <c r="B17" s="25">
        <v>323.10000000000002</v>
      </c>
      <c r="C17" s="20" t="s">
        <v>19</v>
      </c>
      <c r="D17" s="46">
        <v>839886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839886</v>
      </c>
      <c r="P17" s="47">
        <f t="shared" si="1"/>
        <v>79.996761596342509</v>
      </c>
      <c r="Q17" s="9"/>
    </row>
    <row r="18" spans="1:17">
      <c r="A18" s="12"/>
      <c r="B18" s="25">
        <v>323.7</v>
      </c>
      <c r="C18" s="20" t="s">
        <v>20</v>
      </c>
      <c r="D18" s="46">
        <v>74616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74616</v>
      </c>
      <c r="P18" s="47">
        <f t="shared" si="1"/>
        <v>7.1069625678636061</v>
      </c>
      <c r="Q18" s="9"/>
    </row>
    <row r="19" spans="1:17">
      <c r="A19" s="12"/>
      <c r="B19" s="25">
        <v>325.2</v>
      </c>
      <c r="C19" s="20" t="s">
        <v>21</v>
      </c>
      <c r="D19" s="46">
        <v>0</v>
      </c>
      <c r="E19" s="46">
        <v>2459508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2459508</v>
      </c>
      <c r="P19" s="47">
        <f t="shared" si="1"/>
        <v>234.26116773026001</v>
      </c>
      <c r="Q19" s="9"/>
    </row>
    <row r="20" spans="1:17">
      <c r="A20" s="12"/>
      <c r="B20" s="25">
        <v>329.5</v>
      </c>
      <c r="C20" s="20" t="s">
        <v>135</v>
      </c>
      <c r="D20" s="46">
        <v>928182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928182</v>
      </c>
      <c r="P20" s="47">
        <f t="shared" si="1"/>
        <v>88.40670540051434</v>
      </c>
      <c r="Q20" s="9"/>
    </row>
    <row r="21" spans="1:17" ht="15.75">
      <c r="A21" s="29" t="s">
        <v>136</v>
      </c>
      <c r="B21" s="30"/>
      <c r="C21" s="31"/>
      <c r="D21" s="32">
        <f t="shared" ref="D21:N21" si="5">SUM(D22:D34)</f>
        <v>1770690</v>
      </c>
      <c r="E21" s="32">
        <f t="shared" si="5"/>
        <v>50000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1820690</v>
      </c>
      <c r="P21" s="45">
        <f t="shared" si="1"/>
        <v>173.41556338698925</v>
      </c>
      <c r="Q21" s="10"/>
    </row>
    <row r="22" spans="1:17">
      <c r="A22" s="12"/>
      <c r="B22" s="25">
        <v>331.2</v>
      </c>
      <c r="C22" s="20" t="s">
        <v>22</v>
      </c>
      <c r="D22" s="46">
        <v>2546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2546</v>
      </c>
      <c r="P22" s="47">
        <f t="shared" si="1"/>
        <v>0.24249928564625203</v>
      </c>
      <c r="Q22" s="9"/>
    </row>
    <row r="23" spans="1:17">
      <c r="A23" s="12"/>
      <c r="B23" s="25">
        <v>331.7</v>
      </c>
      <c r="C23" s="20" t="s">
        <v>24</v>
      </c>
      <c r="D23" s="46">
        <v>13796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0" si="6">SUM(D23:N23)</f>
        <v>13796</v>
      </c>
      <c r="P23" s="47">
        <f t="shared" si="1"/>
        <v>1.3140299076102486</v>
      </c>
      <c r="Q23" s="9"/>
    </row>
    <row r="24" spans="1:17">
      <c r="A24" s="12"/>
      <c r="B24" s="25">
        <v>331.9</v>
      </c>
      <c r="C24" s="20" t="s">
        <v>85</v>
      </c>
      <c r="D24" s="46">
        <v>283596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283596</v>
      </c>
      <c r="P24" s="47">
        <f t="shared" si="1"/>
        <v>27.011715401466805</v>
      </c>
      <c r="Q24" s="9"/>
    </row>
    <row r="25" spans="1:17">
      <c r="A25" s="12"/>
      <c r="B25" s="25">
        <v>332</v>
      </c>
      <c r="C25" s="20" t="s">
        <v>137</v>
      </c>
      <c r="D25" s="46">
        <v>214877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214877</v>
      </c>
      <c r="P25" s="47">
        <f t="shared" si="1"/>
        <v>20.466425373845127</v>
      </c>
      <c r="Q25" s="9"/>
    </row>
    <row r="26" spans="1:17">
      <c r="A26" s="12"/>
      <c r="B26" s="25">
        <v>334.9</v>
      </c>
      <c r="C26" s="20" t="s">
        <v>86</v>
      </c>
      <c r="D26" s="46">
        <v>27304</v>
      </c>
      <c r="E26" s="46">
        <v>50000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77304</v>
      </c>
      <c r="P26" s="47">
        <f t="shared" si="1"/>
        <v>7.362986951138204</v>
      </c>
      <c r="Q26" s="9"/>
    </row>
    <row r="27" spans="1:17">
      <c r="A27" s="12"/>
      <c r="B27" s="25">
        <v>335.125</v>
      </c>
      <c r="C27" s="20" t="s">
        <v>138</v>
      </c>
      <c r="D27" s="46">
        <v>334823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334823</v>
      </c>
      <c r="P27" s="47">
        <f t="shared" si="1"/>
        <v>31.890941994475664</v>
      </c>
      <c r="Q27" s="9"/>
    </row>
    <row r="28" spans="1:17">
      <c r="A28" s="12"/>
      <c r="B28" s="25">
        <v>335.15</v>
      </c>
      <c r="C28" s="20" t="s">
        <v>96</v>
      </c>
      <c r="D28" s="46">
        <v>8908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8908</v>
      </c>
      <c r="P28" s="47">
        <f t="shared" si="1"/>
        <v>0.84846175826269166</v>
      </c>
      <c r="Q28" s="9"/>
    </row>
    <row r="29" spans="1:17">
      <c r="A29" s="12"/>
      <c r="B29" s="25">
        <v>335.18</v>
      </c>
      <c r="C29" s="20" t="s">
        <v>139</v>
      </c>
      <c r="D29" s="46">
        <v>754309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754309</v>
      </c>
      <c r="P29" s="47">
        <f t="shared" si="1"/>
        <v>71.845794837603577</v>
      </c>
      <c r="Q29" s="9"/>
    </row>
    <row r="30" spans="1:17">
      <c r="A30" s="12"/>
      <c r="B30" s="25">
        <v>335.21</v>
      </c>
      <c r="C30" s="20" t="s">
        <v>32</v>
      </c>
      <c r="D30" s="46">
        <v>10378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10378</v>
      </c>
      <c r="P30" s="47">
        <f t="shared" si="1"/>
        <v>0.98847509286598723</v>
      </c>
      <c r="Q30" s="9"/>
    </row>
    <row r="31" spans="1:17">
      <c r="A31" s="12"/>
      <c r="B31" s="25">
        <v>335.45</v>
      </c>
      <c r="C31" s="20" t="s">
        <v>140</v>
      </c>
      <c r="D31" s="46">
        <v>5325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5325</v>
      </c>
      <c r="P31" s="47">
        <f t="shared" si="1"/>
        <v>0.50719116106295836</v>
      </c>
      <c r="Q31" s="9"/>
    </row>
    <row r="32" spans="1:17">
      <c r="A32" s="12"/>
      <c r="B32" s="25">
        <v>335.9</v>
      </c>
      <c r="C32" s="20" t="s">
        <v>88</v>
      </c>
      <c r="D32" s="46">
        <v>57619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57619</v>
      </c>
      <c r="P32" s="47">
        <f t="shared" si="1"/>
        <v>5.4880464806172018</v>
      </c>
      <c r="Q32" s="9"/>
    </row>
    <row r="33" spans="1:17">
      <c r="A33" s="12"/>
      <c r="B33" s="25">
        <v>337.9</v>
      </c>
      <c r="C33" s="20" t="s">
        <v>89</v>
      </c>
      <c r="D33" s="46">
        <v>44718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44718</v>
      </c>
      <c r="P33" s="47">
        <f t="shared" si="1"/>
        <v>4.2592627869320889</v>
      </c>
      <c r="Q33" s="9"/>
    </row>
    <row r="34" spans="1:17">
      <c r="A34" s="12"/>
      <c r="B34" s="25">
        <v>338</v>
      </c>
      <c r="C34" s="20" t="s">
        <v>37</v>
      </c>
      <c r="D34" s="46">
        <v>12491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12491</v>
      </c>
      <c r="P34" s="47">
        <f t="shared" si="1"/>
        <v>1.1897323554624251</v>
      </c>
      <c r="Q34" s="9"/>
    </row>
    <row r="35" spans="1:17" ht="15.75">
      <c r="A35" s="29" t="s">
        <v>42</v>
      </c>
      <c r="B35" s="30"/>
      <c r="C35" s="31"/>
      <c r="D35" s="32">
        <f t="shared" ref="D35:N35" si="7">SUM(D36:D42)</f>
        <v>551103</v>
      </c>
      <c r="E35" s="32">
        <f t="shared" si="7"/>
        <v>116088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667191</v>
      </c>
      <c r="P35" s="45">
        <f t="shared" si="1"/>
        <v>63.548052195447184</v>
      </c>
      <c r="Q35" s="10"/>
    </row>
    <row r="36" spans="1:17">
      <c r="A36" s="12"/>
      <c r="B36" s="25">
        <v>341.9</v>
      </c>
      <c r="C36" s="20" t="s">
        <v>98</v>
      </c>
      <c r="D36" s="46">
        <v>140823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2" si="8">SUM(D36:N36)</f>
        <v>140823</v>
      </c>
      <c r="P36" s="47">
        <f t="shared" si="1"/>
        <v>13.412991713496524</v>
      </c>
      <c r="Q36" s="9"/>
    </row>
    <row r="37" spans="1:17">
      <c r="A37" s="12"/>
      <c r="B37" s="25">
        <v>342.1</v>
      </c>
      <c r="C37" s="20" t="s">
        <v>46</v>
      </c>
      <c r="D37" s="46">
        <v>39010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39010</v>
      </c>
      <c r="P37" s="47">
        <f t="shared" ref="P37:P59" si="9">(O37/P$61)</f>
        <v>3.7155919611391561</v>
      </c>
      <c r="Q37" s="9"/>
    </row>
    <row r="38" spans="1:17">
      <c r="A38" s="12"/>
      <c r="B38" s="25">
        <v>342.5</v>
      </c>
      <c r="C38" s="20" t="s">
        <v>99</v>
      </c>
      <c r="D38" s="46">
        <v>27477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27477</v>
      </c>
      <c r="P38" s="47">
        <f t="shared" si="9"/>
        <v>2.6171063910848651</v>
      </c>
      <c r="Q38" s="9"/>
    </row>
    <row r="39" spans="1:17">
      <c r="A39" s="12"/>
      <c r="B39" s="25">
        <v>342.6</v>
      </c>
      <c r="C39" s="20" t="s">
        <v>48</v>
      </c>
      <c r="D39" s="46">
        <v>287828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287828</v>
      </c>
      <c r="P39" s="47">
        <f t="shared" si="9"/>
        <v>27.414801409658061</v>
      </c>
      <c r="Q39" s="9"/>
    </row>
    <row r="40" spans="1:17">
      <c r="A40" s="12"/>
      <c r="B40" s="25">
        <v>343.4</v>
      </c>
      <c r="C40" s="20" t="s">
        <v>49</v>
      </c>
      <c r="D40" s="46">
        <v>0</v>
      </c>
      <c r="E40" s="46">
        <v>-2410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-2410</v>
      </c>
      <c r="P40" s="47">
        <f t="shared" si="9"/>
        <v>-0.22954567101628726</v>
      </c>
      <c r="Q40" s="9"/>
    </row>
    <row r="41" spans="1:17">
      <c r="A41" s="12"/>
      <c r="B41" s="25">
        <v>347.1</v>
      </c>
      <c r="C41" s="20" t="s">
        <v>50</v>
      </c>
      <c r="D41" s="46">
        <v>573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573</v>
      </c>
      <c r="P41" s="47">
        <f t="shared" si="9"/>
        <v>5.4576626345366225E-2</v>
      </c>
      <c r="Q41" s="9"/>
    </row>
    <row r="42" spans="1:17">
      <c r="A42" s="12"/>
      <c r="B42" s="25">
        <v>347.2</v>
      </c>
      <c r="C42" s="20" t="s">
        <v>51</v>
      </c>
      <c r="D42" s="46">
        <v>55392</v>
      </c>
      <c r="E42" s="46">
        <v>118498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173890</v>
      </c>
      <c r="P42" s="47">
        <f t="shared" si="9"/>
        <v>16.562529764739498</v>
      </c>
      <c r="Q42" s="9"/>
    </row>
    <row r="43" spans="1:17" ht="15.75">
      <c r="A43" s="29" t="s">
        <v>43</v>
      </c>
      <c r="B43" s="30"/>
      <c r="C43" s="31"/>
      <c r="D43" s="32">
        <f t="shared" ref="D43:N43" si="10">SUM(D44:D47)</f>
        <v>311749</v>
      </c>
      <c r="E43" s="32">
        <f t="shared" si="10"/>
        <v>776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 t="shared" ref="O43:O49" si="11">SUM(D43:N43)</f>
        <v>312525</v>
      </c>
      <c r="P43" s="45">
        <f t="shared" si="9"/>
        <v>29.767120678159824</v>
      </c>
      <c r="Q43" s="10"/>
    </row>
    <row r="44" spans="1:17">
      <c r="A44" s="13"/>
      <c r="B44" s="39">
        <v>351.1</v>
      </c>
      <c r="C44" s="21" t="s">
        <v>106</v>
      </c>
      <c r="D44" s="46">
        <v>8119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8119</v>
      </c>
      <c r="P44" s="47">
        <f t="shared" si="9"/>
        <v>0.77331174397561675</v>
      </c>
      <c r="Q44" s="9"/>
    </row>
    <row r="45" spans="1:17">
      <c r="A45" s="13"/>
      <c r="B45" s="39">
        <v>351.3</v>
      </c>
      <c r="C45" s="21" t="s">
        <v>111</v>
      </c>
      <c r="D45" s="46">
        <v>0</v>
      </c>
      <c r="E45" s="46">
        <v>776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776</v>
      </c>
      <c r="P45" s="47">
        <f t="shared" si="9"/>
        <v>7.3911801123916557E-2</v>
      </c>
      <c r="Q45" s="9"/>
    </row>
    <row r="46" spans="1:17">
      <c r="A46" s="13"/>
      <c r="B46" s="39">
        <v>352</v>
      </c>
      <c r="C46" s="21" t="s">
        <v>55</v>
      </c>
      <c r="D46" s="46">
        <v>180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180</v>
      </c>
      <c r="P46" s="47">
        <f t="shared" si="9"/>
        <v>1.7144489951423945E-2</v>
      </c>
      <c r="Q46" s="9"/>
    </row>
    <row r="47" spans="1:17">
      <c r="A47" s="13"/>
      <c r="B47" s="39">
        <v>354</v>
      </c>
      <c r="C47" s="21" t="s">
        <v>56</v>
      </c>
      <c r="D47" s="46">
        <v>303450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303450</v>
      </c>
      <c r="P47" s="47">
        <f t="shared" si="9"/>
        <v>28.902752643108869</v>
      </c>
      <c r="Q47" s="9"/>
    </row>
    <row r="48" spans="1:17" ht="15.75">
      <c r="A48" s="29" t="s">
        <v>3</v>
      </c>
      <c r="B48" s="30"/>
      <c r="C48" s="31"/>
      <c r="D48" s="32">
        <f t="shared" ref="D48:N48" si="12">SUM(D49:D55)</f>
        <v>298034</v>
      </c>
      <c r="E48" s="32">
        <f t="shared" si="12"/>
        <v>4867408</v>
      </c>
      <c r="F48" s="32">
        <f t="shared" si="12"/>
        <v>938</v>
      </c>
      <c r="G48" s="32">
        <f t="shared" si="12"/>
        <v>4276</v>
      </c>
      <c r="H48" s="32">
        <f t="shared" si="12"/>
        <v>127619</v>
      </c>
      <c r="I48" s="32">
        <f t="shared" si="12"/>
        <v>0</v>
      </c>
      <c r="J48" s="32">
        <f t="shared" si="12"/>
        <v>0</v>
      </c>
      <c r="K48" s="32">
        <f t="shared" si="12"/>
        <v>8859335</v>
      </c>
      <c r="L48" s="32">
        <f t="shared" si="12"/>
        <v>2660627</v>
      </c>
      <c r="M48" s="32">
        <f t="shared" si="12"/>
        <v>0</v>
      </c>
      <c r="N48" s="32">
        <f t="shared" si="12"/>
        <v>0</v>
      </c>
      <c r="O48" s="32">
        <f t="shared" si="11"/>
        <v>16818237</v>
      </c>
      <c r="P48" s="45">
        <f t="shared" si="9"/>
        <v>1601.8894180398133</v>
      </c>
      <c r="Q48" s="10"/>
    </row>
    <row r="49" spans="1:120">
      <c r="A49" s="12"/>
      <c r="B49" s="25">
        <v>361.1</v>
      </c>
      <c r="C49" s="20" t="s">
        <v>59</v>
      </c>
      <c r="D49" s="46">
        <v>16896</v>
      </c>
      <c r="E49" s="46">
        <v>7152</v>
      </c>
      <c r="F49" s="46">
        <v>938</v>
      </c>
      <c r="G49" s="46">
        <v>4276</v>
      </c>
      <c r="H49" s="46">
        <v>9481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38743</v>
      </c>
      <c r="P49" s="47">
        <f t="shared" si="9"/>
        <v>3.6901609677112104</v>
      </c>
      <c r="Q49" s="9"/>
    </row>
    <row r="50" spans="1:120">
      <c r="A50" s="12"/>
      <c r="B50" s="25">
        <v>361.3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118138</v>
      </c>
      <c r="I50" s="46">
        <v>0</v>
      </c>
      <c r="J50" s="46">
        <v>0</v>
      </c>
      <c r="K50" s="46">
        <v>8338744</v>
      </c>
      <c r="L50" s="46">
        <v>2038534</v>
      </c>
      <c r="M50" s="46">
        <v>0</v>
      </c>
      <c r="N50" s="46">
        <v>0</v>
      </c>
      <c r="O50" s="46">
        <f t="shared" ref="O50:O55" si="13">SUM(D50:N50)</f>
        <v>10495416</v>
      </c>
      <c r="P50" s="47">
        <f t="shared" si="9"/>
        <v>999.65863415563388</v>
      </c>
      <c r="Q50" s="9"/>
    </row>
    <row r="51" spans="1:120">
      <c r="A51" s="12"/>
      <c r="B51" s="25">
        <v>364</v>
      </c>
      <c r="C51" s="20" t="s">
        <v>100</v>
      </c>
      <c r="D51" s="46">
        <v>106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106</v>
      </c>
      <c r="P51" s="47">
        <f t="shared" si="9"/>
        <v>1.0096199638060768E-2</v>
      </c>
      <c r="Q51" s="9"/>
    </row>
    <row r="52" spans="1:120">
      <c r="A52" s="12"/>
      <c r="B52" s="25">
        <v>366</v>
      </c>
      <c r="C52" s="20" t="s">
        <v>62</v>
      </c>
      <c r="D52" s="46">
        <v>62134</v>
      </c>
      <c r="E52" s="46">
        <v>4526634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4588768</v>
      </c>
      <c r="P52" s="47">
        <f t="shared" si="9"/>
        <v>437.06714925230972</v>
      </c>
      <c r="Q52" s="9"/>
    </row>
    <row r="53" spans="1:120">
      <c r="A53" s="12"/>
      <c r="B53" s="25">
        <v>368</v>
      </c>
      <c r="C53" s="20" t="s">
        <v>81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520591</v>
      </c>
      <c r="L53" s="46">
        <v>622093</v>
      </c>
      <c r="M53" s="46">
        <v>0</v>
      </c>
      <c r="N53" s="46">
        <v>0</v>
      </c>
      <c r="O53" s="46">
        <f t="shared" si="13"/>
        <v>1142684</v>
      </c>
      <c r="P53" s="47">
        <f t="shared" si="9"/>
        <v>108.83741308696067</v>
      </c>
      <c r="Q53" s="9"/>
    </row>
    <row r="54" spans="1:120">
      <c r="A54" s="12"/>
      <c r="B54" s="25">
        <v>369.3</v>
      </c>
      <c r="C54" s="20" t="s">
        <v>63</v>
      </c>
      <c r="D54" s="46">
        <v>128000</v>
      </c>
      <c r="E54" s="46">
        <v>302000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430000</v>
      </c>
      <c r="P54" s="47">
        <f t="shared" si="9"/>
        <v>40.956281550623871</v>
      </c>
      <c r="Q54" s="9"/>
    </row>
    <row r="55" spans="1:120">
      <c r="A55" s="12"/>
      <c r="B55" s="25">
        <v>369.9</v>
      </c>
      <c r="C55" s="20" t="s">
        <v>65</v>
      </c>
      <c r="D55" s="46">
        <v>90898</v>
      </c>
      <c r="E55" s="46">
        <v>31622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122520</v>
      </c>
      <c r="P55" s="47">
        <f t="shared" si="9"/>
        <v>11.669682826935899</v>
      </c>
      <c r="Q55" s="9"/>
    </row>
    <row r="56" spans="1:120" ht="15.75">
      <c r="A56" s="29" t="s">
        <v>44</v>
      </c>
      <c r="B56" s="30"/>
      <c r="C56" s="31"/>
      <c r="D56" s="32">
        <f t="shared" ref="D56:N56" si="14">SUM(D57:D58)</f>
        <v>469707</v>
      </c>
      <c r="E56" s="32">
        <f t="shared" si="14"/>
        <v>733774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 t="shared" si="14"/>
        <v>0</v>
      </c>
      <c r="O56" s="32">
        <f>SUM(D56:N56)</f>
        <v>1203481</v>
      </c>
      <c r="P56" s="45">
        <f t="shared" si="9"/>
        <v>114.6281550623869</v>
      </c>
      <c r="Q56" s="9"/>
    </row>
    <row r="57" spans="1:120">
      <c r="A57" s="12"/>
      <c r="B57" s="25">
        <v>381</v>
      </c>
      <c r="C57" s="20" t="s">
        <v>66</v>
      </c>
      <c r="D57" s="46">
        <v>135000</v>
      </c>
      <c r="E57" s="46">
        <v>733774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868774</v>
      </c>
      <c r="P57" s="47">
        <f t="shared" si="9"/>
        <v>82.748261739213262</v>
      </c>
      <c r="Q57" s="9"/>
    </row>
    <row r="58" spans="1:120" ht="15.75" thickBot="1">
      <c r="A58" s="12"/>
      <c r="B58" s="25">
        <v>383</v>
      </c>
      <c r="C58" s="20" t="s">
        <v>67</v>
      </c>
      <c r="D58" s="46">
        <v>334707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334707</v>
      </c>
      <c r="P58" s="47">
        <f t="shared" si="9"/>
        <v>31.879893323173636</v>
      </c>
      <c r="Q58" s="9"/>
    </row>
    <row r="59" spans="1:120" ht="16.5" thickBot="1">
      <c r="A59" s="14" t="s">
        <v>52</v>
      </c>
      <c r="B59" s="23"/>
      <c r="C59" s="22"/>
      <c r="D59" s="15">
        <f t="shared" ref="D59:N59" si="15">SUM(D5,D15,D21,D35,D43,D48,D56)</f>
        <v>17961687</v>
      </c>
      <c r="E59" s="15">
        <f t="shared" si="15"/>
        <v>8227554</v>
      </c>
      <c r="F59" s="15">
        <f t="shared" si="15"/>
        <v>1394342</v>
      </c>
      <c r="G59" s="15">
        <f t="shared" si="15"/>
        <v>4276</v>
      </c>
      <c r="H59" s="15">
        <f t="shared" si="15"/>
        <v>127619</v>
      </c>
      <c r="I59" s="15">
        <f t="shared" si="15"/>
        <v>0</v>
      </c>
      <c r="J59" s="15">
        <f t="shared" si="15"/>
        <v>0</v>
      </c>
      <c r="K59" s="15">
        <f t="shared" si="15"/>
        <v>8859335</v>
      </c>
      <c r="L59" s="15">
        <f t="shared" si="15"/>
        <v>2660627</v>
      </c>
      <c r="M59" s="15">
        <f t="shared" si="15"/>
        <v>0</v>
      </c>
      <c r="N59" s="15">
        <f t="shared" si="15"/>
        <v>0</v>
      </c>
      <c r="O59" s="15">
        <f>SUM(D59:N59)</f>
        <v>39235440</v>
      </c>
      <c r="P59" s="38">
        <f t="shared" si="9"/>
        <v>3737.0644823316507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141</v>
      </c>
      <c r="N61" s="48"/>
      <c r="O61" s="48"/>
      <c r="P61" s="43">
        <v>10499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11322951</v>
      </c>
      <c r="E5" s="27">
        <f t="shared" si="0"/>
        <v>0</v>
      </c>
      <c r="F5" s="27">
        <f t="shared" si="0"/>
        <v>1397390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12720341</v>
      </c>
      <c r="O5" s="33">
        <f t="shared" ref="O5:O36" si="1">(N5/O$59)</f>
        <v>1207.3216590736522</v>
      </c>
      <c r="P5" s="6"/>
    </row>
    <row r="6" spans="1:133">
      <c r="A6" s="12"/>
      <c r="B6" s="25">
        <v>311</v>
      </c>
      <c r="C6" s="20" t="s">
        <v>2</v>
      </c>
      <c r="D6" s="46">
        <v>8630482</v>
      </c>
      <c r="E6" s="46">
        <v>0</v>
      </c>
      <c r="F6" s="46">
        <v>1397390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10027872</v>
      </c>
      <c r="O6" s="47">
        <f t="shared" si="1"/>
        <v>951.77220956719816</v>
      </c>
      <c r="P6" s="9"/>
    </row>
    <row r="7" spans="1:133">
      <c r="A7" s="12"/>
      <c r="B7" s="25">
        <v>312.41000000000003</v>
      </c>
      <c r="C7" s="20" t="s">
        <v>11</v>
      </c>
      <c r="D7" s="46">
        <v>99992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99992</v>
      </c>
      <c r="O7" s="47">
        <f t="shared" si="1"/>
        <v>9.4905087319665906</v>
      </c>
      <c r="P7" s="9"/>
    </row>
    <row r="8" spans="1:133">
      <c r="A8" s="12"/>
      <c r="B8" s="25">
        <v>312.42</v>
      </c>
      <c r="C8" s="20" t="s">
        <v>10</v>
      </c>
      <c r="D8" s="46">
        <v>69789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69789</v>
      </c>
      <c r="O8" s="47">
        <f t="shared" si="1"/>
        <v>6.6238610478359909</v>
      </c>
      <c r="P8" s="9"/>
    </row>
    <row r="9" spans="1:133">
      <c r="A9" s="12"/>
      <c r="B9" s="25">
        <v>314.10000000000002</v>
      </c>
      <c r="C9" s="20" t="s">
        <v>12</v>
      </c>
      <c r="D9" s="46">
        <v>1211376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1211376</v>
      </c>
      <c r="O9" s="47">
        <f t="shared" si="1"/>
        <v>114.97494305239179</v>
      </c>
      <c r="P9" s="9"/>
    </row>
    <row r="10" spans="1:133">
      <c r="A10" s="12"/>
      <c r="B10" s="25">
        <v>314.3</v>
      </c>
      <c r="C10" s="20" t="s">
        <v>13</v>
      </c>
      <c r="D10" s="46">
        <v>548842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548842</v>
      </c>
      <c r="O10" s="47">
        <f t="shared" si="1"/>
        <v>52.092065299924073</v>
      </c>
      <c r="P10" s="9"/>
    </row>
    <row r="11" spans="1:133">
      <c r="A11" s="12"/>
      <c r="B11" s="25">
        <v>314.39999999999998</v>
      </c>
      <c r="C11" s="20" t="s">
        <v>14</v>
      </c>
      <c r="D11" s="46">
        <v>574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574</v>
      </c>
      <c r="O11" s="47">
        <f t="shared" si="1"/>
        <v>5.4479878511769171E-2</v>
      </c>
      <c r="P11" s="9"/>
    </row>
    <row r="12" spans="1:133">
      <c r="A12" s="12"/>
      <c r="B12" s="25">
        <v>314.8</v>
      </c>
      <c r="C12" s="20" t="s">
        <v>15</v>
      </c>
      <c r="D12" s="46">
        <v>44851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44851</v>
      </c>
      <c r="O12" s="47">
        <f t="shared" si="1"/>
        <v>4.256928625664389</v>
      </c>
      <c r="P12" s="9"/>
    </row>
    <row r="13" spans="1:133">
      <c r="A13" s="12"/>
      <c r="B13" s="25">
        <v>315</v>
      </c>
      <c r="C13" s="20" t="s">
        <v>93</v>
      </c>
      <c r="D13" s="46">
        <v>636007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636007</v>
      </c>
      <c r="O13" s="47">
        <f t="shared" si="1"/>
        <v>60.365129081245257</v>
      </c>
      <c r="P13" s="9"/>
    </row>
    <row r="14" spans="1:133">
      <c r="A14" s="12"/>
      <c r="B14" s="25">
        <v>316</v>
      </c>
      <c r="C14" s="20" t="s">
        <v>94</v>
      </c>
      <c r="D14" s="46">
        <v>81038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81038</v>
      </c>
      <c r="O14" s="47">
        <f t="shared" si="1"/>
        <v>7.6915337889141986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2632887</v>
      </c>
      <c r="E15" s="32">
        <f t="shared" si="3"/>
        <v>2325163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4958050</v>
      </c>
      <c r="O15" s="45">
        <f t="shared" si="1"/>
        <v>470.581814730448</v>
      </c>
      <c r="P15" s="10"/>
    </row>
    <row r="16" spans="1:133">
      <c r="A16" s="12"/>
      <c r="B16" s="25">
        <v>322</v>
      </c>
      <c r="C16" s="20" t="s">
        <v>0</v>
      </c>
      <c r="D16" s="46">
        <v>821211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821211</v>
      </c>
      <c r="O16" s="47">
        <f t="shared" si="1"/>
        <v>77.943337129840543</v>
      </c>
      <c r="P16" s="9"/>
    </row>
    <row r="17" spans="1:16">
      <c r="A17" s="12"/>
      <c r="B17" s="25">
        <v>323.10000000000002</v>
      </c>
      <c r="C17" s="20" t="s">
        <v>19</v>
      </c>
      <c r="D17" s="46">
        <v>815769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815769</v>
      </c>
      <c r="O17" s="47">
        <f t="shared" si="1"/>
        <v>77.426822323462417</v>
      </c>
      <c r="P17" s="9"/>
    </row>
    <row r="18" spans="1:16">
      <c r="A18" s="12"/>
      <c r="B18" s="25">
        <v>323.7</v>
      </c>
      <c r="C18" s="20" t="s">
        <v>20</v>
      </c>
      <c r="D18" s="46">
        <v>68611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68611</v>
      </c>
      <c r="O18" s="47">
        <f t="shared" si="1"/>
        <v>6.5120539104024298</v>
      </c>
      <c r="P18" s="9"/>
    </row>
    <row r="19" spans="1:16">
      <c r="A19" s="12"/>
      <c r="B19" s="25">
        <v>325.2</v>
      </c>
      <c r="C19" s="20" t="s">
        <v>21</v>
      </c>
      <c r="D19" s="46">
        <v>0</v>
      </c>
      <c r="E19" s="46">
        <v>2325163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2325163</v>
      </c>
      <c r="O19" s="47">
        <f t="shared" si="1"/>
        <v>220.68745254365984</v>
      </c>
      <c r="P19" s="9"/>
    </row>
    <row r="20" spans="1:16">
      <c r="A20" s="12"/>
      <c r="B20" s="25">
        <v>329</v>
      </c>
      <c r="C20" s="20" t="s">
        <v>84</v>
      </c>
      <c r="D20" s="46">
        <v>927296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927296</v>
      </c>
      <c r="O20" s="47">
        <f t="shared" si="1"/>
        <v>88.012148823082768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SUM(D22:D33)</f>
        <v>1570703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1570703</v>
      </c>
      <c r="O21" s="45">
        <f t="shared" si="1"/>
        <v>149.07963173880032</v>
      </c>
      <c r="P21" s="10"/>
    </row>
    <row r="22" spans="1:16">
      <c r="A22" s="12"/>
      <c r="B22" s="25">
        <v>331.2</v>
      </c>
      <c r="C22" s="20" t="s">
        <v>22</v>
      </c>
      <c r="D22" s="46">
        <v>6806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6806</v>
      </c>
      <c r="O22" s="47">
        <f t="shared" si="1"/>
        <v>0.6459757023538345</v>
      </c>
      <c r="P22" s="9"/>
    </row>
    <row r="23" spans="1:16">
      <c r="A23" s="12"/>
      <c r="B23" s="25">
        <v>331.7</v>
      </c>
      <c r="C23" s="20" t="s">
        <v>24</v>
      </c>
      <c r="D23" s="46">
        <v>10324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10324</v>
      </c>
      <c r="O23" s="47">
        <f t="shared" si="1"/>
        <v>0.9798785117691724</v>
      </c>
      <c r="P23" s="9"/>
    </row>
    <row r="24" spans="1:16">
      <c r="A24" s="12"/>
      <c r="B24" s="25">
        <v>331.9</v>
      </c>
      <c r="C24" s="20" t="s">
        <v>85</v>
      </c>
      <c r="D24" s="46">
        <v>415911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415911</v>
      </c>
      <c r="O24" s="47">
        <f t="shared" si="1"/>
        <v>39.475227790432804</v>
      </c>
      <c r="P24" s="9"/>
    </row>
    <row r="25" spans="1:16">
      <c r="A25" s="12"/>
      <c r="B25" s="25">
        <v>334.9</v>
      </c>
      <c r="C25" s="20" t="s">
        <v>86</v>
      </c>
      <c r="D25" s="46">
        <v>11986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11986</v>
      </c>
      <c r="O25" s="47">
        <f t="shared" si="1"/>
        <v>1.1376233864844343</v>
      </c>
      <c r="P25" s="9"/>
    </row>
    <row r="26" spans="1:16">
      <c r="A26" s="12"/>
      <c r="B26" s="25">
        <v>335.12</v>
      </c>
      <c r="C26" s="20" t="s">
        <v>95</v>
      </c>
      <c r="D26" s="46">
        <v>302825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302825</v>
      </c>
      <c r="O26" s="47">
        <f t="shared" si="1"/>
        <v>28.741932422171601</v>
      </c>
      <c r="P26" s="9"/>
    </row>
    <row r="27" spans="1:16">
      <c r="A27" s="12"/>
      <c r="B27" s="25">
        <v>335.15</v>
      </c>
      <c r="C27" s="20" t="s">
        <v>96</v>
      </c>
      <c r="D27" s="46">
        <v>7978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7978</v>
      </c>
      <c r="O27" s="47">
        <f t="shared" si="1"/>
        <v>0.75721336370539105</v>
      </c>
      <c r="P27" s="9"/>
    </row>
    <row r="28" spans="1:16">
      <c r="A28" s="12"/>
      <c r="B28" s="25">
        <v>335.18</v>
      </c>
      <c r="C28" s="20" t="s">
        <v>97</v>
      </c>
      <c r="D28" s="46">
        <v>645076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645076</v>
      </c>
      <c r="O28" s="47">
        <f t="shared" si="1"/>
        <v>61.225892179195142</v>
      </c>
      <c r="P28" s="9"/>
    </row>
    <row r="29" spans="1:16">
      <c r="A29" s="12"/>
      <c r="B29" s="25">
        <v>335.21</v>
      </c>
      <c r="C29" s="20" t="s">
        <v>32</v>
      </c>
      <c r="D29" s="46">
        <v>11740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11740</v>
      </c>
      <c r="O29" s="47">
        <f t="shared" si="1"/>
        <v>1.1142748671222475</v>
      </c>
      <c r="P29" s="9"/>
    </row>
    <row r="30" spans="1:16">
      <c r="A30" s="12"/>
      <c r="B30" s="25">
        <v>335.49</v>
      </c>
      <c r="C30" s="20" t="s">
        <v>33</v>
      </c>
      <c r="D30" s="46">
        <v>5561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5561</v>
      </c>
      <c r="O30" s="47">
        <f t="shared" si="1"/>
        <v>0.52780941533788917</v>
      </c>
      <c r="P30" s="9"/>
    </row>
    <row r="31" spans="1:16">
      <c r="A31" s="12"/>
      <c r="B31" s="25">
        <v>335.9</v>
      </c>
      <c r="C31" s="20" t="s">
        <v>88</v>
      </c>
      <c r="D31" s="46">
        <v>55941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55941</v>
      </c>
      <c r="O31" s="47">
        <f t="shared" si="1"/>
        <v>5.3095102505694758</v>
      </c>
      <c r="P31" s="9"/>
    </row>
    <row r="32" spans="1:16">
      <c r="A32" s="12"/>
      <c r="B32" s="25">
        <v>337.9</v>
      </c>
      <c r="C32" s="20" t="s">
        <v>89</v>
      </c>
      <c r="D32" s="46">
        <v>85216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85216</v>
      </c>
      <c r="O32" s="47">
        <f t="shared" si="1"/>
        <v>8.0880789673500377</v>
      </c>
      <c r="P32" s="9"/>
    </row>
    <row r="33" spans="1:16">
      <c r="A33" s="12"/>
      <c r="B33" s="25">
        <v>338</v>
      </c>
      <c r="C33" s="20" t="s">
        <v>37</v>
      </c>
      <c r="D33" s="46">
        <v>11339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11339</v>
      </c>
      <c r="O33" s="47">
        <f t="shared" si="1"/>
        <v>1.0762148823082764</v>
      </c>
      <c r="P33" s="9"/>
    </row>
    <row r="34" spans="1:16" ht="15.75">
      <c r="A34" s="29" t="s">
        <v>42</v>
      </c>
      <c r="B34" s="30"/>
      <c r="C34" s="31"/>
      <c r="D34" s="32">
        <f t="shared" ref="D34:M34" si="7">SUM(D35:D42)</f>
        <v>500158</v>
      </c>
      <c r="E34" s="32">
        <f t="shared" si="7"/>
        <v>84678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584836</v>
      </c>
      <c r="O34" s="45">
        <f t="shared" si="1"/>
        <v>55.508352315869402</v>
      </c>
      <c r="P34" s="10"/>
    </row>
    <row r="35" spans="1:16">
      <c r="A35" s="12"/>
      <c r="B35" s="25">
        <v>341.9</v>
      </c>
      <c r="C35" s="20" t="s">
        <v>98</v>
      </c>
      <c r="D35" s="46">
        <v>99366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99366</v>
      </c>
      <c r="O35" s="47">
        <f t="shared" si="1"/>
        <v>9.4310933940774486</v>
      </c>
      <c r="P35" s="9"/>
    </row>
    <row r="36" spans="1:16">
      <c r="A36" s="12"/>
      <c r="B36" s="25">
        <v>342.1</v>
      </c>
      <c r="C36" s="20" t="s">
        <v>46</v>
      </c>
      <c r="D36" s="46">
        <v>29302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29302</v>
      </c>
      <c r="O36" s="47">
        <f t="shared" si="1"/>
        <v>2.7811313591495823</v>
      </c>
      <c r="P36" s="9"/>
    </row>
    <row r="37" spans="1:16">
      <c r="A37" s="12"/>
      <c r="B37" s="25">
        <v>342.5</v>
      </c>
      <c r="C37" s="20" t="s">
        <v>99</v>
      </c>
      <c r="D37" s="46">
        <v>26488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26488</v>
      </c>
      <c r="O37" s="47">
        <f t="shared" ref="O37:O57" si="9">(N37/O$59)</f>
        <v>2.5140470766894456</v>
      </c>
      <c r="P37" s="9"/>
    </row>
    <row r="38" spans="1:16">
      <c r="A38" s="12"/>
      <c r="B38" s="25">
        <v>342.6</v>
      </c>
      <c r="C38" s="20" t="s">
        <v>48</v>
      </c>
      <c r="D38" s="46">
        <v>308150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308150</v>
      </c>
      <c r="O38" s="47">
        <f t="shared" si="9"/>
        <v>29.247342444950647</v>
      </c>
      <c r="P38" s="9"/>
    </row>
    <row r="39" spans="1:16">
      <c r="A39" s="12"/>
      <c r="B39" s="25">
        <v>342.9</v>
      </c>
      <c r="C39" s="20" t="s">
        <v>109</v>
      </c>
      <c r="D39" s="46">
        <v>650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650</v>
      </c>
      <c r="O39" s="47">
        <f t="shared" si="9"/>
        <v>6.1693242217160216E-2</v>
      </c>
      <c r="P39" s="9"/>
    </row>
    <row r="40" spans="1:16">
      <c r="A40" s="12"/>
      <c r="B40" s="25">
        <v>343.4</v>
      </c>
      <c r="C40" s="20" t="s">
        <v>49</v>
      </c>
      <c r="D40" s="46">
        <v>0</v>
      </c>
      <c r="E40" s="46">
        <v>-4058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-4058</v>
      </c>
      <c r="O40" s="47">
        <f t="shared" si="9"/>
        <v>-0.38515565679574792</v>
      </c>
      <c r="P40" s="9"/>
    </row>
    <row r="41" spans="1:16">
      <c r="A41" s="12"/>
      <c r="B41" s="25">
        <v>347.1</v>
      </c>
      <c r="C41" s="20" t="s">
        <v>50</v>
      </c>
      <c r="D41" s="46">
        <v>1703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1703</v>
      </c>
      <c r="O41" s="47">
        <f t="shared" si="9"/>
        <v>0.16163629460895976</v>
      </c>
      <c r="P41" s="9"/>
    </row>
    <row r="42" spans="1:16">
      <c r="A42" s="12"/>
      <c r="B42" s="25">
        <v>347.2</v>
      </c>
      <c r="C42" s="20" t="s">
        <v>51</v>
      </c>
      <c r="D42" s="46">
        <v>34499</v>
      </c>
      <c r="E42" s="46">
        <v>88736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123235</v>
      </c>
      <c r="O42" s="47">
        <f t="shared" si="9"/>
        <v>11.696564160971906</v>
      </c>
      <c r="P42" s="9"/>
    </row>
    <row r="43" spans="1:16" ht="15.75">
      <c r="A43" s="29" t="s">
        <v>43</v>
      </c>
      <c r="B43" s="30"/>
      <c r="C43" s="31"/>
      <c r="D43" s="32">
        <f t="shared" ref="D43:M43" si="10">SUM(D44:D47)</f>
        <v>221999</v>
      </c>
      <c r="E43" s="32">
        <f t="shared" si="10"/>
        <v>681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7" si="11">SUM(D43:M43)</f>
        <v>222680</v>
      </c>
      <c r="O43" s="45">
        <f t="shared" si="9"/>
        <v>21.135155656795749</v>
      </c>
      <c r="P43" s="10"/>
    </row>
    <row r="44" spans="1:16">
      <c r="A44" s="13"/>
      <c r="B44" s="39">
        <v>351.1</v>
      </c>
      <c r="C44" s="21" t="s">
        <v>106</v>
      </c>
      <c r="D44" s="46">
        <v>9729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9729</v>
      </c>
      <c r="O44" s="47">
        <f t="shared" si="9"/>
        <v>0.92340546697038728</v>
      </c>
      <c r="P44" s="9"/>
    </row>
    <row r="45" spans="1:16">
      <c r="A45" s="13"/>
      <c r="B45" s="39">
        <v>351.3</v>
      </c>
      <c r="C45" s="21" t="s">
        <v>111</v>
      </c>
      <c r="D45" s="46">
        <v>0</v>
      </c>
      <c r="E45" s="46">
        <v>681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681</v>
      </c>
      <c r="O45" s="47">
        <f t="shared" si="9"/>
        <v>6.4635535307517089E-2</v>
      </c>
      <c r="P45" s="9"/>
    </row>
    <row r="46" spans="1:16">
      <c r="A46" s="13"/>
      <c r="B46" s="39">
        <v>352</v>
      </c>
      <c r="C46" s="21" t="s">
        <v>55</v>
      </c>
      <c r="D46" s="46">
        <v>245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245</v>
      </c>
      <c r="O46" s="47">
        <f t="shared" si="9"/>
        <v>2.3253606681852695E-2</v>
      </c>
      <c r="P46" s="9"/>
    </row>
    <row r="47" spans="1:16">
      <c r="A47" s="13"/>
      <c r="B47" s="39">
        <v>354</v>
      </c>
      <c r="C47" s="21" t="s">
        <v>56</v>
      </c>
      <c r="D47" s="46">
        <v>212025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212025</v>
      </c>
      <c r="O47" s="47">
        <f t="shared" si="9"/>
        <v>20.123861047835991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SUM(D49:D54)</f>
        <v>199260</v>
      </c>
      <c r="E48" s="32">
        <f t="shared" si="12"/>
        <v>317089</v>
      </c>
      <c r="F48" s="32">
        <f t="shared" si="12"/>
        <v>2353</v>
      </c>
      <c r="G48" s="32">
        <f t="shared" si="12"/>
        <v>149156</v>
      </c>
      <c r="H48" s="32">
        <f t="shared" si="12"/>
        <v>14735</v>
      </c>
      <c r="I48" s="32">
        <f t="shared" si="12"/>
        <v>0</v>
      </c>
      <c r="J48" s="32">
        <f t="shared" si="12"/>
        <v>0</v>
      </c>
      <c r="K48" s="32">
        <f t="shared" si="12"/>
        <v>3816424</v>
      </c>
      <c r="L48" s="32">
        <f t="shared" si="12"/>
        <v>1560461</v>
      </c>
      <c r="M48" s="32">
        <f t="shared" si="12"/>
        <v>0</v>
      </c>
      <c r="N48" s="32">
        <f t="shared" si="11"/>
        <v>6059478</v>
      </c>
      <c r="O48" s="45">
        <f t="shared" si="9"/>
        <v>575.12129840546697</v>
      </c>
      <c r="P48" s="10"/>
    </row>
    <row r="49" spans="1:119">
      <c r="A49" s="12"/>
      <c r="B49" s="25">
        <v>361.1</v>
      </c>
      <c r="C49" s="20" t="s">
        <v>59</v>
      </c>
      <c r="D49" s="46">
        <v>46445</v>
      </c>
      <c r="E49" s="46">
        <v>21657</v>
      </c>
      <c r="F49" s="46">
        <v>2353</v>
      </c>
      <c r="G49" s="46">
        <v>149156</v>
      </c>
      <c r="H49" s="46">
        <v>13447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233058</v>
      </c>
      <c r="O49" s="47">
        <f t="shared" si="9"/>
        <v>22.120159453302961</v>
      </c>
      <c r="P49" s="9"/>
    </row>
    <row r="50" spans="1:119">
      <c r="A50" s="12"/>
      <c r="B50" s="25">
        <v>361.3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1288</v>
      </c>
      <c r="I50" s="46">
        <v>0</v>
      </c>
      <c r="J50" s="46">
        <v>0</v>
      </c>
      <c r="K50" s="46">
        <v>3323264</v>
      </c>
      <c r="L50" s="46">
        <v>1065702</v>
      </c>
      <c r="M50" s="46">
        <v>0</v>
      </c>
      <c r="N50" s="46">
        <f t="shared" si="11"/>
        <v>4390254</v>
      </c>
      <c r="O50" s="47">
        <f t="shared" si="9"/>
        <v>416.69077448747151</v>
      </c>
      <c r="P50" s="9"/>
    </row>
    <row r="51" spans="1:119">
      <c r="A51" s="12"/>
      <c r="B51" s="25">
        <v>362</v>
      </c>
      <c r="C51" s="20" t="s">
        <v>122</v>
      </c>
      <c r="D51" s="46">
        <v>0</v>
      </c>
      <c r="E51" s="46">
        <v>200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200</v>
      </c>
      <c r="O51" s="47">
        <f t="shared" si="9"/>
        <v>1.8982536066818528E-2</v>
      </c>
      <c r="P51" s="9"/>
    </row>
    <row r="52" spans="1:119">
      <c r="A52" s="12"/>
      <c r="B52" s="25">
        <v>366</v>
      </c>
      <c r="C52" s="20" t="s">
        <v>62</v>
      </c>
      <c r="D52" s="46">
        <v>70449</v>
      </c>
      <c r="E52" s="46">
        <v>277233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347682</v>
      </c>
      <c r="O52" s="47">
        <f t="shared" si="9"/>
        <v>32.999430523917994</v>
      </c>
      <c r="P52" s="9"/>
    </row>
    <row r="53" spans="1:119">
      <c r="A53" s="12"/>
      <c r="B53" s="25">
        <v>368</v>
      </c>
      <c r="C53" s="20" t="s">
        <v>81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493160</v>
      </c>
      <c r="L53" s="46">
        <v>494759</v>
      </c>
      <c r="M53" s="46">
        <v>0</v>
      </c>
      <c r="N53" s="46">
        <f t="shared" si="11"/>
        <v>987919</v>
      </c>
      <c r="O53" s="47">
        <f t="shared" si="9"/>
        <v>93.766040242976459</v>
      </c>
      <c r="P53" s="9"/>
    </row>
    <row r="54" spans="1:119">
      <c r="A54" s="12"/>
      <c r="B54" s="25">
        <v>369.9</v>
      </c>
      <c r="C54" s="20" t="s">
        <v>65</v>
      </c>
      <c r="D54" s="46">
        <v>82366</v>
      </c>
      <c r="E54" s="46">
        <v>17999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100365</v>
      </c>
      <c r="O54" s="47">
        <f t="shared" si="9"/>
        <v>9.5259111617312069</v>
      </c>
      <c r="P54" s="9"/>
    </row>
    <row r="55" spans="1:119" ht="15.75">
      <c r="A55" s="29" t="s">
        <v>44</v>
      </c>
      <c r="B55" s="30"/>
      <c r="C55" s="31"/>
      <c r="D55" s="32">
        <f t="shared" ref="D55:M55" si="13">SUM(D56:D56)</f>
        <v>135000</v>
      </c>
      <c r="E55" s="32">
        <f t="shared" si="13"/>
        <v>128864</v>
      </c>
      <c r="F55" s="32">
        <f t="shared" si="13"/>
        <v>7286</v>
      </c>
      <c r="G55" s="32">
        <f t="shared" si="13"/>
        <v>0</v>
      </c>
      <c r="H55" s="32">
        <f t="shared" si="13"/>
        <v>0</v>
      </c>
      <c r="I55" s="32">
        <f t="shared" si="13"/>
        <v>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271150</v>
      </c>
      <c r="O55" s="45">
        <f t="shared" si="9"/>
        <v>25.735573272589217</v>
      </c>
      <c r="P55" s="9"/>
    </row>
    <row r="56" spans="1:119" ht="15.75" thickBot="1">
      <c r="A56" s="12"/>
      <c r="B56" s="25">
        <v>381</v>
      </c>
      <c r="C56" s="20" t="s">
        <v>66</v>
      </c>
      <c r="D56" s="46">
        <v>135000</v>
      </c>
      <c r="E56" s="46">
        <v>128864</v>
      </c>
      <c r="F56" s="46">
        <v>7286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271150</v>
      </c>
      <c r="O56" s="47">
        <f t="shared" si="9"/>
        <v>25.735573272589217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SUM(D5,D15,D21,D34,D43,D48,D55)</f>
        <v>16582958</v>
      </c>
      <c r="E57" s="15">
        <f t="shared" si="14"/>
        <v>2856475</v>
      </c>
      <c r="F57" s="15">
        <f t="shared" si="14"/>
        <v>1407029</v>
      </c>
      <c r="G57" s="15">
        <f t="shared" si="14"/>
        <v>149156</v>
      </c>
      <c r="H57" s="15">
        <f t="shared" si="14"/>
        <v>14735</v>
      </c>
      <c r="I57" s="15">
        <f t="shared" si="14"/>
        <v>0</v>
      </c>
      <c r="J57" s="15">
        <f t="shared" si="14"/>
        <v>0</v>
      </c>
      <c r="K57" s="15">
        <f t="shared" si="14"/>
        <v>3816424</v>
      </c>
      <c r="L57" s="15">
        <f t="shared" si="14"/>
        <v>1560461</v>
      </c>
      <c r="M57" s="15">
        <f t="shared" si="14"/>
        <v>0</v>
      </c>
      <c r="N57" s="15">
        <f t="shared" si="11"/>
        <v>26387238</v>
      </c>
      <c r="O57" s="38">
        <f t="shared" si="9"/>
        <v>2504.4834851936221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125</v>
      </c>
      <c r="M59" s="48"/>
      <c r="N59" s="48"/>
      <c r="O59" s="43">
        <v>10536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11085295</v>
      </c>
      <c r="E5" s="27">
        <f t="shared" si="0"/>
        <v>0</v>
      </c>
      <c r="F5" s="27">
        <f t="shared" si="0"/>
        <v>400725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11486020</v>
      </c>
      <c r="O5" s="33">
        <f t="shared" ref="O5:O36" si="1">(N5/O$61)</f>
        <v>1084.9173514687825</v>
      </c>
      <c r="P5" s="6"/>
    </row>
    <row r="6" spans="1:133">
      <c r="A6" s="12"/>
      <c r="B6" s="25">
        <v>311</v>
      </c>
      <c r="C6" s="20" t="s">
        <v>2</v>
      </c>
      <c r="D6" s="46">
        <v>8311060</v>
      </c>
      <c r="E6" s="46">
        <v>0</v>
      </c>
      <c r="F6" s="46">
        <v>400725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8711785</v>
      </c>
      <c r="O6" s="47">
        <f t="shared" si="1"/>
        <v>822.87569660904887</v>
      </c>
      <c r="P6" s="9"/>
    </row>
    <row r="7" spans="1:133">
      <c r="A7" s="12"/>
      <c r="B7" s="25">
        <v>312.41000000000003</v>
      </c>
      <c r="C7" s="20" t="s">
        <v>11</v>
      </c>
      <c r="D7" s="46">
        <v>112706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112706</v>
      </c>
      <c r="O7" s="47">
        <f t="shared" si="1"/>
        <v>10.645697553603476</v>
      </c>
      <c r="P7" s="9"/>
    </row>
    <row r="8" spans="1:133">
      <c r="A8" s="12"/>
      <c r="B8" s="25">
        <v>312.42</v>
      </c>
      <c r="C8" s="20" t="s">
        <v>10</v>
      </c>
      <c r="D8" s="46">
        <v>80155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80155</v>
      </c>
      <c r="O8" s="47">
        <f t="shared" si="1"/>
        <v>7.5710777368470765</v>
      </c>
      <c r="P8" s="9"/>
    </row>
    <row r="9" spans="1:133">
      <c r="A9" s="12"/>
      <c r="B9" s="25">
        <v>314.10000000000002</v>
      </c>
      <c r="C9" s="20" t="s">
        <v>12</v>
      </c>
      <c r="D9" s="46">
        <v>1203279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1203279</v>
      </c>
      <c r="O9" s="47">
        <f t="shared" si="1"/>
        <v>113.65627656559931</v>
      </c>
      <c r="P9" s="9"/>
    </row>
    <row r="10" spans="1:133">
      <c r="A10" s="12"/>
      <c r="B10" s="25">
        <v>314.3</v>
      </c>
      <c r="C10" s="20" t="s">
        <v>13</v>
      </c>
      <c r="D10" s="46">
        <v>596913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596913</v>
      </c>
      <c r="O10" s="47">
        <f t="shared" si="1"/>
        <v>56.381694531028621</v>
      </c>
      <c r="P10" s="9"/>
    </row>
    <row r="11" spans="1:133">
      <c r="A11" s="12"/>
      <c r="B11" s="25">
        <v>314.39999999999998</v>
      </c>
      <c r="C11" s="20" t="s">
        <v>14</v>
      </c>
      <c r="D11" s="46">
        <v>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</v>
      </c>
      <c r="O11" s="47">
        <f t="shared" si="1"/>
        <v>2.6447529989609898E-2</v>
      </c>
      <c r="P11" s="9"/>
    </row>
    <row r="12" spans="1:133">
      <c r="A12" s="12"/>
      <c r="B12" s="25">
        <v>314.8</v>
      </c>
      <c r="C12" s="20" t="s">
        <v>15</v>
      </c>
      <c r="D12" s="46">
        <v>47609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47609</v>
      </c>
      <c r="O12" s="47">
        <f t="shared" si="1"/>
        <v>4.4969301974119205</v>
      </c>
      <c r="P12" s="9"/>
    </row>
    <row r="13" spans="1:133">
      <c r="A13" s="12"/>
      <c r="B13" s="25">
        <v>315</v>
      </c>
      <c r="C13" s="20" t="s">
        <v>93</v>
      </c>
      <c r="D13" s="46">
        <v>648480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648480</v>
      </c>
      <c r="O13" s="47">
        <f t="shared" si="1"/>
        <v>61.252479455936523</v>
      </c>
      <c r="P13" s="9"/>
    </row>
    <row r="14" spans="1:133">
      <c r="A14" s="12"/>
      <c r="B14" s="25">
        <v>316</v>
      </c>
      <c r="C14" s="20" t="s">
        <v>94</v>
      </c>
      <c r="D14" s="46">
        <v>84813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84813</v>
      </c>
      <c r="O14" s="47">
        <f t="shared" si="1"/>
        <v>8.0110512893170878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2713897</v>
      </c>
      <c r="E15" s="32">
        <f t="shared" si="3"/>
        <v>2270999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4984896</v>
      </c>
      <c r="O15" s="45">
        <f t="shared" si="1"/>
        <v>470.85066591102293</v>
      </c>
      <c r="P15" s="10"/>
    </row>
    <row r="16" spans="1:133">
      <c r="A16" s="12"/>
      <c r="B16" s="25">
        <v>322</v>
      </c>
      <c r="C16" s="20" t="s">
        <v>0</v>
      </c>
      <c r="D16" s="46">
        <v>888348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888348</v>
      </c>
      <c r="O16" s="47">
        <f t="shared" si="1"/>
        <v>83.909322754321337</v>
      </c>
      <c r="P16" s="9"/>
    </row>
    <row r="17" spans="1:16">
      <c r="A17" s="12"/>
      <c r="B17" s="25">
        <v>323.10000000000002</v>
      </c>
      <c r="C17" s="20" t="s">
        <v>19</v>
      </c>
      <c r="D17" s="46">
        <v>842952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842952</v>
      </c>
      <c r="O17" s="47">
        <f t="shared" si="1"/>
        <v>79.621422499291583</v>
      </c>
      <c r="P17" s="9"/>
    </row>
    <row r="18" spans="1:16">
      <c r="A18" s="12"/>
      <c r="B18" s="25">
        <v>323.7</v>
      </c>
      <c r="C18" s="20" t="s">
        <v>20</v>
      </c>
      <c r="D18" s="46">
        <v>56367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56367</v>
      </c>
      <c r="O18" s="47">
        <f t="shared" si="1"/>
        <v>5.3241711533012186</v>
      </c>
      <c r="P18" s="9"/>
    </row>
    <row r="19" spans="1:16">
      <c r="A19" s="12"/>
      <c r="B19" s="25">
        <v>325.2</v>
      </c>
      <c r="C19" s="20" t="s">
        <v>21</v>
      </c>
      <c r="D19" s="46">
        <v>0</v>
      </c>
      <c r="E19" s="46">
        <v>2270999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2270999</v>
      </c>
      <c r="O19" s="47">
        <f t="shared" si="1"/>
        <v>214.50826485312174</v>
      </c>
      <c r="P19" s="9"/>
    </row>
    <row r="20" spans="1:16">
      <c r="A20" s="12"/>
      <c r="B20" s="25">
        <v>329</v>
      </c>
      <c r="C20" s="20" t="s">
        <v>84</v>
      </c>
      <c r="D20" s="46">
        <v>926230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926230</v>
      </c>
      <c r="O20" s="47">
        <f t="shared" si="1"/>
        <v>87.487484650987057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SUM(D22:D32)</f>
        <v>1491603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1491603</v>
      </c>
      <c r="O21" s="45">
        <f t="shared" si="1"/>
        <v>140.89005383961461</v>
      </c>
      <c r="P21" s="10"/>
    </row>
    <row r="22" spans="1:16">
      <c r="A22" s="12"/>
      <c r="B22" s="25">
        <v>331.7</v>
      </c>
      <c r="C22" s="20" t="s">
        <v>24</v>
      </c>
      <c r="D22" s="46">
        <v>27057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27057</v>
      </c>
      <c r="O22" s="47">
        <f t="shared" si="1"/>
        <v>2.5556814961745538</v>
      </c>
      <c r="P22" s="9"/>
    </row>
    <row r="23" spans="1:16">
      <c r="A23" s="12"/>
      <c r="B23" s="25">
        <v>331.9</v>
      </c>
      <c r="C23" s="20" t="s">
        <v>85</v>
      </c>
      <c r="D23" s="46">
        <v>228118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228118</v>
      </c>
      <c r="O23" s="47">
        <f t="shared" si="1"/>
        <v>21.54699159346368</v>
      </c>
      <c r="P23" s="9"/>
    </row>
    <row r="24" spans="1:16">
      <c r="A24" s="12"/>
      <c r="B24" s="25">
        <v>334.9</v>
      </c>
      <c r="C24" s="20" t="s">
        <v>86</v>
      </c>
      <c r="D24" s="46">
        <v>15469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15469</v>
      </c>
      <c r="O24" s="47">
        <f t="shared" si="1"/>
        <v>1.4611315764616983</v>
      </c>
      <c r="P24" s="9"/>
    </row>
    <row r="25" spans="1:16">
      <c r="A25" s="12"/>
      <c r="B25" s="25">
        <v>335.12</v>
      </c>
      <c r="C25" s="20" t="s">
        <v>95</v>
      </c>
      <c r="D25" s="46">
        <v>325133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325133</v>
      </c>
      <c r="O25" s="47">
        <f t="shared" si="1"/>
        <v>30.710588457542269</v>
      </c>
      <c r="P25" s="9"/>
    </row>
    <row r="26" spans="1:16">
      <c r="A26" s="12"/>
      <c r="B26" s="25">
        <v>335.15</v>
      </c>
      <c r="C26" s="20" t="s">
        <v>96</v>
      </c>
      <c r="D26" s="46">
        <v>8785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8785</v>
      </c>
      <c r="O26" s="47">
        <f t="shared" si="1"/>
        <v>0.82979125342401061</v>
      </c>
      <c r="P26" s="9"/>
    </row>
    <row r="27" spans="1:16">
      <c r="A27" s="12"/>
      <c r="B27" s="25">
        <v>335.18</v>
      </c>
      <c r="C27" s="20" t="s">
        <v>97</v>
      </c>
      <c r="D27" s="46">
        <v>720617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720617</v>
      </c>
      <c r="O27" s="47">
        <f t="shared" si="1"/>
        <v>68.066213280438276</v>
      </c>
      <c r="P27" s="9"/>
    </row>
    <row r="28" spans="1:16">
      <c r="A28" s="12"/>
      <c r="B28" s="25">
        <v>335.21</v>
      </c>
      <c r="C28" s="20" t="s">
        <v>32</v>
      </c>
      <c r="D28" s="46">
        <v>12020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12020</v>
      </c>
      <c r="O28" s="47">
        <f t="shared" si="1"/>
        <v>1.1353546802682535</v>
      </c>
      <c r="P28" s="9"/>
    </row>
    <row r="29" spans="1:16">
      <c r="A29" s="12"/>
      <c r="B29" s="25">
        <v>335.49</v>
      </c>
      <c r="C29" s="20" t="s">
        <v>33</v>
      </c>
      <c r="D29" s="46">
        <v>5227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5227</v>
      </c>
      <c r="O29" s="47">
        <f t="shared" si="1"/>
        <v>0.49371871162746767</v>
      </c>
      <c r="P29" s="9"/>
    </row>
    <row r="30" spans="1:16">
      <c r="A30" s="12"/>
      <c r="B30" s="25">
        <v>335.9</v>
      </c>
      <c r="C30" s="20" t="s">
        <v>88</v>
      </c>
      <c r="D30" s="46">
        <v>54311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54311</v>
      </c>
      <c r="O30" s="47">
        <f t="shared" si="1"/>
        <v>5.1299707188060832</v>
      </c>
      <c r="P30" s="9"/>
    </row>
    <row r="31" spans="1:16">
      <c r="A31" s="12"/>
      <c r="B31" s="25">
        <v>337.9</v>
      </c>
      <c r="C31" s="20" t="s">
        <v>89</v>
      </c>
      <c r="D31" s="46">
        <v>83228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83228</v>
      </c>
      <c r="O31" s="47">
        <f t="shared" si="1"/>
        <v>7.861339378483045</v>
      </c>
      <c r="P31" s="9"/>
    </row>
    <row r="32" spans="1:16">
      <c r="A32" s="12"/>
      <c r="B32" s="25">
        <v>338</v>
      </c>
      <c r="C32" s="20" t="s">
        <v>37</v>
      </c>
      <c r="D32" s="46">
        <v>11638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11638</v>
      </c>
      <c r="O32" s="47">
        <f t="shared" si="1"/>
        <v>1.0992726929252856</v>
      </c>
      <c r="P32" s="9"/>
    </row>
    <row r="33" spans="1:16" ht="15.75">
      <c r="A33" s="29" t="s">
        <v>42</v>
      </c>
      <c r="B33" s="30"/>
      <c r="C33" s="31"/>
      <c r="D33" s="32">
        <f t="shared" ref="D33:M33" si="7">SUM(D34:D41)</f>
        <v>524537</v>
      </c>
      <c r="E33" s="32">
        <f t="shared" si="7"/>
        <v>112309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636846</v>
      </c>
      <c r="O33" s="45">
        <f t="shared" si="1"/>
        <v>60.153584584868234</v>
      </c>
      <c r="P33" s="10"/>
    </row>
    <row r="34" spans="1:16">
      <c r="A34" s="12"/>
      <c r="B34" s="25">
        <v>341.9</v>
      </c>
      <c r="C34" s="20" t="s">
        <v>98</v>
      </c>
      <c r="D34" s="46">
        <v>52127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52127</v>
      </c>
      <c r="O34" s="47">
        <f t="shared" si="1"/>
        <v>4.9236799848871255</v>
      </c>
      <c r="P34" s="9"/>
    </row>
    <row r="35" spans="1:16">
      <c r="A35" s="12"/>
      <c r="B35" s="25">
        <v>342.1</v>
      </c>
      <c r="C35" s="20" t="s">
        <v>46</v>
      </c>
      <c r="D35" s="46">
        <v>42719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42719</v>
      </c>
      <c r="O35" s="47">
        <f t="shared" si="1"/>
        <v>4.0350429772362331</v>
      </c>
      <c r="P35" s="9"/>
    </row>
    <row r="36" spans="1:16">
      <c r="A36" s="12"/>
      <c r="B36" s="25">
        <v>342.5</v>
      </c>
      <c r="C36" s="20" t="s">
        <v>99</v>
      </c>
      <c r="D36" s="46">
        <v>28627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28627</v>
      </c>
      <c r="O36" s="47">
        <f t="shared" si="1"/>
        <v>2.7039765750448663</v>
      </c>
      <c r="P36" s="9"/>
    </row>
    <row r="37" spans="1:16">
      <c r="A37" s="12"/>
      <c r="B37" s="25">
        <v>342.6</v>
      </c>
      <c r="C37" s="20" t="s">
        <v>48</v>
      </c>
      <c r="D37" s="46">
        <v>295734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295734</v>
      </c>
      <c r="O37" s="47">
        <f t="shared" ref="O37:O59" si="9">(N37/O$61)</f>
        <v>27.933692264097477</v>
      </c>
      <c r="P37" s="9"/>
    </row>
    <row r="38" spans="1:16">
      <c r="A38" s="12"/>
      <c r="B38" s="25">
        <v>342.9</v>
      </c>
      <c r="C38" s="20" t="s">
        <v>109</v>
      </c>
      <c r="D38" s="46">
        <v>845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845</v>
      </c>
      <c r="O38" s="47">
        <f t="shared" si="9"/>
        <v>7.9814867290072727E-2</v>
      </c>
      <c r="P38" s="9"/>
    </row>
    <row r="39" spans="1:16">
      <c r="A39" s="12"/>
      <c r="B39" s="25">
        <v>343.4</v>
      </c>
      <c r="C39" s="20" t="s">
        <v>49</v>
      </c>
      <c r="D39" s="46">
        <v>0</v>
      </c>
      <c r="E39" s="46">
        <v>6315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6315</v>
      </c>
      <c r="O39" s="47">
        <f t="shared" si="9"/>
        <v>0.59648625672995181</v>
      </c>
      <c r="P39" s="9"/>
    </row>
    <row r="40" spans="1:16">
      <c r="A40" s="12"/>
      <c r="B40" s="25">
        <v>347.1</v>
      </c>
      <c r="C40" s="20" t="s">
        <v>50</v>
      </c>
      <c r="D40" s="46">
        <v>3522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3522</v>
      </c>
      <c r="O40" s="47">
        <f t="shared" si="9"/>
        <v>0.33267214508359311</v>
      </c>
      <c r="P40" s="9"/>
    </row>
    <row r="41" spans="1:16">
      <c r="A41" s="12"/>
      <c r="B41" s="25">
        <v>347.2</v>
      </c>
      <c r="C41" s="20" t="s">
        <v>51</v>
      </c>
      <c r="D41" s="46">
        <v>100963</v>
      </c>
      <c r="E41" s="46">
        <v>105994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206957</v>
      </c>
      <c r="O41" s="47">
        <f t="shared" si="9"/>
        <v>19.548219514498914</v>
      </c>
      <c r="P41" s="9"/>
    </row>
    <row r="42" spans="1:16" ht="15.75">
      <c r="A42" s="29" t="s">
        <v>43</v>
      </c>
      <c r="B42" s="30"/>
      <c r="C42" s="31"/>
      <c r="D42" s="32">
        <f t="shared" ref="D42:M42" si="10">SUM(D43:D46)</f>
        <v>149073</v>
      </c>
      <c r="E42" s="32">
        <f t="shared" si="10"/>
        <v>722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8" si="11">SUM(D42:M42)</f>
        <v>149795</v>
      </c>
      <c r="O42" s="45">
        <f t="shared" si="9"/>
        <v>14.148956267120052</v>
      </c>
      <c r="P42" s="10"/>
    </row>
    <row r="43" spans="1:16">
      <c r="A43" s="13"/>
      <c r="B43" s="39">
        <v>351.1</v>
      </c>
      <c r="C43" s="21" t="s">
        <v>106</v>
      </c>
      <c r="D43" s="46">
        <v>8858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8858</v>
      </c>
      <c r="O43" s="47">
        <f t="shared" si="9"/>
        <v>0.83668650231415886</v>
      </c>
      <c r="P43" s="9"/>
    </row>
    <row r="44" spans="1:16">
      <c r="A44" s="13"/>
      <c r="B44" s="39">
        <v>351.3</v>
      </c>
      <c r="C44" s="21" t="s">
        <v>111</v>
      </c>
      <c r="D44" s="46">
        <v>0</v>
      </c>
      <c r="E44" s="46">
        <v>722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722</v>
      </c>
      <c r="O44" s="47">
        <f t="shared" si="9"/>
        <v>6.8196845187494096E-2</v>
      </c>
      <c r="P44" s="9"/>
    </row>
    <row r="45" spans="1:16">
      <c r="A45" s="13"/>
      <c r="B45" s="39">
        <v>352</v>
      </c>
      <c r="C45" s="21" t="s">
        <v>55</v>
      </c>
      <c r="D45" s="46">
        <v>380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380</v>
      </c>
      <c r="O45" s="47">
        <f t="shared" si="9"/>
        <v>3.5893076414470579E-2</v>
      </c>
      <c r="P45" s="9"/>
    </row>
    <row r="46" spans="1:16">
      <c r="A46" s="13"/>
      <c r="B46" s="39">
        <v>354</v>
      </c>
      <c r="C46" s="21" t="s">
        <v>56</v>
      </c>
      <c r="D46" s="46">
        <v>139835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139835</v>
      </c>
      <c r="O46" s="47">
        <f t="shared" si="9"/>
        <v>13.208179843203929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SUM(D48:D54)</f>
        <v>199162</v>
      </c>
      <c r="E47" s="32">
        <f t="shared" si="12"/>
        <v>653486</v>
      </c>
      <c r="F47" s="32">
        <f t="shared" si="12"/>
        <v>1421</v>
      </c>
      <c r="G47" s="32">
        <f t="shared" si="12"/>
        <v>126736</v>
      </c>
      <c r="H47" s="32">
        <f t="shared" si="12"/>
        <v>9058</v>
      </c>
      <c r="I47" s="32">
        <f t="shared" si="12"/>
        <v>0</v>
      </c>
      <c r="J47" s="32">
        <f t="shared" si="12"/>
        <v>0</v>
      </c>
      <c r="K47" s="32">
        <f t="shared" si="12"/>
        <v>2443066</v>
      </c>
      <c r="L47" s="32">
        <f t="shared" si="12"/>
        <v>1261933</v>
      </c>
      <c r="M47" s="32">
        <f t="shared" si="12"/>
        <v>0</v>
      </c>
      <c r="N47" s="32">
        <f t="shared" si="11"/>
        <v>4694862</v>
      </c>
      <c r="O47" s="45">
        <f t="shared" si="9"/>
        <v>443.45536979314255</v>
      </c>
      <c r="P47" s="10"/>
    </row>
    <row r="48" spans="1:16">
      <c r="A48" s="12"/>
      <c r="B48" s="25">
        <v>361.1</v>
      </c>
      <c r="C48" s="20" t="s">
        <v>59</v>
      </c>
      <c r="D48" s="46">
        <v>76899</v>
      </c>
      <c r="E48" s="46">
        <v>40028</v>
      </c>
      <c r="F48" s="46">
        <v>1421</v>
      </c>
      <c r="G48" s="46">
        <v>126736</v>
      </c>
      <c r="H48" s="46">
        <v>11642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256726</v>
      </c>
      <c r="O48" s="47">
        <f t="shared" si="9"/>
        <v>24.249173514687826</v>
      </c>
      <c r="P48" s="9"/>
    </row>
    <row r="49" spans="1:119">
      <c r="A49" s="12"/>
      <c r="B49" s="25">
        <v>361.3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-2584</v>
      </c>
      <c r="I49" s="46">
        <v>0</v>
      </c>
      <c r="J49" s="46">
        <v>0</v>
      </c>
      <c r="K49" s="46">
        <v>1854578</v>
      </c>
      <c r="L49" s="46">
        <v>299851</v>
      </c>
      <c r="M49" s="46">
        <v>0</v>
      </c>
      <c r="N49" s="46">
        <f t="shared" ref="N49:N54" si="13">SUM(D49:M49)</f>
        <v>2151845</v>
      </c>
      <c r="O49" s="47">
        <f t="shared" si="9"/>
        <v>203.25351846604326</v>
      </c>
      <c r="P49" s="9"/>
    </row>
    <row r="50" spans="1:119">
      <c r="A50" s="12"/>
      <c r="B50" s="25">
        <v>362</v>
      </c>
      <c r="C50" s="20" t="s">
        <v>122</v>
      </c>
      <c r="D50" s="46">
        <v>13742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13742</v>
      </c>
      <c r="O50" s="47">
        <f t="shared" si="9"/>
        <v>1.2980069897043545</v>
      </c>
      <c r="P50" s="9"/>
    </row>
    <row r="51" spans="1:119">
      <c r="A51" s="12"/>
      <c r="B51" s="25">
        <v>364</v>
      </c>
      <c r="C51" s="20" t="s">
        <v>100</v>
      </c>
      <c r="D51" s="46">
        <v>12600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12600</v>
      </c>
      <c r="O51" s="47">
        <f t="shared" si="9"/>
        <v>1.1901388495324454</v>
      </c>
      <c r="P51" s="9"/>
    </row>
    <row r="52" spans="1:119">
      <c r="A52" s="12"/>
      <c r="B52" s="25">
        <v>366</v>
      </c>
      <c r="C52" s="20" t="s">
        <v>62</v>
      </c>
      <c r="D52" s="46">
        <v>5985</v>
      </c>
      <c r="E52" s="46">
        <v>539852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545837</v>
      </c>
      <c r="O52" s="47">
        <f t="shared" si="9"/>
        <v>51.557287239066781</v>
      </c>
      <c r="P52" s="9"/>
    </row>
    <row r="53" spans="1:119">
      <c r="A53" s="12"/>
      <c r="B53" s="25">
        <v>368</v>
      </c>
      <c r="C53" s="20" t="s">
        <v>81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588488</v>
      </c>
      <c r="L53" s="46">
        <v>962082</v>
      </c>
      <c r="M53" s="46">
        <v>0</v>
      </c>
      <c r="N53" s="46">
        <f t="shared" si="13"/>
        <v>1550570</v>
      </c>
      <c r="O53" s="47">
        <f t="shared" si="9"/>
        <v>146.45980919996222</v>
      </c>
      <c r="P53" s="9"/>
    </row>
    <row r="54" spans="1:119">
      <c r="A54" s="12"/>
      <c r="B54" s="25">
        <v>369.9</v>
      </c>
      <c r="C54" s="20" t="s">
        <v>65</v>
      </c>
      <c r="D54" s="46">
        <v>89936</v>
      </c>
      <c r="E54" s="46">
        <v>73606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163542</v>
      </c>
      <c r="O54" s="47">
        <f t="shared" si="9"/>
        <v>15.447435534145651</v>
      </c>
      <c r="P54" s="9"/>
    </row>
    <row r="55" spans="1:119" ht="15.75">
      <c r="A55" s="29" t="s">
        <v>44</v>
      </c>
      <c r="B55" s="30"/>
      <c r="C55" s="31"/>
      <c r="D55" s="32">
        <f t="shared" ref="D55:M55" si="14">SUM(D56:D58)</f>
        <v>2139618</v>
      </c>
      <c r="E55" s="32">
        <f t="shared" si="14"/>
        <v>160206</v>
      </c>
      <c r="F55" s="32">
        <f t="shared" si="14"/>
        <v>0</v>
      </c>
      <c r="G55" s="32">
        <f t="shared" si="14"/>
        <v>17719631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20019455</v>
      </c>
      <c r="O55" s="45">
        <f t="shared" si="9"/>
        <v>1890.9469160290923</v>
      </c>
      <c r="P55" s="9"/>
    </row>
    <row r="56" spans="1:119">
      <c r="A56" s="12"/>
      <c r="B56" s="25">
        <v>381</v>
      </c>
      <c r="C56" s="20" t="s">
        <v>66</v>
      </c>
      <c r="D56" s="46">
        <v>1923618</v>
      </c>
      <c r="E56" s="46">
        <v>160206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2083824</v>
      </c>
      <c r="O56" s="47">
        <f t="shared" si="9"/>
        <v>196.82856333238877</v>
      </c>
      <c r="P56" s="9"/>
    </row>
    <row r="57" spans="1:119">
      <c r="A57" s="12"/>
      <c r="B57" s="25">
        <v>383</v>
      </c>
      <c r="C57" s="20" t="s">
        <v>67</v>
      </c>
      <c r="D57" s="46">
        <v>216000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216000</v>
      </c>
      <c r="O57" s="47">
        <f t="shared" si="9"/>
        <v>20.402380277699066</v>
      </c>
      <c r="P57" s="9"/>
    </row>
    <row r="58" spans="1:119" ht="15.75" thickBot="1">
      <c r="A58" s="12"/>
      <c r="B58" s="25">
        <v>384</v>
      </c>
      <c r="C58" s="20" t="s">
        <v>90</v>
      </c>
      <c r="D58" s="46">
        <v>0</v>
      </c>
      <c r="E58" s="46">
        <v>0</v>
      </c>
      <c r="F58" s="46">
        <v>0</v>
      </c>
      <c r="G58" s="46">
        <v>17719631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17719631</v>
      </c>
      <c r="O58" s="47">
        <f t="shared" si="9"/>
        <v>1673.7159724190044</v>
      </c>
      <c r="P58" s="9"/>
    </row>
    <row r="59" spans="1:119" ht="16.5" thickBot="1">
      <c r="A59" s="14" t="s">
        <v>52</v>
      </c>
      <c r="B59" s="23"/>
      <c r="C59" s="22"/>
      <c r="D59" s="15">
        <f t="shared" ref="D59:M59" si="15">SUM(D5,D15,D21,D33,D42,D47,D55)</f>
        <v>18303185</v>
      </c>
      <c r="E59" s="15">
        <f t="shared" si="15"/>
        <v>3197722</v>
      </c>
      <c r="F59" s="15">
        <f t="shared" si="15"/>
        <v>402146</v>
      </c>
      <c r="G59" s="15">
        <f t="shared" si="15"/>
        <v>17846367</v>
      </c>
      <c r="H59" s="15">
        <f t="shared" si="15"/>
        <v>9058</v>
      </c>
      <c r="I59" s="15">
        <f t="shared" si="15"/>
        <v>0</v>
      </c>
      <c r="J59" s="15">
        <f t="shared" si="15"/>
        <v>0</v>
      </c>
      <c r="K59" s="15">
        <f t="shared" si="15"/>
        <v>2443066</v>
      </c>
      <c r="L59" s="15">
        <f t="shared" si="15"/>
        <v>1261933</v>
      </c>
      <c r="M59" s="15">
        <f t="shared" si="15"/>
        <v>0</v>
      </c>
      <c r="N59" s="15">
        <f>SUM(D59:M59)</f>
        <v>43463477</v>
      </c>
      <c r="O59" s="38">
        <f t="shared" si="9"/>
        <v>4105.3628978936431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123</v>
      </c>
      <c r="M61" s="48"/>
      <c r="N61" s="48"/>
      <c r="O61" s="43">
        <v>10587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10451433</v>
      </c>
      <c r="E5" s="27">
        <f t="shared" si="0"/>
        <v>0</v>
      </c>
      <c r="F5" s="27">
        <f t="shared" si="0"/>
        <v>411639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10863072</v>
      </c>
      <c r="O5" s="33">
        <f t="shared" ref="O5:O36" si="1">(N5/O$59)</f>
        <v>1028.7</v>
      </c>
      <c r="P5" s="6"/>
    </row>
    <row r="6" spans="1:133">
      <c r="A6" s="12"/>
      <c r="B6" s="25">
        <v>311</v>
      </c>
      <c r="C6" s="20" t="s">
        <v>2</v>
      </c>
      <c r="D6" s="46">
        <v>7735604</v>
      </c>
      <c r="E6" s="46">
        <v>0</v>
      </c>
      <c r="F6" s="46">
        <v>411639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8147243</v>
      </c>
      <c r="O6" s="47">
        <f t="shared" si="1"/>
        <v>771.51922348484845</v>
      </c>
      <c r="P6" s="9"/>
    </row>
    <row r="7" spans="1:133">
      <c r="A7" s="12"/>
      <c r="B7" s="25">
        <v>312.41000000000003</v>
      </c>
      <c r="C7" s="20" t="s">
        <v>11</v>
      </c>
      <c r="D7" s="46">
        <v>112249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112249</v>
      </c>
      <c r="O7" s="47">
        <f t="shared" si="1"/>
        <v>10.629640151515151</v>
      </c>
      <c r="P7" s="9"/>
    </row>
    <row r="8" spans="1:133">
      <c r="A8" s="12"/>
      <c r="B8" s="25">
        <v>312.42</v>
      </c>
      <c r="C8" s="20" t="s">
        <v>10</v>
      </c>
      <c r="D8" s="46">
        <v>79751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79751</v>
      </c>
      <c r="O8" s="47">
        <f t="shared" si="1"/>
        <v>7.5521780303030299</v>
      </c>
      <c r="P8" s="9"/>
    </row>
    <row r="9" spans="1:133">
      <c r="A9" s="12"/>
      <c r="B9" s="25">
        <v>314.10000000000002</v>
      </c>
      <c r="C9" s="20" t="s">
        <v>12</v>
      </c>
      <c r="D9" s="46">
        <v>1171027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1171027</v>
      </c>
      <c r="O9" s="47">
        <f t="shared" si="1"/>
        <v>110.89270833333333</v>
      </c>
      <c r="P9" s="9"/>
    </row>
    <row r="10" spans="1:133">
      <c r="A10" s="12"/>
      <c r="B10" s="25">
        <v>314.3</v>
      </c>
      <c r="C10" s="20" t="s">
        <v>13</v>
      </c>
      <c r="D10" s="46">
        <v>551744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551744</v>
      </c>
      <c r="O10" s="47">
        <f t="shared" si="1"/>
        <v>52.24848484848485</v>
      </c>
      <c r="P10" s="9"/>
    </row>
    <row r="11" spans="1:133">
      <c r="A11" s="12"/>
      <c r="B11" s="25">
        <v>314.39999999999998</v>
      </c>
      <c r="C11" s="20" t="s">
        <v>14</v>
      </c>
      <c r="D11" s="46">
        <v>929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929</v>
      </c>
      <c r="O11" s="47">
        <f t="shared" si="1"/>
        <v>8.7973484848484843E-2</v>
      </c>
      <c r="P11" s="9"/>
    </row>
    <row r="12" spans="1:133">
      <c r="A12" s="12"/>
      <c r="B12" s="25">
        <v>314.8</v>
      </c>
      <c r="C12" s="20" t="s">
        <v>15</v>
      </c>
      <c r="D12" s="46">
        <v>45895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45895</v>
      </c>
      <c r="O12" s="47">
        <f t="shared" si="1"/>
        <v>4.3461174242424239</v>
      </c>
      <c r="P12" s="9"/>
    </row>
    <row r="13" spans="1:133">
      <c r="A13" s="12"/>
      <c r="B13" s="25">
        <v>315</v>
      </c>
      <c r="C13" s="20" t="s">
        <v>93</v>
      </c>
      <c r="D13" s="46">
        <v>678977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678977</v>
      </c>
      <c r="O13" s="47">
        <f t="shared" si="1"/>
        <v>64.297064393939394</v>
      </c>
      <c r="P13" s="9"/>
    </row>
    <row r="14" spans="1:133">
      <c r="A14" s="12"/>
      <c r="B14" s="25">
        <v>316</v>
      </c>
      <c r="C14" s="20" t="s">
        <v>94</v>
      </c>
      <c r="D14" s="46">
        <v>75257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75257</v>
      </c>
      <c r="O14" s="47">
        <f t="shared" si="1"/>
        <v>7.1266098484848488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2710417</v>
      </c>
      <c r="E15" s="32">
        <f t="shared" si="3"/>
        <v>1928663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4639080</v>
      </c>
      <c r="O15" s="45">
        <f t="shared" si="1"/>
        <v>439.30681818181819</v>
      </c>
      <c r="P15" s="10"/>
    </row>
    <row r="16" spans="1:133">
      <c r="A16" s="12"/>
      <c r="B16" s="25">
        <v>322</v>
      </c>
      <c r="C16" s="20" t="s">
        <v>0</v>
      </c>
      <c r="D16" s="46">
        <v>1018389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1018389</v>
      </c>
      <c r="O16" s="47">
        <f t="shared" si="1"/>
        <v>96.438352272727272</v>
      </c>
      <c r="P16" s="9"/>
    </row>
    <row r="17" spans="1:16">
      <c r="A17" s="12"/>
      <c r="B17" s="25">
        <v>323.10000000000002</v>
      </c>
      <c r="C17" s="20" t="s">
        <v>19</v>
      </c>
      <c r="D17" s="46">
        <v>819719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819719</v>
      </c>
      <c r="O17" s="47">
        <f t="shared" si="1"/>
        <v>77.624905303030303</v>
      </c>
      <c r="P17" s="9"/>
    </row>
    <row r="18" spans="1:16">
      <c r="A18" s="12"/>
      <c r="B18" s="25">
        <v>323.7</v>
      </c>
      <c r="C18" s="20" t="s">
        <v>20</v>
      </c>
      <c r="D18" s="46">
        <v>49414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49414</v>
      </c>
      <c r="O18" s="47">
        <f t="shared" si="1"/>
        <v>4.6793560606060609</v>
      </c>
      <c r="P18" s="9"/>
    </row>
    <row r="19" spans="1:16">
      <c r="A19" s="12"/>
      <c r="B19" s="25">
        <v>325.2</v>
      </c>
      <c r="C19" s="20" t="s">
        <v>21</v>
      </c>
      <c r="D19" s="46">
        <v>0</v>
      </c>
      <c r="E19" s="46">
        <v>1928663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1928663</v>
      </c>
      <c r="O19" s="47">
        <f t="shared" si="1"/>
        <v>182.63854166666667</v>
      </c>
      <c r="P19" s="9"/>
    </row>
    <row r="20" spans="1:16">
      <c r="A20" s="12"/>
      <c r="B20" s="25">
        <v>329</v>
      </c>
      <c r="C20" s="20" t="s">
        <v>84</v>
      </c>
      <c r="D20" s="46">
        <v>822895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822895</v>
      </c>
      <c r="O20" s="47">
        <f t="shared" si="1"/>
        <v>77.925662878787875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1304896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1304896</v>
      </c>
      <c r="O21" s="45">
        <f t="shared" si="1"/>
        <v>123.56969696969696</v>
      </c>
      <c r="P21" s="10"/>
    </row>
    <row r="22" spans="1:16">
      <c r="A22" s="12"/>
      <c r="B22" s="25">
        <v>331.9</v>
      </c>
      <c r="C22" s="20" t="s">
        <v>85</v>
      </c>
      <c r="D22" s="46">
        <v>128881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128881</v>
      </c>
      <c r="O22" s="47">
        <f t="shared" si="1"/>
        <v>12.204640151515152</v>
      </c>
      <c r="P22" s="9"/>
    </row>
    <row r="23" spans="1:16">
      <c r="A23" s="12"/>
      <c r="B23" s="25">
        <v>334.2</v>
      </c>
      <c r="C23" s="20" t="s">
        <v>25</v>
      </c>
      <c r="D23" s="46">
        <v>1096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1096</v>
      </c>
      <c r="O23" s="47">
        <f t="shared" si="1"/>
        <v>0.10378787878787879</v>
      </c>
      <c r="P23" s="9"/>
    </row>
    <row r="24" spans="1:16">
      <c r="A24" s="12"/>
      <c r="B24" s="25">
        <v>335.12</v>
      </c>
      <c r="C24" s="20" t="s">
        <v>95</v>
      </c>
      <c r="D24" s="46">
        <v>316771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316771</v>
      </c>
      <c r="O24" s="47">
        <f t="shared" si="1"/>
        <v>29.997253787878787</v>
      </c>
      <c r="P24" s="9"/>
    </row>
    <row r="25" spans="1:16">
      <c r="A25" s="12"/>
      <c r="B25" s="25">
        <v>335.15</v>
      </c>
      <c r="C25" s="20" t="s">
        <v>96</v>
      </c>
      <c r="D25" s="46">
        <v>881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881</v>
      </c>
      <c r="O25" s="47">
        <f t="shared" si="1"/>
        <v>8.3428030303030309E-2</v>
      </c>
      <c r="P25" s="9"/>
    </row>
    <row r="26" spans="1:16">
      <c r="A26" s="12"/>
      <c r="B26" s="25">
        <v>335.18</v>
      </c>
      <c r="C26" s="20" t="s">
        <v>97</v>
      </c>
      <c r="D26" s="46">
        <v>719855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719855</v>
      </c>
      <c r="O26" s="47">
        <f t="shared" si="1"/>
        <v>68.168087121212125</v>
      </c>
      <c r="P26" s="9"/>
    </row>
    <row r="27" spans="1:16">
      <c r="A27" s="12"/>
      <c r="B27" s="25">
        <v>335.21</v>
      </c>
      <c r="C27" s="20" t="s">
        <v>32</v>
      </c>
      <c r="D27" s="46">
        <v>12021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12021</v>
      </c>
      <c r="O27" s="47">
        <f t="shared" si="1"/>
        <v>1.1383522727272728</v>
      </c>
      <c r="P27" s="9"/>
    </row>
    <row r="28" spans="1:16">
      <c r="A28" s="12"/>
      <c r="B28" s="25">
        <v>335.49</v>
      </c>
      <c r="C28" s="20" t="s">
        <v>33</v>
      </c>
      <c r="D28" s="46">
        <v>5380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5380</v>
      </c>
      <c r="O28" s="47">
        <f t="shared" si="1"/>
        <v>0.50946969696969702</v>
      </c>
      <c r="P28" s="9"/>
    </row>
    <row r="29" spans="1:16">
      <c r="A29" s="12"/>
      <c r="B29" s="25">
        <v>335.9</v>
      </c>
      <c r="C29" s="20" t="s">
        <v>88</v>
      </c>
      <c r="D29" s="46">
        <v>52729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52729</v>
      </c>
      <c r="O29" s="47">
        <f t="shared" si="1"/>
        <v>4.993276515151515</v>
      </c>
      <c r="P29" s="9"/>
    </row>
    <row r="30" spans="1:16">
      <c r="A30" s="12"/>
      <c r="B30" s="25">
        <v>337.9</v>
      </c>
      <c r="C30" s="20" t="s">
        <v>89</v>
      </c>
      <c r="D30" s="46">
        <v>55718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55718</v>
      </c>
      <c r="O30" s="47">
        <f t="shared" si="1"/>
        <v>5.2763257575757576</v>
      </c>
      <c r="P30" s="9"/>
    </row>
    <row r="31" spans="1:16">
      <c r="A31" s="12"/>
      <c r="B31" s="25">
        <v>338</v>
      </c>
      <c r="C31" s="20" t="s">
        <v>37</v>
      </c>
      <c r="D31" s="46">
        <v>11564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11564</v>
      </c>
      <c r="O31" s="47">
        <f t="shared" si="1"/>
        <v>1.0950757575757575</v>
      </c>
      <c r="P31" s="9"/>
    </row>
    <row r="32" spans="1:16" ht="15.75">
      <c r="A32" s="29" t="s">
        <v>42</v>
      </c>
      <c r="B32" s="30"/>
      <c r="C32" s="31"/>
      <c r="D32" s="32">
        <f t="shared" ref="D32:M32" si="7">SUM(D33:D40)</f>
        <v>506348</v>
      </c>
      <c r="E32" s="32">
        <f t="shared" si="7"/>
        <v>111279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617627</v>
      </c>
      <c r="O32" s="45">
        <f t="shared" si="1"/>
        <v>58.4874053030303</v>
      </c>
      <c r="P32" s="10"/>
    </row>
    <row r="33" spans="1:16">
      <c r="A33" s="12"/>
      <c r="B33" s="25">
        <v>341.9</v>
      </c>
      <c r="C33" s="20" t="s">
        <v>98</v>
      </c>
      <c r="D33" s="46">
        <v>67505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67505</v>
      </c>
      <c r="O33" s="47">
        <f t="shared" si="1"/>
        <v>6.3925189393939394</v>
      </c>
      <c r="P33" s="9"/>
    </row>
    <row r="34" spans="1:16">
      <c r="A34" s="12"/>
      <c r="B34" s="25">
        <v>342.1</v>
      </c>
      <c r="C34" s="20" t="s">
        <v>46</v>
      </c>
      <c r="D34" s="46">
        <v>50970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50970</v>
      </c>
      <c r="O34" s="47">
        <f t="shared" si="1"/>
        <v>4.8267045454545459</v>
      </c>
      <c r="P34" s="9"/>
    </row>
    <row r="35" spans="1:16">
      <c r="A35" s="12"/>
      <c r="B35" s="25">
        <v>342.5</v>
      </c>
      <c r="C35" s="20" t="s">
        <v>99</v>
      </c>
      <c r="D35" s="46">
        <v>28572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28572</v>
      </c>
      <c r="O35" s="47">
        <f t="shared" si="1"/>
        <v>2.7056818181818181</v>
      </c>
      <c r="P35" s="9"/>
    </row>
    <row r="36" spans="1:16">
      <c r="A36" s="12"/>
      <c r="B36" s="25">
        <v>342.6</v>
      </c>
      <c r="C36" s="20" t="s">
        <v>48</v>
      </c>
      <c r="D36" s="46">
        <v>252560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252560</v>
      </c>
      <c r="O36" s="47">
        <f t="shared" si="1"/>
        <v>23.916666666666668</v>
      </c>
      <c r="P36" s="9"/>
    </row>
    <row r="37" spans="1:16">
      <c r="A37" s="12"/>
      <c r="B37" s="25">
        <v>342.9</v>
      </c>
      <c r="C37" s="20" t="s">
        <v>109</v>
      </c>
      <c r="D37" s="46">
        <v>550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550</v>
      </c>
      <c r="O37" s="47">
        <f t="shared" ref="O37:O57" si="9">(N37/O$59)</f>
        <v>5.2083333333333336E-2</v>
      </c>
      <c r="P37" s="9"/>
    </row>
    <row r="38" spans="1:16">
      <c r="A38" s="12"/>
      <c r="B38" s="25">
        <v>343.4</v>
      </c>
      <c r="C38" s="20" t="s">
        <v>49</v>
      </c>
      <c r="D38" s="46">
        <v>0</v>
      </c>
      <c r="E38" s="46">
        <v>2666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2666</v>
      </c>
      <c r="O38" s="47">
        <f t="shared" si="9"/>
        <v>0.25246212121212119</v>
      </c>
      <c r="P38" s="9"/>
    </row>
    <row r="39" spans="1:16">
      <c r="A39" s="12"/>
      <c r="B39" s="25">
        <v>347.1</v>
      </c>
      <c r="C39" s="20" t="s">
        <v>50</v>
      </c>
      <c r="D39" s="46">
        <v>3430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3430</v>
      </c>
      <c r="O39" s="47">
        <f t="shared" si="9"/>
        <v>0.32481060606060608</v>
      </c>
      <c r="P39" s="9"/>
    </row>
    <row r="40" spans="1:16">
      <c r="A40" s="12"/>
      <c r="B40" s="25">
        <v>347.2</v>
      </c>
      <c r="C40" s="20" t="s">
        <v>51</v>
      </c>
      <c r="D40" s="46">
        <v>102761</v>
      </c>
      <c r="E40" s="46">
        <v>108613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211374</v>
      </c>
      <c r="O40" s="47">
        <f t="shared" si="9"/>
        <v>20.016477272727272</v>
      </c>
      <c r="P40" s="9"/>
    </row>
    <row r="41" spans="1:16" ht="15.75">
      <c r="A41" s="29" t="s">
        <v>43</v>
      </c>
      <c r="B41" s="30"/>
      <c r="C41" s="31"/>
      <c r="D41" s="32">
        <f t="shared" ref="D41:M41" si="10">SUM(D42:D46)</f>
        <v>201115</v>
      </c>
      <c r="E41" s="32">
        <f t="shared" si="10"/>
        <v>2227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7" si="11">SUM(D41:M41)</f>
        <v>203342</v>
      </c>
      <c r="O41" s="45">
        <f t="shared" si="9"/>
        <v>19.255871212121214</v>
      </c>
      <c r="P41" s="10"/>
    </row>
    <row r="42" spans="1:16">
      <c r="A42" s="13"/>
      <c r="B42" s="39">
        <v>351.1</v>
      </c>
      <c r="C42" s="21" t="s">
        <v>106</v>
      </c>
      <c r="D42" s="46">
        <v>8250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8250</v>
      </c>
      <c r="O42" s="47">
        <f t="shared" si="9"/>
        <v>0.78125</v>
      </c>
      <c r="P42" s="9"/>
    </row>
    <row r="43" spans="1:16">
      <c r="A43" s="13"/>
      <c r="B43" s="39">
        <v>351.2</v>
      </c>
      <c r="C43" s="21" t="s">
        <v>110</v>
      </c>
      <c r="D43" s="46">
        <v>0</v>
      </c>
      <c r="E43" s="46">
        <v>1710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1710</v>
      </c>
      <c r="O43" s="47">
        <f t="shared" si="9"/>
        <v>0.16193181818181818</v>
      </c>
      <c r="P43" s="9"/>
    </row>
    <row r="44" spans="1:16">
      <c r="A44" s="13"/>
      <c r="B44" s="39">
        <v>351.3</v>
      </c>
      <c r="C44" s="21" t="s">
        <v>111</v>
      </c>
      <c r="D44" s="46">
        <v>0</v>
      </c>
      <c r="E44" s="46">
        <v>517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517</v>
      </c>
      <c r="O44" s="47">
        <f t="shared" si="9"/>
        <v>4.8958333333333333E-2</v>
      </c>
      <c r="P44" s="9"/>
    </row>
    <row r="45" spans="1:16">
      <c r="A45" s="13"/>
      <c r="B45" s="39">
        <v>352</v>
      </c>
      <c r="C45" s="21" t="s">
        <v>55</v>
      </c>
      <c r="D45" s="46">
        <v>460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460</v>
      </c>
      <c r="O45" s="47">
        <f t="shared" si="9"/>
        <v>4.3560606060606064E-2</v>
      </c>
      <c r="P45" s="9"/>
    </row>
    <row r="46" spans="1:16">
      <c r="A46" s="13"/>
      <c r="B46" s="39">
        <v>354</v>
      </c>
      <c r="C46" s="21" t="s">
        <v>56</v>
      </c>
      <c r="D46" s="46">
        <v>192405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192405</v>
      </c>
      <c r="O46" s="47">
        <f t="shared" si="9"/>
        <v>18.220170454545453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267139</v>
      </c>
      <c r="E47" s="32">
        <f t="shared" si="12"/>
        <v>304456</v>
      </c>
      <c r="F47" s="32">
        <f t="shared" si="12"/>
        <v>207</v>
      </c>
      <c r="G47" s="32">
        <f t="shared" si="12"/>
        <v>0</v>
      </c>
      <c r="H47" s="32">
        <f t="shared" si="12"/>
        <v>29890</v>
      </c>
      <c r="I47" s="32">
        <f t="shared" si="12"/>
        <v>0</v>
      </c>
      <c r="J47" s="32">
        <f t="shared" si="12"/>
        <v>0</v>
      </c>
      <c r="K47" s="32">
        <f t="shared" si="12"/>
        <v>5762705</v>
      </c>
      <c r="L47" s="32">
        <f t="shared" si="12"/>
        <v>1377543</v>
      </c>
      <c r="M47" s="32">
        <f t="shared" si="12"/>
        <v>0</v>
      </c>
      <c r="N47" s="32">
        <f t="shared" si="11"/>
        <v>7741940</v>
      </c>
      <c r="O47" s="45">
        <f t="shared" si="9"/>
        <v>733.13825757575762</v>
      </c>
      <c r="P47" s="10"/>
    </row>
    <row r="48" spans="1:16">
      <c r="A48" s="12"/>
      <c r="B48" s="25">
        <v>361.1</v>
      </c>
      <c r="C48" s="20" t="s">
        <v>59</v>
      </c>
      <c r="D48" s="46">
        <v>61830</v>
      </c>
      <c r="E48" s="46">
        <v>31237</v>
      </c>
      <c r="F48" s="46">
        <v>207</v>
      </c>
      <c r="G48" s="46">
        <v>0</v>
      </c>
      <c r="H48" s="46">
        <v>10853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104127</v>
      </c>
      <c r="O48" s="47">
        <f t="shared" si="9"/>
        <v>9.8605113636363644</v>
      </c>
      <c r="P48" s="9"/>
    </row>
    <row r="49" spans="1:119">
      <c r="A49" s="12"/>
      <c r="B49" s="25">
        <v>361.3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19037</v>
      </c>
      <c r="I49" s="46">
        <v>0</v>
      </c>
      <c r="J49" s="46">
        <v>0</v>
      </c>
      <c r="K49" s="46">
        <v>3181878</v>
      </c>
      <c r="L49" s="46">
        <v>790932</v>
      </c>
      <c r="M49" s="46">
        <v>0</v>
      </c>
      <c r="N49" s="46">
        <f t="shared" si="11"/>
        <v>3991847</v>
      </c>
      <c r="O49" s="47">
        <f t="shared" si="9"/>
        <v>378.01581439393942</v>
      </c>
      <c r="P49" s="9"/>
    </row>
    <row r="50" spans="1:119">
      <c r="A50" s="12"/>
      <c r="B50" s="25">
        <v>364</v>
      </c>
      <c r="C50" s="20" t="s">
        <v>100</v>
      </c>
      <c r="D50" s="46">
        <v>10100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10100</v>
      </c>
      <c r="O50" s="47">
        <f t="shared" si="9"/>
        <v>0.95643939393939392</v>
      </c>
      <c r="P50" s="9"/>
    </row>
    <row r="51" spans="1:119">
      <c r="A51" s="12"/>
      <c r="B51" s="25">
        <v>366</v>
      </c>
      <c r="C51" s="20" t="s">
        <v>62</v>
      </c>
      <c r="D51" s="46">
        <v>112371</v>
      </c>
      <c r="E51" s="46">
        <v>249070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361441</v>
      </c>
      <c r="O51" s="47">
        <f t="shared" si="9"/>
        <v>34.227367424242424</v>
      </c>
      <c r="P51" s="9"/>
    </row>
    <row r="52" spans="1:119">
      <c r="A52" s="12"/>
      <c r="B52" s="25">
        <v>368</v>
      </c>
      <c r="C52" s="20" t="s">
        <v>81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2580827</v>
      </c>
      <c r="L52" s="46">
        <v>586611</v>
      </c>
      <c r="M52" s="46">
        <v>0</v>
      </c>
      <c r="N52" s="46">
        <f t="shared" si="11"/>
        <v>3167438</v>
      </c>
      <c r="O52" s="47">
        <f t="shared" si="9"/>
        <v>299.94678030303032</v>
      </c>
      <c r="P52" s="9"/>
    </row>
    <row r="53" spans="1:119">
      <c r="A53" s="12"/>
      <c r="B53" s="25">
        <v>369.9</v>
      </c>
      <c r="C53" s="20" t="s">
        <v>65</v>
      </c>
      <c r="D53" s="46">
        <v>82838</v>
      </c>
      <c r="E53" s="46">
        <v>24149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106987</v>
      </c>
      <c r="O53" s="47">
        <f t="shared" si="9"/>
        <v>10.131344696969697</v>
      </c>
      <c r="P53" s="9"/>
    </row>
    <row r="54" spans="1:119" ht="15.75">
      <c r="A54" s="29" t="s">
        <v>44</v>
      </c>
      <c r="B54" s="30"/>
      <c r="C54" s="31"/>
      <c r="D54" s="32">
        <f t="shared" ref="D54:M54" si="13">SUM(D55:D56)</f>
        <v>229509</v>
      </c>
      <c r="E54" s="32">
        <f t="shared" si="13"/>
        <v>160405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389914</v>
      </c>
      <c r="O54" s="45">
        <f t="shared" si="9"/>
        <v>36.923674242424241</v>
      </c>
      <c r="P54" s="9"/>
    </row>
    <row r="55" spans="1:119">
      <c r="A55" s="12"/>
      <c r="B55" s="25">
        <v>381</v>
      </c>
      <c r="C55" s="20" t="s">
        <v>66</v>
      </c>
      <c r="D55" s="46">
        <v>110000</v>
      </c>
      <c r="E55" s="46">
        <v>160405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270405</v>
      </c>
      <c r="O55" s="47">
        <f t="shared" si="9"/>
        <v>25.60653409090909</v>
      </c>
      <c r="P55" s="9"/>
    </row>
    <row r="56" spans="1:119" ht="15.75" thickBot="1">
      <c r="A56" s="12"/>
      <c r="B56" s="25">
        <v>383</v>
      </c>
      <c r="C56" s="20" t="s">
        <v>67</v>
      </c>
      <c r="D56" s="46">
        <v>119509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119509</v>
      </c>
      <c r="O56" s="47">
        <f t="shared" si="9"/>
        <v>11.317140151515151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SUM(D5,D15,D21,D32,D41,D47,D54)</f>
        <v>15670857</v>
      </c>
      <c r="E57" s="15">
        <f t="shared" si="14"/>
        <v>2507030</v>
      </c>
      <c r="F57" s="15">
        <f t="shared" si="14"/>
        <v>411846</v>
      </c>
      <c r="G57" s="15">
        <f t="shared" si="14"/>
        <v>0</v>
      </c>
      <c r="H57" s="15">
        <f t="shared" si="14"/>
        <v>29890</v>
      </c>
      <c r="I57" s="15">
        <f t="shared" si="14"/>
        <v>0</v>
      </c>
      <c r="J57" s="15">
        <f t="shared" si="14"/>
        <v>0</v>
      </c>
      <c r="K57" s="15">
        <f t="shared" si="14"/>
        <v>5762705</v>
      </c>
      <c r="L57" s="15">
        <f t="shared" si="14"/>
        <v>1377543</v>
      </c>
      <c r="M57" s="15">
        <f t="shared" si="14"/>
        <v>0</v>
      </c>
      <c r="N57" s="15">
        <f t="shared" si="11"/>
        <v>25759871</v>
      </c>
      <c r="O57" s="38">
        <f t="shared" si="9"/>
        <v>2439.3817234848484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120</v>
      </c>
      <c r="M59" s="48"/>
      <c r="N59" s="48"/>
      <c r="O59" s="43">
        <v>10560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9911926</v>
      </c>
      <c r="E5" s="27">
        <f t="shared" si="0"/>
        <v>0</v>
      </c>
      <c r="F5" s="27">
        <f t="shared" si="0"/>
        <v>403725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10315651</v>
      </c>
      <c r="O5" s="33">
        <f t="shared" ref="O5:O36" si="1">(N5/O$59)</f>
        <v>980.01624548736459</v>
      </c>
      <c r="P5" s="6"/>
    </row>
    <row r="6" spans="1:133">
      <c r="A6" s="12"/>
      <c r="B6" s="25">
        <v>311</v>
      </c>
      <c r="C6" s="20" t="s">
        <v>2</v>
      </c>
      <c r="D6" s="46">
        <v>7248276</v>
      </c>
      <c r="E6" s="46">
        <v>0</v>
      </c>
      <c r="F6" s="46">
        <v>403725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7652001</v>
      </c>
      <c r="O6" s="47">
        <f t="shared" si="1"/>
        <v>726.96190385711566</v>
      </c>
      <c r="P6" s="9"/>
    </row>
    <row r="7" spans="1:133">
      <c r="A7" s="12"/>
      <c r="B7" s="25">
        <v>312.41000000000003</v>
      </c>
      <c r="C7" s="20" t="s">
        <v>11</v>
      </c>
      <c r="D7" s="46">
        <v>111734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111734</v>
      </c>
      <c r="O7" s="47">
        <f t="shared" si="1"/>
        <v>10.615048451453543</v>
      </c>
      <c r="P7" s="9"/>
    </row>
    <row r="8" spans="1:133">
      <c r="A8" s="12"/>
      <c r="B8" s="25">
        <v>312.42</v>
      </c>
      <c r="C8" s="20" t="s">
        <v>10</v>
      </c>
      <c r="D8" s="46">
        <v>80124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80124</v>
      </c>
      <c r="O8" s="47">
        <f t="shared" si="1"/>
        <v>7.6120083602508073</v>
      </c>
      <c r="P8" s="9"/>
    </row>
    <row r="9" spans="1:133">
      <c r="A9" s="12"/>
      <c r="B9" s="25">
        <v>314.10000000000002</v>
      </c>
      <c r="C9" s="20" t="s">
        <v>12</v>
      </c>
      <c r="D9" s="46">
        <v>1154348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1154348</v>
      </c>
      <c r="O9" s="47">
        <f t="shared" si="1"/>
        <v>109.66634999049971</v>
      </c>
      <c r="P9" s="9"/>
    </row>
    <row r="10" spans="1:133">
      <c r="A10" s="12"/>
      <c r="B10" s="25">
        <v>314.3</v>
      </c>
      <c r="C10" s="20" t="s">
        <v>13</v>
      </c>
      <c r="D10" s="46">
        <v>533008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533008</v>
      </c>
      <c r="O10" s="47">
        <f t="shared" si="1"/>
        <v>50.637279118373549</v>
      </c>
      <c r="P10" s="9"/>
    </row>
    <row r="11" spans="1:133">
      <c r="A11" s="12"/>
      <c r="B11" s="25">
        <v>314.39999999999998</v>
      </c>
      <c r="C11" s="20" t="s">
        <v>14</v>
      </c>
      <c r="D11" s="46">
        <v>1182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1182</v>
      </c>
      <c r="O11" s="47">
        <f t="shared" si="1"/>
        <v>0.11229336880106403</v>
      </c>
      <c r="P11" s="9"/>
    </row>
    <row r="12" spans="1:133">
      <c r="A12" s="12"/>
      <c r="B12" s="25">
        <v>314.8</v>
      </c>
      <c r="C12" s="20" t="s">
        <v>15</v>
      </c>
      <c r="D12" s="46">
        <v>49500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49500</v>
      </c>
      <c r="O12" s="47">
        <f t="shared" si="1"/>
        <v>4.702641079232377</v>
      </c>
      <c r="P12" s="9"/>
    </row>
    <row r="13" spans="1:133">
      <c r="A13" s="12"/>
      <c r="B13" s="25">
        <v>315</v>
      </c>
      <c r="C13" s="20" t="s">
        <v>93</v>
      </c>
      <c r="D13" s="46">
        <v>659716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659716</v>
      </c>
      <c r="O13" s="47">
        <f t="shared" si="1"/>
        <v>62.674900247007407</v>
      </c>
      <c r="P13" s="9"/>
    </row>
    <row r="14" spans="1:133">
      <c r="A14" s="12"/>
      <c r="B14" s="25">
        <v>316</v>
      </c>
      <c r="C14" s="20" t="s">
        <v>94</v>
      </c>
      <c r="D14" s="46">
        <v>74038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74038</v>
      </c>
      <c r="O14" s="47">
        <f t="shared" si="1"/>
        <v>7.0338210146304387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2361280</v>
      </c>
      <c r="E15" s="32">
        <f t="shared" si="3"/>
        <v>1934996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4296276</v>
      </c>
      <c r="O15" s="45">
        <f t="shared" si="1"/>
        <v>408.15846475394261</v>
      </c>
      <c r="P15" s="10"/>
    </row>
    <row r="16" spans="1:133">
      <c r="A16" s="12"/>
      <c r="B16" s="25">
        <v>322</v>
      </c>
      <c r="C16" s="20" t="s">
        <v>0</v>
      </c>
      <c r="D16" s="46">
        <v>879034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879034</v>
      </c>
      <c r="O16" s="47">
        <f t="shared" si="1"/>
        <v>83.510735322059659</v>
      </c>
      <c r="P16" s="9"/>
    </row>
    <row r="17" spans="1:16">
      <c r="A17" s="12"/>
      <c r="B17" s="25">
        <v>323.10000000000002</v>
      </c>
      <c r="C17" s="20" t="s">
        <v>19</v>
      </c>
      <c r="D17" s="46">
        <v>819340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819340</v>
      </c>
      <c r="O17" s="47">
        <f t="shared" si="1"/>
        <v>77.83963518905567</v>
      </c>
      <c r="P17" s="9"/>
    </row>
    <row r="18" spans="1:16">
      <c r="A18" s="12"/>
      <c r="B18" s="25">
        <v>323.7</v>
      </c>
      <c r="C18" s="20" t="s">
        <v>20</v>
      </c>
      <c r="D18" s="46">
        <v>48009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48009</v>
      </c>
      <c r="O18" s="47">
        <f t="shared" si="1"/>
        <v>4.5609918297548928</v>
      </c>
      <c r="P18" s="9"/>
    </row>
    <row r="19" spans="1:16">
      <c r="A19" s="12"/>
      <c r="B19" s="25">
        <v>325.2</v>
      </c>
      <c r="C19" s="20" t="s">
        <v>21</v>
      </c>
      <c r="D19" s="46">
        <v>0</v>
      </c>
      <c r="E19" s="46">
        <v>1934996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1934996</v>
      </c>
      <c r="O19" s="47">
        <f t="shared" si="1"/>
        <v>183.83013490404713</v>
      </c>
      <c r="P19" s="9"/>
    </row>
    <row r="20" spans="1:16">
      <c r="A20" s="12"/>
      <c r="B20" s="25">
        <v>329</v>
      </c>
      <c r="C20" s="20" t="s">
        <v>84</v>
      </c>
      <c r="D20" s="46">
        <v>614897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614897</v>
      </c>
      <c r="O20" s="47">
        <f t="shared" si="1"/>
        <v>58.41696750902527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1220833</v>
      </c>
      <c r="E21" s="32">
        <f t="shared" si="5"/>
        <v>18719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1239552</v>
      </c>
      <c r="O21" s="45">
        <f t="shared" si="1"/>
        <v>117.76097282918488</v>
      </c>
      <c r="P21" s="10"/>
    </row>
    <row r="22" spans="1:16">
      <c r="A22" s="12"/>
      <c r="B22" s="25">
        <v>331.9</v>
      </c>
      <c r="C22" s="20" t="s">
        <v>85</v>
      </c>
      <c r="D22" s="46">
        <v>80331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80331</v>
      </c>
      <c r="O22" s="47">
        <f t="shared" si="1"/>
        <v>7.6316739502185067</v>
      </c>
      <c r="P22" s="9"/>
    </row>
    <row r="23" spans="1:16">
      <c r="A23" s="12"/>
      <c r="B23" s="25">
        <v>334.2</v>
      </c>
      <c r="C23" s="20" t="s">
        <v>25</v>
      </c>
      <c r="D23" s="46">
        <v>10024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10024</v>
      </c>
      <c r="O23" s="47">
        <f t="shared" si="1"/>
        <v>0.95230856925707774</v>
      </c>
      <c r="P23" s="9"/>
    </row>
    <row r="24" spans="1:16">
      <c r="A24" s="12"/>
      <c r="B24" s="25">
        <v>335.12</v>
      </c>
      <c r="C24" s="20" t="s">
        <v>95</v>
      </c>
      <c r="D24" s="46">
        <v>308440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308440</v>
      </c>
      <c r="O24" s="47">
        <f t="shared" si="1"/>
        <v>29.30267908037241</v>
      </c>
      <c r="P24" s="9"/>
    </row>
    <row r="25" spans="1:16">
      <c r="A25" s="12"/>
      <c r="B25" s="25">
        <v>335.15</v>
      </c>
      <c r="C25" s="20" t="s">
        <v>96</v>
      </c>
      <c r="D25" s="46">
        <v>7635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7635</v>
      </c>
      <c r="O25" s="47">
        <f t="shared" si="1"/>
        <v>0.7253467604028121</v>
      </c>
      <c r="P25" s="9"/>
    </row>
    <row r="26" spans="1:16">
      <c r="A26" s="12"/>
      <c r="B26" s="25">
        <v>335.18</v>
      </c>
      <c r="C26" s="20" t="s">
        <v>97</v>
      </c>
      <c r="D26" s="46">
        <v>688167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688167</v>
      </c>
      <c r="O26" s="47">
        <f t="shared" si="1"/>
        <v>65.377826334790043</v>
      </c>
      <c r="P26" s="9"/>
    </row>
    <row r="27" spans="1:16">
      <c r="A27" s="12"/>
      <c r="B27" s="25">
        <v>335.21</v>
      </c>
      <c r="C27" s="20" t="s">
        <v>32</v>
      </c>
      <c r="D27" s="46">
        <v>14170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14170</v>
      </c>
      <c r="O27" s="47">
        <f t="shared" si="1"/>
        <v>1.3461903857115713</v>
      </c>
      <c r="P27" s="9"/>
    </row>
    <row r="28" spans="1:16">
      <c r="A28" s="12"/>
      <c r="B28" s="25">
        <v>335.49</v>
      </c>
      <c r="C28" s="20" t="s">
        <v>33</v>
      </c>
      <c r="D28" s="46">
        <v>4296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4296</v>
      </c>
      <c r="O28" s="47">
        <f t="shared" si="1"/>
        <v>0.40813224396731901</v>
      </c>
      <c r="P28" s="9"/>
    </row>
    <row r="29" spans="1:16">
      <c r="A29" s="12"/>
      <c r="B29" s="25">
        <v>335.9</v>
      </c>
      <c r="C29" s="20" t="s">
        <v>88</v>
      </c>
      <c r="D29" s="46">
        <v>51193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51193</v>
      </c>
      <c r="O29" s="47">
        <f t="shared" si="1"/>
        <v>4.8634809044271332</v>
      </c>
      <c r="P29" s="9"/>
    </row>
    <row r="30" spans="1:16">
      <c r="A30" s="12"/>
      <c r="B30" s="25">
        <v>337.9</v>
      </c>
      <c r="C30" s="20" t="s">
        <v>89</v>
      </c>
      <c r="D30" s="46">
        <v>45970</v>
      </c>
      <c r="E30" s="46">
        <v>18719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64689</v>
      </c>
      <c r="O30" s="47">
        <f t="shared" si="1"/>
        <v>6.1456393691810751</v>
      </c>
      <c r="P30" s="9"/>
    </row>
    <row r="31" spans="1:16">
      <c r="A31" s="12"/>
      <c r="B31" s="25">
        <v>338</v>
      </c>
      <c r="C31" s="20" t="s">
        <v>37</v>
      </c>
      <c r="D31" s="46">
        <v>10607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10607</v>
      </c>
      <c r="O31" s="47">
        <f t="shared" si="1"/>
        <v>1.0076952308569258</v>
      </c>
      <c r="P31" s="9"/>
    </row>
    <row r="32" spans="1:16" ht="15.75">
      <c r="A32" s="29" t="s">
        <v>42</v>
      </c>
      <c r="B32" s="30"/>
      <c r="C32" s="31"/>
      <c r="D32" s="32">
        <f t="shared" ref="D32:M32" si="7">SUM(D33:D40)</f>
        <v>473914</v>
      </c>
      <c r="E32" s="32">
        <f t="shared" si="7"/>
        <v>91941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565855</v>
      </c>
      <c r="O32" s="45">
        <f t="shared" si="1"/>
        <v>53.757837735132057</v>
      </c>
      <c r="P32" s="10"/>
    </row>
    <row r="33" spans="1:16">
      <c r="A33" s="12"/>
      <c r="B33" s="25">
        <v>341.9</v>
      </c>
      <c r="C33" s="20" t="s">
        <v>98</v>
      </c>
      <c r="D33" s="46">
        <v>48203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48203</v>
      </c>
      <c r="O33" s="47">
        <f t="shared" si="1"/>
        <v>4.5794223826714804</v>
      </c>
      <c r="P33" s="9"/>
    </row>
    <row r="34" spans="1:16">
      <c r="A34" s="12"/>
      <c r="B34" s="25">
        <v>342.1</v>
      </c>
      <c r="C34" s="20" t="s">
        <v>46</v>
      </c>
      <c r="D34" s="46">
        <v>49763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49763</v>
      </c>
      <c r="O34" s="47">
        <f t="shared" si="1"/>
        <v>4.7276268288048637</v>
      </c>
      <c r="P34" s="9"/>
    </row>
    <row r="35" spans="1:16">
      <c r="A35" s="12"/>
      <c r="B35" s="25">
        <v>342.5</v>
      </c>
      <c r="C35" s="20" t="s">
        <v>99</v>
      </c>
      <c r="D35" s="46">
        <v>26077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26077</v>
      </c>
      <c r="O35" s="47">
        <f t="shared" si="1"/>
        <v>2.4773893216796505</v>
      </c>
      <c r="P35" s="9"/>
    </row>
    <row r="36" spans="1:16">
      <c r="A36" s="12"/>
      <c r="B36" s="25">
        <v>342.6</v>
      </c>
      <c r="C36" s="20" t="s">
        <v>48</v>
      </c>
      <c r="D36" s="46">
        <v>250558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250558</v>
      </c>
      <c r="O36" s="47">
        <f t="shared" si="1"/>
        <v>23.803724111723351</v>
      </c>
      <c r="P36" s="9"/>
    </row>
    <row r="37" spans="1:16">
      <c r="A37" s="12"/>
      <c r="B37" s="25">
        <v>342.9</v>
      </c>
      <c r="C37" s="20" t="s">
        <v>109</v>
      </c>
      <c r="D37" s="46">
        <v>450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450</v>
      </c>
      <c r="O37" s="47">
        <f t="shared" ref="O37:O57" si="9">(N37/O$59)</f>
        <v>4.2751282538476154E-2</v>
      </c>
      <c r="P37" s="9"/>
    </row>
    <row r="38" spans="1:16">
      <c r="A38" s="12"/>
      <c r="B38" s="25">
        <v>343.4</v>
      </c>
      <c r="C38" s="20" t="s">
        <v>49</v>
      </c>
      <c r="D38" s="46">
        <v>0</v>
      </c>
      <c r="E38" s="46">
        <v>1659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1659</v>
      </c>
      <c r="O38" s="47">
        <f t="shared" si="9"/>
        <v>0.15760972829184874</v>
      </c>
      <c r="P38" s="9"/>
    </row>
    <row r="39" spans="1:16">
      <c r="A39" s="12"/>
      <c r="B39" s="25">
        <v>347.1</v>
      </c>
      <c r="C39" s="20" t="s">
        <v>50</v>
      </c>
      <c r="D39" s="46">
        <v>3945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3945</v>
      </c>
      <c r="O39" s="47">
        <f t="shared" si="9"/>
        <v>0.37478624358730761</v>
      </c>
      <c r="P39" s="9"/>
    </row>
    <row r="40" spans="1:16">
      <c r="A40" s="12"/>
      <c r="B40" s="25">
        <v>347.2</v>
      </c>
      <c r="C40" s="20" t="s">
        <v>51</v>
      </c>
      <c r="D40" s="46">
        <v>94918</v>
      </c>
      <c r="E40" s="46">
        <v>90282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185200</v>
      </c>
      <c r="O40" s="47">
        <f t="shared" si="9"/>
        <v>17.594527835835073</v>
      </c>
      <c r="P40" s="9"/>
    </row>
    <row r="41" spans="1:16" ht="15.75">
      <c r="A41" s="29" t="s">
        <v>43</v>
      </c>
      <c r="B41" s="30"/>
      <c r="C41" s="31"/>
      <c r="D41" s="32">
        <f t="shared" ref="D41:M41" si="10">SUM(D42:D46)</f>
        <v>577385</v>
      </c>
      <c r="E41" s="32">
        <f t="shared" si="10"/>
        <v>4836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7" si="11">SUM(D41:M41)</f>
        <v>582221</v>
      </c>
      <c r="O41" s="45">
        <f t="shared" si="9"/>
        <v>55.31265437963139</v>
      </c>
      <c r="P41" s="10"/>
    </row>
    <row r="42" spans="1:16">
      <c r="A42" s="13"/>
      <c r="B42" s="39">
        <v>351.1</v>
      </c>
      <c r="C42" s="21" t="s">
        <v>106</v>
      </c>
      <c r="D42" s="46">
        <v>8476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8476</v>
      </c>
      <c r="O42" s="47">
        <f t="shared" si="9"/>
        <v>0.80524415732471977</v>
      </c>
      <c r="P42" s="9"/>
    </row>
    <row r="43" spans="1:16">
      <c r="A43" s="13"/>
      <c r="B43" s="39">
        <v>351.2</v>
      </c>
      <c r="C43" s="21" t="s">
        <v>110</v>
      </c>
      <c r="D43" s="46">
        <v>0</v>
      </c>
      <c r="E43" s="46">
        <v>4216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4216</v>
      </c>
      <c r="O43" s="47">
        <f t="shared" si="9"/>
        <v>0.40053201596047883</v>
      </c>
      <c r="P43" s="9"/>
    </row>
    <row r="44" spans="1:16">
      <c r="A44" s="13"/>
      <c r="B44" s="39">
        <v>351.3</v>
      </c>
      <c r="C44" s="21" t="s">
        <v>111</v>
      </c>
      <c r="D44" s="46">
        <v>0</v>
      </c>
      <c r="E44" s="46">
        <v>620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620</v>
      </c>
      <c r="O44" s="47">
        <f t="shared" si="9"/>
        <v>5.8901767053011589E-2</v>
      </c>
      <c r="P44" s="9"/>
    </row>
    <row r="45" spans="1:16">
      <c r="A45" s="13"/>
      <c r="B45" s="39">
        <v>352</v>
      </c>
      <c r="C45" s="21" t="s">
        <v>55</v>
      </c>
      <c r="D45" s="46">
        <v>739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739</v>
      </c>
      <c r="O45" s="47">
        <f t="shared" si="9"/>
        <v>7.020710621318639E-2</v>
      </c>
      <c r="P45" s="9"/>
    </row>
    <row r="46" spans="1:16">
      <c r="A46" s="13"/>
      <c r="B46" s="39">
        <v>354</v>
      </c>
      <c r="C46" s="21" t="s">
        <v>56</v>
      </c>
      <c r="D46" s="46">
        <v>568170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568170</v>
      </c>
      <c r="O46" s="47">
        <f t="shared" si="9"/>
        <v>53.977769333079991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232388</v>
      </c>
      <c r="E47" s="32">
        <f t="shared" si="12"/>
        <v>387910</v>
      </c>
      <c r="F47" s="32">
        <f t="shared" si="12"/>
        <v>147</v>
      </c>
      <c r="G47" s="32">
        <f t="shared" si="12"/>
        <v>0</v>
      </c>
      <c r="H47" s="32">
        <f t="shared" si="12"/>
        <v>57996</v>
      </c>
      <c r="I47" s="32">
        <f t="shared" si="12"/>
        <v>0</v>
      </c>
      <c r="J47" s="32">
        <f t="shared" si="12"/>
        <v>0</v>
      </c>
      <c r="K47" s="32">
        <f t="shared" si="12"/>
        <v>6433234</v>
      </c>
      <c r="L47" s="32">
        <f t="shared" si="12"/>
        <v>1246962</v>
      </c>
      <c r="M47" s="32">
        <f t="shared" si="12"/>
        <v>0</v>
      </c>
      <c r="N47" s="32">
        <f t="shared" si="11"/>
        <v>8358637</v>
      </c>
      <c r="O47" s="45">
        <f t="shared" si="9"/>
        <v>794.09433783013492</v>
      </c>
      <c r="P47" s="10"/>
    </row>
    <row r="48" spans="1:16">
      <c r="A48" s="12"/>
      <c r="B48" s="25">
        <v>361.1</v>
      </c>
      <c r="C48" s="20" t="s">
        <v>59</v>
      </c>
      <c r="D48" s="46">
        <v>54670</v>
      </c>
      <c r="E48" s="46">
        <v>25407</v>
      </c>
      <c r="F48" s="46">
        <v>147</v>
      </c>
      <c r="G48" s="46">
        <v>0</v>
      </c>
      <c r="H48" s="46">
        <v>11688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91912</v>
      </c>
      <c r="O48" s="47">
        <f t="shared" si="9"/>
        <v>8.731901957058712</v>
      </c>
      <c r="P48" s="9"/>
    </row>
    <row r="49" spans="1:119">
      <c r="A49" s="12"/>
      <c r="B49" s="25">
        <v>361.3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46308</v>
      </c>
      <c r="I49" s="46">
        <v>0</v>
      </c>
      <c r="J49" s="46">
        <v>0</v>
      </c>
      <c r="K49" s="46">
        <v>4225826</v>
      </c>
      <c r="L49" s="46">
        <v>842641</v>
      </c>
      <c r="M49" s="46">
        <v>0</v>
      </c>
      <c r="N49" s="46">
        <f t="shared" si="11"/>
        <v>5114775</v>
      </c>
      <c r="O49" s="47">
        <f t="shared" si="9"/>
        <v>485.91820254607637</v>
      </c>
      <c r="P49" s="9"/>
    </row>
    <row r="50" spans="1:119">
      <c r="A50" s="12"/>
      <c r="B50" s="25">
        <v>364</v>
      </c>
      <c r="C50" s="20" t="s">
        <v>100</v>
      </c>
      <c r="D50" s="46">
        <v>5577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5577</v>
      </c>
      <c r="O50" s="47">
        <f t="shared" si="9"/>
        <v>0.52983089492684776</v>
      </c>
      <c r="P50" s="9"/>
    </row>
    <row r="51" spans="1:119">
      <c r="A51" s="12"/>
      <c r="B51" s="25">
        <v>366</v>
      </c>
      <c r="C51" s="20" t="s">
        <v>62</v>
      </c>
      <c r="D51" s="46">
        <v>9102</v>
      </c>
      <c r="E51" s="46">
        <v>224763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233865</v>
      </c>
      <c r="O51" s="47">
        <f t="shared" si="9"/>
        <v>22.217841535246059</v>
      </c>
      <c r="P51" s="9"/>
    </row>
    <row r="52" spans="1:119">
      <c r="A52" s="12"/>
      <c r="B52" s="25">
        <v>368</v>
      </c>
      <c r="C52" s="20" t="s">
        <v>81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2207408</v>
      </c>
      <c r="L52" s="46">
        <v>404321</v>
      </c>
      <c r="M52" s="46">
        <v>0</v>
      </c>
      <c r="N52" s="46">
        <f t="shared" si="11"/>
        <v>2611729</v>
      </c>
      <c r="O52" s="47">
        <f t="shared" si="9"/>
        <v>248.12169865095953</v>
      </c>
      <c r="P52" s="9"/>
    </row>
    <row r="53" spans="1:119">
      <c r="A53" s="12"/>
      <c r="B53" s="25">
        <v>369.9</v>
      </c>
      <c r="C53" s="20" t="s">
        <v>65</v>
      </c>
      <c r="D53" s="46">
        <v>163039</v>
      </c>
      <c r="E53" s="46">
        <v>137740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300779</v>
      </c>
      <c r="O53" s="47">
        <f t="shared" si="9"/>
        <v>28.574862245867376</v>
      </c>
      <c r="P53" s="9"/>
    </row>
    <row r="54" spans="1:119" ht="15.75">
      <c r="A54" s="29" t="s">
        <v>44</v>
      </c>
      <c r="B54" s="30"/>
      <c r="C54" s="31"/>
      <c r="D54" s="32">
        <f t="shared" ref="D54:M54" si="13">SUM(D55:D56)</f>
        <v>530000</v>
      </c>
      <c r="E54" s="32">
        <f t="shared" si="13"/>
        <v>652328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1182328</v>
      </c>
      <c r="O54" s="45">
        <f t="shared" si="9"/>
        <v>112.32452973589207</v>
      </c>
      <c r="P54" s="9"/>
    </row>
    <row r="55" spans="1:119">
      <c r="A55" s="12"/>
      <c r="B55" s="25">
        <v>381</v>
      </c>
      <c r="C55" s="20" t="s">
        <v>66</v>
      </c>
      <c r="D55" s="46">
        <v>110000</v>
      </c>
      <c r="E55" s="46">
        <v>652328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762328</v>
      </c>
      <c r="O55" s="47">
        <f t="shared" si="9"/>
        <v>72.423332699981003</v>
      </c>
      <c r="P55" s="9"/>
    </row>
    <row r="56" spans="1:119" ht="15.75" thickBot="1">
      <c r="A56" s="12"/>
      <c r="B56" s="25">
        <v>383</v>
      </c>
      <c r="C56" s="20" t="s">
        <v>67</v>
      </c>
      <c r="D56" s="46">
        <v>420000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420000</v>
      </c>
      <c r="O56" s="47">
        <f t="shared" si="9"/>
        <v>39.901197035911075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SUM(D5,D15,D21,D32,D41,D47,D54)</f>
        <v>15307726</v>
      </c>
      <c r="E57" s="15">
        <f t="shared" si="14"/>
        <v>3090730</v>
      </c>
      <c r="F57" s="15">
        <f t="shared" si="14"/>
        <v>403872</v>
      </c>
      <c r="G57" s="15">
        <f t="shared" si="14"/>
        <v>0</v>
      </c>
      <c r="H57" s="15">
        <f t="shared" si="14"/>
        <v>57996</v>
      </c>
      <c r="I57" s="15">
        <f t="shared" si="14"/>
        <v>0</v>
      </c>
      <c r="J57" s="15">
        <f t="shared" si="14"/>
        <v>0</v>
      </c>
      <c r="K57" s="15">
        <f t="shared" si="14"/>
        <v>6433234</v>
      </c>
      <c r="L57" s="15">
        <f t="shared" si="14"/>
        <v>1246962</v>
      </c>
      <c r="M57" s="15">
        <f t="shared" si="14"/>
        <v>0</v>
      </c>
      <c r="N57" s="15">
        <f t="shared" si="11"/>
        <v>26540520</v>
      </c>
      <c r="O57" s="38">
        <f t="shared" si="9"/>
        <v>2521.4250427512825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118</v>
      </c>
      <c r="M59" s="48"/>
      <c r="N59" s="48"/>
      <c r="O59" s="43">
        <v>10526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9484267</v>
      </c>
      <c r="E5" s="27">
        <f t="shared" si="0"/>
        <v>0</v>
      </c>
      <c r="F5" s="27">
        <f t="shared" si="0"/>
        <v>408228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9892495</v>
      </c>
      <c r="O5" s="33">
        <f t="shared" ref="O5:O36" si="1">(N5/O$59)</f>
        <v>941.60432134018652</v>
      </c>
      <c r="P5" s="6"/>
    </row>
    <row r="6" spans="1:133">
      <c r="A6" s="12"/>
      <c r="B6" s="25">
        <v>311</v>
      </c>
      <c r="C6" s="20" t="s">
        <v>2</v>
      </c>
      <c r="D6" s="46">
        <v>6862442</v>
      </c>
      <c r="E6" s="46">
        <v>0</v>
      </c>
      <c r="F6" s="46">
        <v>408228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7270670</v>
      </c>
      <c r="O6" s="47">
        <f t="shared" si="1"/>
        <v>692.04930515895683</v>
      </c>
      <c r="P6" s="9"/>
    </row>
    <row r="7" spans="1:133">
      <c r="A7" s="12"/>
      <c r="B7" s="25">
        <v>312.41000000000003</v>
      </c>
      <c r="C7" s="20" t="s">
        <v>11</v>
      </c>
      <c r="D7" s="46">
        <v>109367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109367</v>
      </c>
      <c r="O7" s="47">
        <f t="shared" si="1"/>
        <v>10.409956215495907</v>
      </c>
      <c r="P7" s="9"/>
    </row>
    <row r="8" spans="1:133">
      <c r="A8" s="12"/>
      <c r="B8" s="25">
        <v>312.42</v>
      </c>
      <c r="C8" s="20" t="s">
        <v>10</v>
      </c>
      <c r="D8" s="46">
        <v>78345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78345</v>
      </c>
      <c r="O8" s="47">
        <f t="shared" si="1"/>
        <v>7.4571673329525989</v>
      </c>
      <c r="P8" s="9"/>
    </row>
    <row r="9" spans="1:133">
      <c r="A9" s="12"/>
      <c r="B9" s="25">
        <v>314.10000000000002</v>
      </c>
      <c r="C9" s="20" t="s">
        <v>12</v>
      </c>
      <c r="D9" s="46">
        <v>1131256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1131256</v>
      </c>
      <c r="O9" s="47">
        <f t="shared" si="1"/>
        <v>107.67713687416715</v>
      </c>
      <c r="P9" s="9"/>
    </row>
    <row r="10" spans="1:133">
      <c r="A10" s="12"/>
      <c r="B10" s="25">
        <v>314.3</v>
      </c>
      <c r="C10" s="20" t="s">
        <v>13</v>
      </c>
      <c r="D10" s="46">
        <v>492886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492886</v>
      </c>
      <c r="O10" s="47">
        <f t="shared" si="1"/>
        <v>46.914715400723395</v>
      </c>
      <c r="P10" s="9"/>
    </row>
    <row r="11" spans="1:133">
      <c r="A11" s="12"/>
      <c r="B11" s="25">
        <v>314.39999999999998</v>
      </c>
      <c r="C11" s="20" t="s">
        <v>14</v>
      </c>
      <c r="D11" s="46">
        <v>1031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1031</v>
      </c>
      <c r="O11" s="47">
        <f t="shared" si="1"/>
        <v>9.8134399390824287E-2</v>
      </c>
      <c r="P11" s="9"/>
    </row>
    <row r="12" spans="1:133">
      <c r="A12" s="12"/>
      <c r="B12" s="25">
        <v>314.8</v>
      </c>
      <c r="C12" s="20" t="s">
        <v>15</v>
      </c>
      <c r="D12" s="46">
        <v>39855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39855</v>
      </c>
      <c r="O12" s="47">
        <f t="shared" si="1"/>
        <v>3.7935465448315249</v>
      </c>
      <c r="P12" s="9"/>
    </row>
    <row r="13" spans="1:133">
      <c r="A13" s="12"/>
      <c r="B13" s="25">
        <v>315</v>
      </c>
      <c r="C13" s="20" t="s">
        <v>93</v>
      </c>
      <c r="D13" s="46">
        <v>694982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694982</v>
      </c>
      <c r="O13" s="47">
        <f t="shared" si="1"/>
        <v>66.150961355415959</v>
      </c>
      <c r="P13" s="9"/>
    </row>
    <row r="14" spans="1:133">
      <c r="A14" s="12"/>
      <c r="B14" s="25">
        <v>316</v>
      </c>
      <c r="C14" s="20" t="s">
        <v>94</v>
      </c>
      <c r="D14" s="46">
        <v>74103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74103</v>
      </c>
      <c r="O14" s="47">
        <f t="shared" si="1"/>
        <v>7.0533980582524274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2471993</v>
      </c>
      <c r="E15" s="32">
        <f t="shared" si="3"/>
        <v>270741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2742734</v>
      </c>
      <c r="O15" s="45">
        <f t="shared" si="1"/>
        <v>261.06358271463927</v>
      </c>
      <c r="P15" s="10"/>
    </row>
    <row r="16" spans="1:133">
      <c r="A16" s="12"/>
      <c r="B16" s="25">
        <v>322</v>
      </c>
      <c r="C16" s="20" t="s">
        <v>0</v>
      </c>
      <c r="D16" s="46">
        <v>1009406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1009406</v>
      </c>
      <c r="O16" s="47">
        <f t="shared" si="1"/>
        <v>96.079002474776317</v>
      </c>
      <c r="P16" s="9"/>
    </row>
    <row r="17" spans="1:16">
      <c r="A17" s="12"/>
      <c r="B17" s="25">
        <v>323.10000000000002</v>
      </c>
      <c r="C17" s="20" t="s">
        <v>19</v>
      </c>
      <c r="D17" s="46">
        <v>812578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812578</v>
      </c>
      <c r="O17" s="47">
        <f t="shared" si="1"/>
        <v>77.344184275652012</v>
      </c>
      <c r="P17" s="9"/>
    </row>
    <row r="18" spans="1:16">
      <c r="A18" s="12"/>
      <c r="B18" s="25">
        <v>323.7</v>
      </c>
      <c r="C18" s="20" t="s">
        <v>20</v>
      </c>
      <c r="D18" s="46">
        <v>34938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34938</v>
      </c>
      <c r="O18" s="47">
        <f t="shared" si="1"/>
        <v>3.3255282695602513</v>
      </c>
      <c r="P18" s="9"/>
    </row>
    <row r="19" spans="1:16">
      <c r="A19" s="12"/>
      <c r="B19" s="25">
        <v>325.2</v>
      </c>
      <c r="C19" s="20" t="s">
        <v>21</v>
      </c>
      <c r="D19" s="46">
        <v>0</v>
      </c>
      <c r="E19" s="46">
        <v>270741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270741</v>
      </c>
      <c r="O19" s="47">
        <f t="shared" si="1"/>
        <v>25.77013135351228</v>
      </c>
      <c r="P19" s="9"/>
    </row>
    <row r="20" spans="1:16">
      <c r="A20" s="12"/>
      <c r="B20" s="25">
        <v>329</v>
      </c>
      <c r="C20" s="20" t="s">
        <v>84</v>
      </c>
      <c r="D20" s="46">
        <v>615071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615071</v>
      </c>
      <c r="O20" s="47">
        <f t="shared" si="1"/>
        <v>58.544736341138396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1160847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1160847</v>
      </c>
      <c r="O21" s="45">
        <f t="shared" si="1"/>
        <v>110.49371787549971</v>
      </c>
      <c r="P21" s="10"/>
    </row>
    <row r="22" spans="1:16">
      <c r="A22" s="12"/>
      <c r="B22" s="25">
        <v>331.9</v>
      </c>
      <c r="C22" s="20" t="s">
        <v>85</v>
      </c>
      <c r="D22" s="46">
        <v>22358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22358</v>
      </c>
      <c r="O22" s="47">
        <f t="shared" si="1"/>
        <v>2.1281172663240056</v>
      </c>
      <c r="P22" s="9"/>
    </row>
    <row r="23" spans="1:16">
      <c r="A23" s="12"/>
      <c r="B23" s="25">
        <v>334.2</v>
      </c>
      <c r="C23" s="20" t="s">
        <v>25</v>
      </c>
      <c r="D23" s="46">
        <v>1409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1409</v>
      </c>
      <c r="O23" s="47">
        <f t="shared" si="1"/>
        <v>0.13411383971064153</v>
      </c>
      <c r="P23" s="9"/>
    </row>
    <row r="24" spans="1:16">
      <c r="A24" s="12"/>
      <c r="B24" s="25">
        <v>335.12</v>
      </c>
      <c r="C24" s="20" t="s">
        <v>95</v>
      </c>
      <c r="D24" s="46">
        <v>298783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298783</v>
      </c>
      <c r="O24" s="47">
        <f t="shared" si="1"/>
        <v>28.439272796497239</v>
      </c>
      <c r="P24" s="9"/>
    </row>
    <row r="25" spans="1:16">
      <c r="A25" s="12"/>
      <c r="B25" s="25">
        <v>335.15</v>
      </c>
      <c r="C25" s="20" t="s">
        <v>96</v>
      </c>
      <c r="D25" s="46">
        <v>7873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7873</v>
      </c>
      <c r="O25" s="47">
        <f t="shared" si="1"/>
        <v>0.7493813059204264</v>
      </c>
      <c r="P25" s="9"/>
    </row>
    <row r="26" spans="1:16">
      <c r="A26" s="12"/>
      <c r="B26" s="25">
        <v>335.18</v>
      </c>
      <c r="C26" s="20" t="s">
        <v>97</v>
      </c>
      <c r="D26" s="46">
        <v>682827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682827</v>
      </c>
      <c r="O26" s="47">
        <f t="shared" si="1"/>
        <v>64.994003426613361</v>
      </c>
      <c r="P26" s="9"/>
    </row>
    <row r="27" spans="1:16">
      <c r="A27" s="12"/>
      <c r="B27" s="25">
        <v>335.21</v>
      </c>
      <c r="C27" s="20" t="s">
        <v>32</v>
      </c>
      <c r="D27" s="46">
        <v>14280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14280</v>
      </c>
      <c r="O27" s="47">
        <f t="shared" si="1"/>
        <v>1.3592233009708738</v>
      </c>
      <c r="P27" s="9"/>
    </row>
    <row r="28" spans="1:16">
      <c r="A28" s="12"/>
      <c r="B28" s="25">
        <v>335.49</v>
      </c>
      <c r="C28" s="20" t="s">
        <v>33</v>
      </c>
      <c r="D28" s="46">
        <v>5407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5407</v>
      </c>
      <c r="O28" s="47">
        <f t="shared" si="1"/>
        <v>0.51465829050066625</v>
      </c>
      <c r="P28" s="9"/>
    </row>
    <row r="29" spans="1:16">
      <c r="A29" s="12"/>
      <c r="B29" s="25">
        <v>335.9</v>
      </c>
      <c r="C29" s="20" t="s">
        <v>88</v>
      </c>
      <c r="D29" s="46">
        <v>42288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42288</v>
      </c>
      <c r="O29" s="47">
        <f t="shared" si="1"/>
        <v>4.0251284980011421</v>
      </c>
      <c r="P29" s="9"/>
    </row>
    <row r="30" spans="1:16">
      <c r="A30" s="12"/>
      <c r="B30" s="25">
        <v>337.9</v>
      </c>
      <c r="C30" s="20" t="s">
        <v>89</v>
      </c>
      <c r="D30" s="46">
        <v>74686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74686</v>
      </c>
      <c r="O30" s="47">
        <f t="shared" si="1"/>
        <v>7.1088901580049493</v>
      </c>
      <c r="P30" s="9"/>
    </row>
    <row r="31" spans="1:16">
      <c r="A31" s="12"/>
      <c r="B31" s="25">
        <v>338</v>
      </c>
      <c r="C31" s="20" t="s">
        <v>37</v>
      </c>
      <c r="D31" s="46">
        <v>10936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10936</v>
      </c>
      <c r="O31" s="47">
        <f t="shared" si="1"/>
        <v>1.0409289929564058</v>
      </c>
      <c r="P31" s="9"/>
    </row>
    <row r="32" spans="1:16" ht="15.75">
      <c r="A32" s="29" t="s">
        <v>42</v>
      </c>
      <c r="B32" s="30"/>
      <c r="C32" s="31"/>
      <c r="D32" s="32">
        <f t="shared" ref="D32:M32" si="7">SUM(D33:D40)</f>
        <v>468543</v>
      </c>
      <c r="E32" s="32">
        <f t="shared" si="7"/>
        <v>1955087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2423630</v>
      </c>
      <c r="O32" s="45">
        <f t="shared" si="1"/>
        <v>230.69008185798592</v>
      </c>
      <c r="P32" s="10"/>
    </row>
    <row r="33" spans="1:16">
      <c r="A33" s="12"/>
      <c r="B33" s="25">
        <v>341.9</v>
      </c>
      <c r="C33" s="20" t="s">
        <v>98</v>
      </c>
      <c r="D33" s="46">
        <v>53324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53324</v>
      </c>
      <c r="O33" s="47">
        <f t="shared" si="1"/>
        <v>5.0755758614125259</v>
      </c>
      <c r="P33" s="9"/>
    </row>
    <row r="34" spans="1:16">
      <c r="A34" s="12"/>
      <c r="B34" s="25">
        <v>342.1</v>
      </c>
      <c r="C34" s="20" t="s">
        <v>46</v>
      </c>
      <c r="D34" s="46">
        <v>41727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41727</v>
      </c>
      <c r="O34" s="47">
        <f t="shared" si="1"/>
        <v>3.9717304397487152</v>
      </c>
      <c r="P34" s="9"/>
    </row>
    <row r="35" spans="1:16">
      <c r="A35" s="12"/>
      <c r="B35" s="25">
        <v>342.5</v>
      </c>
      <c r="C35" s="20" t="s">
        <v>99</v>
      </c>
      <c r="D35" s="46">
        <v>29383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29383</v>
      </c>
      <c r="O35" s="47">
        <f t="shared" si="1"/>
        <v>2.7967827907862173</v>
      </c>
      <c r="P35" s="9"/>
    </row>
    <row r="36" spans="1:16">
      <c r="A36" s="12"/>
      <c r="B36" s="25">
        <v>342.6</v>
      </c>
      <c r="C36" s="20" t="s">
        <v>48</v>
      </c>
      <c r="D36" s="46">
        <v>251277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251277</v>
      </c>
      <c r="O36" s="47">
        <f t="shared" si="1"/>
        <v>23.917475728155338</v>
      </c>
      <c r="P36" s="9"/>
    </row>
    <row r="37" spans="1:16">
      <c r="A37" s="12"/>
      <c r="B37" s="25">
        <v>342.9</v>
      </c>
      <c r="C37" s="20" t="s">
        <v>109</v>
      </c>
      <c r="D37" s="46">
        <v>550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550</v>
      </c>
      <c r="O37" s="47">
        <f t="shared" ref="O37:O57" si="9">(N37/O$59)</f>
        <v>5.2351037502379592E-2</v>
      </c>
      <c r="P37" s="9"/>
    </row>
    <row r="38" spans="1:16">
      <c r="A38" s="12"/>
      <c r="B38" s="25">
        <v>343.4</v>
      </c>
      <c r="C38" s="20" t="s">
        <v>49</v>
      </c>
      <c r="D38" s="46">
        <v>0</v>
      </c>
      <c r="E38" s="46">
        <v>1862845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1862845</v>
      </c>
      <c r="O38" s="47">
        <f t="shared" si="9"/>
        <v>177.31248810203692</v>
      </c>
      <c r="P38" s="9"/>
    </row>
    <row r="39" spans="1:16">
      <c r="A39" s="12"/>
      <c r="B39" s="25">
        <v>347.1</v>
      </c>
      <c r="C39" s="20" t="s">
        <v>50</v>
      </c>
      <c r="D39" s="46">
        <v>2918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2918</v>
      </c>
      <c r="O39" s="47">
        <f t="shared" si="9"/>
        <v>0.27774604987626117</v>
      </c>
      <c r="P39" s="9"/>
    </row>
    <row r="40" spans="1:16">
      <c r="A40" s="12"/>
      <c r="B40" s="25">
        <v>347.2</v>
      </c>
      <c r="C40" s="20" t="s">
        <v>51</v>
      </c>
      <c r="D40" s="46">
        <v>89364</v>
      </c>
      <c r="E40" s="46">
        <v>92242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181606</v>
      </c>
      <c r="O40" s="47">
        <f t="shared" si="9"/>
        <v>17.285931848467541</v>
      </c>
      <c r="P40" s="9"/>
    </row>
    <row r="41" spans="1:16" ht="15.75">
      <c r="A41" s="29" t="s">
        <v>43</v>
      </c>
      <c r="B41" s="30"/>
      <c r="C41" s="31"/>
      <c r="D41" s="32">
        <f t="shared" ref="D41:M41" si="10">SUM(D42:D46)</f>
        <v>400574</v>
      </c>
      <c r="E41" s="32">
        <f t="shared" si="10"/>
        <v>1725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7" si="11">SUM(D41:M41)</f>
        <v>402299</v>
      </c>
      <c r="O41" s="45">
        <f t="shared" si="9"/>
        <v>38.292309156672381</v>
      </c>
      <c r="P41" s="10"/>
    </row>
    <row r="42" spans="1:16">
      <c r="A42" s="13"/>
      <c r="B42" s="39">
        <v>351.1</v>
      </c>
      <c r="C42" s="21" t="s">
        <v>106</v>
      </c>
      <c r="D42" s="46">
        <v>18247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18247</v>
      </c>
      <c r="O42" s="47">
        <f t="shared" si="9"/>
        <v>1.7368170569198553</v>
      </c>
      <c r="P42" s="9"/>
    </row>
    <row r="43" spans="1:16">
      <c r="A43" s="13"/>
      <c r="B43" s="39">
        <v>351.2</v>
      </c>
      <c r="C43" s="21" t="s">
        <v>110</v>
      </c>
      <c r="D43" s="46">
        <v>0</v>
      </c>
      <c r="E43" s="46">
        <v>750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750</v>
      </c>
      <c r="O43" s="47">
        <f t="shared" si="9"/>
        <v>7.1387778412335803E-2</v>
      </c>
      <c r="P43" s="9"/>
    </row>
    <row r="44" spans="1:16">
      <c r="A44" s="13"/>
      <c r="B44" s="39">
        <v>351.3</v>
      </c>
      <c r="C44" s="21" t="s">
        <v>111</v>
      </c>
      <c r="D44" s="46">
        <v>0</v>
      </c>
      <c r="E44" s="46">
        <v>975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975</v>
      </c>
      <c r="O44" s="47">
        <f t="shared" si="9"/>
        <v>9.2804111936036549E-2</v>
      </c>
      <c r="P44" s="9"/>
    </row>
    <row r="45" spans="1:16">
      <c r="A45" s="13"/>
      <c r="B45" s="39">
        <v>352</v>
      </c>
      <c r="C45" s="21" t="s">
        <v>55</v>
      </c>
      <c r="D45" s="46">
        <v>941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941</v>
      </c>
      <c r="O45" s="47">
        <f t="shared" si="9"/>
        <v>8.9567865981343989E-2</v>
      </c>
      <c r="P45" s="9"/>
    </row>
    <row r="46" spans="1:16">
      <c r="A46" s="13"/>
      <c r="B46" s="39">
        <v>354</v>
      </c>
      <c r="C46" s="21" t="s">
        <v>56</v>
      </c>
      <c r="D46" s="46">
        <v>381386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381386</v>
      </c>
      <c r="O46" s="47">
        <f t="shared" si="9"/>
        <v>36.301732343422806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254137</v>
      </c>
      <c r="E47" s="32">
        <f t="shared" si="12"/>
        <v>331980</v>
      </c>
      <c r="F47" s="32">
        <f t="shared" si="12"/>
        <v>61</v>
      </c>
      <c r="G47" s="32">
        <f t="shared" si="12"/>
        <v>0</v>
      </c>
      <c r="H47" s="32">
        <f t="shared" si="12"/>
        <v>46166</v>
      </c>
      <c r="I47" s="32">
        <f t="shared" si="12"/>
        <v>0</v>
      </c>
      <c r="J47" s="32">
        <f t="shared" si="12"/>
        <v>0</v>
      </c>
      <c r="K47" s="32">
        <f t="shared" si="12"/>
        <v>4423069</v>
      </c>
      <c r="L47" s="32">
        <f t="shared" si="12"/>
        <v>1130667</v>
      </c>
      <c r="M47" s="32">
        <f t="shared" si="12"/>
        <v>0</v>
      </c>
      <c r="N47" s="32">
        <f t="shared" si="11"/>
        <v>6186080</v>
      </c>
      <c r="O47" s="45">
        <f t="shared" si="9"/>
        <v>588.81401104130975</v>
      </c>
      <c r="P47" s="10"/>
    </row>
    <row r="48" spans="1:16">
      <c r="A48" s="12"/>
      <c r="B48" s="25">
        <v>361.1</v>
      </c>
      <c r="C48" s="20" t="s">
        <v>59</v>
      </c>
      <c r="D48" s="46">
        <v>36590</v>
      </c>
      <c r="E48" s="46">
        <v>18491</v>
      </c>
      <c r="F48" s="46">
        <v>61</v>
      </c>
      <c r="G48" s="46">
        <v>0</v>
      </c>
      <c r="H48" s="46">
        <v>10217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65359</v>
      </c>
      <c r="O48" s="47">
        <f t="shared" si="9"/>
        <v>6.2211117456691412</v>
      </c>
      <c r="P48" s="9"/>
    </row>
    <row r="49" spans="1:119">
      <c r="A49" s="12"/>
      <c r="B49" s="25">
        <v>361.3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35949</v>
      </c>
      <c r="I49" s="46">
        <v>0</v>
      </c>
      <c r="J49" s="46">
        <v>0</v>
      </c>
      <c r="K49" s="46">
        <v>2565931</v>
      </c>
      <c r="L49" s="46">
        <v>626936</v>
      </c>
      <c r="M49" s="46">
        <v>0</v>
      </c>
      <c r="N49" s="46">
        <f t="shared" si="11"/>
        <v>3228816</v>
      </c>
      <c r="O49" s="47">
        <f t="shared" si="9"/>
        <v>307.33066818960594</v>
      </c>
      <c r="P49" s="9"/>
    </row>
    <row r="50" spans="1:119">
      <c r="A50" s="12"/>
      <c r="B50" s="25">
        <v>364</v>
      </c>
      <c r="C50" s="20" t="s">
        <v>100</v>
      </c>
      <c r="D50" s="46">
        <v>14671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14671</v>
      </c>
      <c r="O50" s="47">
        <f t="shared" si="9"/>
        <v>1.3964401294498381</v>
      </c>
      <c r="P50" s="9"/>
    </row>
    <row r="51" spans="1:119">
      <c r="A51" s="12"/>
      <c r="B51" s="25">
        <v>366</v>
      </c>
      <c r="C51" s="20" t="s">
        <v>62</v>
      </c>
      <c r="D51" s="46">
        <v>88926</v>
      </c>
      <c r="E51" s="46">
        <v>222099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311025</v>
      </c>
      <c r="O51" s="47">
        <f t="shared" si="9"/>
        <v>29.604511707595659</v>
      </c>
      <c r="P51" s="9"/>
    </row>
    <row r="52" spans="1:119">
      <c r="A52" s="12"/>
      <c r="B52" s="25">
        <v>368</v>
      </c>
      <c r="C52" s="20" t="s">
        <v>81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1857138</v>
      </c>
      <c r="L52" s="46">
        <v>503731</v>
      </c>
      <c r="M52" s="46">
        <v>0</v>
      </c>
      <c r="N52" s="46">
        <f t="shared" si="11"/>
        <v>2360869</v>
      </c>
      <c r="O52" s="47">
        <f t="shared" si="9"/>
        <v>224.7162573767371</v>
      </c>
      <c r="P52" s="9"/>
    </row>
    <row r="53" spans="1:119">
      <c r="A53" s="12"/>
      <c r="B53" s="25">
        <v>369.9</v>
      </c>
      <c r="C53" s="20" t="s">
        <v>65</v>
      </c>
      <c r="D53" s="46">
        <v>113950</v>
      </c>
      <c r="E53" s="46">
        <v>91390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205340</v>
      </c>
      <c r="O53" s="47">
        <f t="shared" si="9"/>
        <v>19.545021892252045</v>
      </c>
      <c r="P53" s="9"/>
    </row>
    <row r="54" spans="1:119" ht="15.75">
      <c r="A54" s="29" t="s">
        <v>44</v>
      </c>
      <c r="B54" s="30"/>
      <c r="C54" s="31"/>
      <c r="D54" s="32">
        <f t="shared" ref="D54:M54" si="13">SUM(D55:D56)</f>
        <v>262416</v>
      </c>
      <c r="E54" s="32">
        <f t="shared" si="13"/>
        <v>149368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411784</v>
      </c>
      <c r="O54" s="45">
        <f t="shared" si="9"/>
        <v>39.19512659432705</v>
      </c>
      <c r="P54" s="9"/>
    </row>
    <row r="55" spans="1:119">
      <c r="A55" s="12"/>
      <c r="B55" s="25">
        <v>381</v>
      </c>
      <c r="C55" s="20" t="s">
        <v>66</v>
      </c>
      <c r="D55" s="46">
        <v>164416</v>
      </c>
      <c r="E55" s="46">
        <v>149368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313784</v>
      </c>
      <c r="O55" s="47">
        <f t="shared" si="9"/>
        <v>29.867123548448507</v>
      </c>
      <c r="P55" s="9"/>
    </row>
    <row r="56" spans="1:119" ht="15.75" thickBot="1">
      <c r="A56" s="12"/>
      <c r="B56" s="25">
        <v>383</v>
      </c>
      <c r="C56" s="20" t="s">
        <v>67</v>
      </c>
      <c r="D56" s="46">
        <v>98000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98000</v>
      </c>
      <c r="O56" s="47">
        <f t="shared" si="9"/>
        <v>9.3280030458785461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SUM(D5,D15,D21,D32,D41,D47,D54)</f>
        <v>14502777</v>
      </c>
      <c r="E57" s="15">
        <f t="shared" si="14"/>
        <v>2708901</v>
      </c>
      <c r="F57" s="15">
        <f t="shared" si="14"/>
        <v>408289</v>
      </c>
      <c r="G57" s="15">
        <f t="shared" si="14"/>
        <v>0</v>
      </c>
      <c r="H57" s="15">
        <f t="shared" si="14"/>
        <v>46166</v>
      </c>
      <c r="I57" s="15">
        <f t="shared" si="14"/>
        <v>0</v>
      </c>
      <c r="J57" s="15">
        <f t="shared" si="14"/>
        <v>0</v>
      </c>
      <c r="K57" s="15">
        <f t="shared" si="14"/>
        <v>4423069</v>
      </c>
      <c r="L57" s="15">
        <f t="shared" si="14"/>
        <v>1130667</v>
      </c>
      <c r="M57" s="15">
        <f t="shared" si="14"/>
        <v>0</v>
      </c>
      <c r="N57" s="15">
        <f t="shared" si="11"/>
        <v>23219869</v>
      </c>
      <c r="O57" s="38">
        <f t="shared" si="9"/>
        <v>2210.1531505806206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116</v>
      </c>
      <c r="M59" s="48"/>
      <c r="N59" s="48"/>
      <c r="O59" s="43">
        <v>10506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9120151</v>
      </c>
      <c r="E5" s="27">
        <f t="shared" si="0"/>
        <v>0</v>
      </c>
      <c r="F5" s="27">
        <f t="shared" si="0"/>
        <v>414197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9534348</v>
      </c>
      <c r="O5" s="33">
        <f t="shared" ref="O5:O36" si="1">(N5/O$59)</f>
        <v>920.48156014674646</v>
      </c>
      <c r="P5" s="6"/>
    </row>
    <row r="6" spans="1:133">
      <c r="A6" s="12"/>
      <c r="B6" s="25">
        <v>311</v>
      </c>
      <c r="C6" s="20" t="s">
        <v>2</v>
      </c>
      <c r="D6" s="46">
        <v>6513866</v>
      </c>
      <c r="E6" s="46">
        <v>0</v>
      </c>
      <c r="F6" s="46">
        <v>414197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6928063</v>
      </c>
      <c r="O6" s="47">
        <f t="shared" si="1"/>
        <v>668.86107356632556</v>
      </c>
      <c r="P6" s="9"/>
    </row>
    <row r="7" spans="1:133">
      <c r="A7" s="12"/>
      <c r="B7" s="25">
        <v>312.41000000000003</v>
      </c>
      <c r="C7" s="20" t="s">
        <v>11</v>
      </c>
      <c r="D7" s="46">
        <v>108007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108007</v>
      </c>
      <c r="O7" s="47">
        <f t="shared" si="1"/>
        <v>10.427399111797644</v>
      </c>
      <c r="P7" s="9"/>
    </row>
    <row r="8" spans="1:133">
      <c r="A8" s="12"/>
      <c r="B8" s="25">
        <v>312.42</v>
      </c>
      <c r="C8" s="20" t="s">
        <v>10</v>
      </c>
      <c r="D8" s="46">
        <v>77678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77678</v>
      </c>
      <c r="O8" s="47">
        <f t="shared" si="1"/>
        <v>7.4993241938598185</v>
      </c>
      <c r="P8" s="9"/>
    </row>
    <row r="9" spans="1:133">
      <c r="A9" s="12"/>
      <c r="B9" s="25">
        <v>314.10000000000002</v>
      </c>
      <c r="C9" s="20" t="s">
        <v>12</v>
      </c>
      <c r="D9" s="46">
        <v>1103900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1103900</v>
      </c>
      <c r="O9" s="47">
        <f t="shared" si="1"/>
        <v>106.5746283066229</v>
      </c>
      <c r="P9" s="9"/>
    </row>
    <row r="10" spans="1:133">
      <c r="A10" s="12"/>
      <c r="B10" s="25">
        <v>314.3</v>
      </c>
      <c r="C10" s="20" t="s">
        <v>13</v>
      </c>
      <c r="D10" s="46">
        <v>517254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517254</v>
      </c>
      <c r="O10" s="47">
        <f t="shared" si="1"/>
        <v>49.93763274763468</v>
      </c>
      <c r="P10" s="9"/>
    </row>
    <row r="11" spans="1:133">
      <c r="A11" s="12"/>
      <c r="B11" s="25">
        <v>314.39999999999998</v>
      </c>
      <c r="C11" s="20" t="s">
        <v>14</v>
      </c>
      <c r="D11" s="46">
        <v>761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761</v>
      </c>
      <c r="O11" s="47">
        <f t="shared" si="1"/>
        <v>7.3469781811160456E-2</v>
      </c>
      <c r="P11" s="9"/>
    </row>
    <row r="12" spans="1:133">
      <c r="A12" s="12"/>
      <c r="B12" s="25">
        <v>314.8</v>
      </c>
      <c r="C12" s="20" t="s">
        <v>15</v>
      </c>
      <c r="D12" s="46">
        <v>42170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42170</v>
      </c>
      <c r="O12" s="47">
        <f t="shared" si="1"/>
        <v>4.0712492759219927</v>
      </c>
      <c r="P12" s="9"/>
    </row>
    <row r="13" spans="1:133">
      <c r="A13" s="12"/>
      <c r="B13" s="25">
        <v>315</v>
      </c>
      <c r="C13" s="20" t="s">
        <v>93</v>
      </c>
      <c r="D13" s="46">
        <v>688928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688928</v>
      </c>
      <c r="O13" s="47">
        <f t="shared" si="1"/>
        <v>66.511681791851714</v>
      </c>
      <c r="P13" s="9"/>
    </row>
    <row r="14" spans="1:133">
      <c r="A14" s="12"/>
      <c r="B14" s="25">
        <v>316</v>
      </c>
      <c r="C14" s="20" t="s">
        <v>94</v>
      </c>
      <c r="D14" s="46">
        <v>67587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67587</v>
      </c>
      <c r="O14" s="47">
        <f t="shared" si="1"/>
        <v>6.5251013709210275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2333662</v>
      </c>
      <c r="E15" s="32">
        <f t="shared" si="3"/>
        <v>269364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2603026</v>
      </c>
      <c r="O15" s="45">
        <f t="shared" si="1"/>
        <v>251.30585055029928</v>
      </c>
      <c r="P15" s="10"/>
    </row>
    <row r="16" spans="1:133">
      <c r="A16" s="12"/>
      <c r="B16" s="25">
        <v>322</v>
      </c>
      <c r="C16" s="20" t="s">
        <v>0</v>
      </c>
      <c r="D16" s="46">
        <v>845554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845554</v>
      </c>
      <c r="O16" s="47">
        <f t="shared" si="1"/>
        <v>81.632940722147126</v>
      </c>
      <c r="P16" s="9"/>
    </row>
    <row r="17" spans="1:16">
      <c r="A17" s="12"/>
      <c r="B17" s="25">
        <v>323.10000000000002</v>
      </c>
      <c r="C17" s="20" t="s">
        <v>19</v>
      </c>
      <c r="D17" s="46">
        <v>839349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839349</v>
      </c>
      <c r="O17" s="47">
        <f t="shared" si="1"/>
        <v>81.033886850743386</v>
      </c>
      <c r="P17" s="9"/>
    </row>
    <row r="18" spans="1:16">
      <c r="A18" s="12"/>
      <c r="B18" s="25">
        <v>323.7</v>
      </c>
      <c r="C18" s="20" t="s">
        <v>20</v>
      </c>
      <c r="D18" s="46">
        <v>34896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34896</v>
      </c>
      <c r="O18" s="47">
        <f t="shared" si="1"/>
        <v>3.3689901525391002</v>
      </c>
      <c r="P18" s="9"/>
    </row>
    <row r="19" spans="1:16">
      <c r="A19" s="12"/>
      <c r="B19" s="25">
        <v>325.2</v>
      </c>
      <c r="C19" s="20" t="s">
        <v>21</v>
      </c>
      <c r="D19" s="46">
        <v>0</v>
      </c>
      <c r="E19" s="46">
        <v>269364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269364</v>
      </c>
      <c r="O19" s="47">
        <f t="shared" si="1"/>
        <v>26.005406449121452</v>
      </c>
      <c r="P19" s="9"/>
    </row>
    <row r="20" spans="1:16">
      <c r="A20" s="12"/>
      <c r="B20" s="25">
        <v>329</v>
      </c>
      <c r="C20" s="20" t="s">
        <v>84</v>
      </c>
      <c r="D20" s="46">
        <v>613863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613863</v>
      </c>
      <c r="O20" s="47">
        <f t="shared" si="1"/>
        <v>59.264626375748215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1147394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1147394</v>
      </c>
      <c r="O21" s="45">
        <f t="shared" si="1"/>
        <v>110.7737014867735</v>
      </c>
      <c r="P21" s="10"/>
    </row>
    <row r="22" spans="1:16">
      <c r="A22" s="12"/>
      <c r="B22" s="25">
        <v>331.9</v>
      </c>
      <c r="C22" s="20" t="s">
        <v>85</v>
      </c>
      <c r="D22" s="46">
        <v>32846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32846</v>
      </c>
      <c r="O22" s="47">
        <f t="shared" si="1"/>
        <v>3.1710754972002317</v>
      </c>
      <c r="P22" s="9"/>
    </row>
    <row r="23" spans="1:16">
      <c r="A23" s="12"/>
      <c r="B23" s="25">
        <v>334.2</v>
      </c>
      <c r="C23" s="20" t="s">
        <v>25</v>
      </c>
      <c r="D23" s="46">
        <v>1802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1802</v>
      </c>
      <c r="O23" s="47">
        <f t="shared" si="1"/>
        <v>0.173971809229581</v>
      </c>
      <c r="P23" s="9"/>
    </row>
    <row r="24" spans="1:16">
      <c r="A24" s="12"/>
      <c r="B24" s="25">
        <v>335.12</v>
      </c>
      <c r="C24" s="20" t="s">
        <v>95</v>
      </c>
      <c r="D24" s="46">
        <v>294933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294933</v>
      </c>
      <c r="O24" s="47">
        <f t="shared" si="1"/>
        <v>28.473933191735856</v>
      </c>
      <c r="P24" s="9"/>
    </row>
    <row r="25" spans="1:16">
      <c r="A25" s="12"/>
      <c r="B25" s="25">
        <v>335.15</v>
      </c>
      <c r="C25" s="20" t="s">
        <v>96</v>
      </c>
      <c r="D25" s="46">
        <v>8894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8894</v>
      </c>
      <c r="O25" s="47">
        <f t="shared" si="1"/>
        <v>0.85865997296775443</v>
      </c>
      <c r="P25" s="9"/>
    </row>
    <row r="26" spans="1:16">
      <c r="A26" s="12"/>
      <c r="B26" s="25">
        <v>335.18</v>
      </c>
      <c r="C26" s="20" t="s">
        <v>97</v>
      </c>
      <c r="D26" s="46">
        <v>668316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668316</v>
      </c>
      <c r="O26" s="47">
        <f t="shared" si="1"/>
        <v>64.521722340220123</v>
      </c>
      <c r="P26" s="9"/>
    </row>
    <row r="27" spans="1:16">
      <c r="A27" s="12"/>
      <c r="B27" s="25">
        <v>335.21</v>
      </c>
      <c r="C27" s="20" t="s">
        <v>32</v>
      </c>
      <c r="D27" s="46">
        <v>13693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13693</v>
      </c>
      <c r="O27" s="47">
        <f t="shared" si="1"/>
        <v>1.3219733539293299</v>
      </c>
      <c r="P27" s="9"/>
    </row>
    <row r="28" spans="1:16">
      <c r="A28" s="12"/>
      <c r="B28" s="25">
        <v>335.49</v>
      </c>
      <c r="C28" s="20" t="s">
        <v>33</v>
      </c>
      <c r="D28" s="46">
        <v>4597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4597</v>
      </c>
      <c r="O28" s="47">
        <f t="shared" si="1"/>
        <v>0.44381154663062367</v>
      </c>
      <c r="P28" s="9"/>
    </row>
    <row r="29" spans="1:16">
      <c r="A29" s="12"/>
      <c r="B29" s="25">
        <v>335.9</v>
      </c>
      <c r="C29" s="20" t="s">
        <v>88</v>
      </c>
      <c r="D29" s="46">
        <v>41057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41057</v>
      </c>
      <c r="O29" s="47">
        <f t="shared" si="1"/>
        <v>3.9637960996331336</v>
      </c>
      <c r="P29" s="9"/>
    </row>
    <row r="30" spans="1:16">
      <c r="A30" s="12"/>
      <c r="B30" s="25">
        <v>337.9</v>
      </c>
      <c r="C30" s="20" t="s">
        <v>89</v>
      </c>
      <c r="D30" s="46">
        <v>75480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75480</v>
      </c>
      <c r="O30" s="47">
        <f t="shared" si="1"/>
        <v>7.2871210658428272</v>
      </c>
      <c r="P30" s="9"/>
    </row>
    <row r="31" spans="1:16">
      <c r="A31" s="12"/>
      <c r="B31" s="25">
        <v>338</v>
      </c>
      <c r="C31" s="20" t="s">
        <v>37</v>
      </c>
      <c r="D31" s="46">
        <v>5776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5776</v>
      </c>
      <c r="O31" s="47">
        <f t="shared" si="1"/>
        <v>0.55763660938405102</v>
      </c>
      <c r="P31" s="9"/>
    </row>
    <row r="32" spans="1:16" ht="15.75">
      <c r="A32" s="29" t="s">
        <v>42</v>
      </c>
      <c r="B32" s="30"/>
      <c r="C32" s="31"/>
      <c r="D32" s="32">
        <f t="shared" ref="D32:M32" si="7">SUM(D33:D40)</f>
        <v>444649</v>
      </c>
      <c r="E32" s="32">
        <f t="shared" si="7"/>
        <v>1924190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2368839</v>
      </c>
      <c r="O32" s="45">
        <f t="shared" si="1"/>
        <v>228.69656304305852</v>
      </c>
      <c r="P32" s="10"/>
    </row>
    <row r="33" spans="1:16">
      <c r="A33" s="12"/>
      <c r="B33" s="25">
        <v>341.9</v>
      </c>
      <c r="C33" s="20" t="s">
        <v>98</v>
      </c>
      <c r="D33" s="46">
        <v>51423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51423</v>
      </c>
      <c r="O33" s="47">
        <f t="shared" si="1"/>
        <v>4.9645684495076265</v>
      </c>
      <c r="P33" s="9"/>
    </row>
    <row r="34" spans="1:16">
      <c r="A34" s="12"/>
      <c r="B34" s="25">
        <v>342.1</v>
      </c>
      <c r="C34" s="20" t="s">
        <v>46</v>
      </c>
      <c r="D34" s="46">
        <v>41640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41640</v>
      </c>
      <c r="O34" s="47">
        <f t="shared" si="1"/>
        <v>4.0200810967368215</v>
      </c>
      <c r="P34" s="9"/>
    </row>
    <row r="35" spans="1:16">
      <c r="A35" s="12"/>
      <c r="B35" s="25">
        <v>342.5</v>
      </c>
      <c r="C35" s="20" t="s">
        <v>99</v>
      </c>
      <c r="D35" s="46">
        <v>32661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32661</v>
      </c>
      <c r="O35" s="47">
        <f t="shared" si="1"/>
        <v>3.1532149063525776</v>
      </c>
      <c r="P35" s="9"/>
    </row>
    <row r="36" spans="1:16">
      <c r="A36" s="12"/>
      <c r="B36" s="25">
        <v>342.6</v>
      </c>
      <c r="C36" s="20" t="s">
        <v>48</v>
      </c>
      <c r="D36" s="46">
        <v>249496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249496</v>
      </c>
      <c r="O36" s="47">
        <f t="shared" si="1"/>
        <v>24.087275535817724</v>
      </c>
      <c r="P36" s="9"/>
    </row>
    <row r="37" spans="1:16">
      <c r="A37" s="12"/>
      <c r="B37" s="25">
        <v>342.9</v>
      </c>
      <c r="C37" s="20" t="s">
        <v>109</v>
      </c>
      <c r="D37" s="46">
        <v>1440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1440</v>
      </c>
      <c r="O37" s="47">
        <f t="shared" ref="O37:O57" si="9">(N37/O$59)</f>
        <v>0.13902297740876618</v>
      </c>
      <c r="P37" s="9"/>
    </row>
    <row r="38" spans="1:16">
      <c r="A38" s="12"/>
      <c r="B38" s="25">
        <v>343.4</v>
      </c>
      <c r="C38" s="20" t="s">
        <v>49</v>
      </c>
      <c r="D38" s="46">
        <v>0</v>
      </c>
      <c r="E38" s="46">
        <v>1831014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1831014</v>
      </c>
      <c r="O38" s="47">
        <f t="shared" si="9"/>
        <v>176.77292913689902</v>
      </c>
      <c r="P38" s="9"/>
    </row>
    <row r="39" spans="1:16">
      <c r="A39" s="12"/>
      <c r="B39" s="25">
        <v>347.1</v>
      </c>
      <c r="C39" s="20" t="s">
        <v>50</v>
      </c>
      <c r="D39" s="46">
        <v>3065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3065</v>
      </c>
      <c r="O39" s="47">
        <f t="shared" si="9"/>
        <v>0.29590654566518632</v>
      </c>
      <c r="P39" s="9"/>
    </row>
    <row r="40" spans="1:16">
      <c r="A40" s="12"/>
      <c r="B40" s="25">
        <v>347.2</v>
      </c>
      <c r="C40" s="20" t="s">
        <v>51</v>
      </c>
      <c r="D40" s="46">
        <v>64924</v>
      </c>
      <c r="E40" s="46">
        <v>93176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158100</v>
      </c>
      <c r="O40" s="47">
        <f t="shared" si="9"/>
        <v>15.263564394670786</v>
      </c>
      <c r="P40" s="9"/>
    </row>
    <row r="41" spans="1:16" ht="15.75">
      <c r="A41" s="29" t="s">
        <v>43</v>
      </c>
      <c r="B41" s="30"/>
      <c r="C41" s="31"/>
      <c r="D41" s="32">
        <f t="shared" ref="D41:M41" si="10">SUM(D42:D46)</f>
        <v>180951</v>
      </c>
      <c r="E41" s="32">
        <f t="shared" si="10"/>
        <v>7263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7" si="11">SUM(D41:M41)</f>
        <v>188214</v>
      </c>
      <c r="O41" s="45">
        <f t="shared" si="9"/>
        <v>18.170882409731608</v>
      </c>
      <c r="P41" s="10"/>
    </row>
    <row r="42" spans="1:16">
      <c r="A42" s="13"/>
      <c r="B42" s="39">
        <v>351.1</v>
      </c>
      <c r="C42" s="21" t="s">
        <v>106</v>
      </c>
      <c r="D42" s="46">
        <v>18570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18570</v>
      </c>
      <c r="O42" s="47">
        <f t="shared" si="9"/>
        <v>1.7928171461672138</v>
      </c>
      <c r="P42" s="9"/>
    </row>
    <row r="43" spans="1:16">
      <c r="A43" s="13"/>
      <c r="B43" s="39">
        <v>351.2</v>
      </c>
      <c r="C43" s="21" t="s">
        <v>110</v>
      </c>
      <c r="D43" s="46">
        <v>0</v>
      </c>
      <c r="E43" s="46">
        <v>6300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6300</v>
      </c>
      <c r="O43" s="47">
        <f t="shared" si="9"/>
        <v>0.60822552616335201</v>
      </c>
      <c r="P43" s="9"/>
    </row>
    <row r="44" spans="1:16">
      <c r="A44" s="13"/>
      <c r="B44" s="39">
        <v>351.3</v>
      </c>
      <c r="C44" s="21" t="s">
        <v>111</v>
      </c>
      <c r="D44" s="46">
        <v>0</v>
      </c>
      <c r="E44" s="46">
        <v>963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963</v>
      </c>
      <c r="O44" s="47">
        <f t="shared" si="9"/>
        <v>9.297161614211237E-2</v>
      </c>
      <c r="P44" s="9"/>
    </row>
    <row r="45" spans="1:16">
      <c r="A45" s="13"/>
      <c r="B45" s="39">
        <v>352</v>
      </c>
      <c r="C45" s="21" t="s">
        <v>55</v>
      </c>
      <c r="D45" s="46">
        <v>1040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1040</v>
      </c>
      <c r="O45" s="47">
        <f t="shared" si="9"/>
        <v>0.1004054836841089</v>
      </c>
      <c r="P45" s="9"/>
    </row>
    <row r="46" spans="1:16">
      <c r="A46" s="13"/>
      <c r="B46" s="39">
        <v>354</v>
      </c>
      <c r="C46" s="21" t="s">
        <v>56</v>
      </c>
      <c r="D46" s="46">
        <v>161341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161341</v>
      </c>
      <c r="O46" s="47">
        <f t="shared" si="9"/>
        <v>15.576462637574821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142033</v>
      </c>
      <c r="E47" s="32">
        <f t="shared" si="12"/>
        <v>2404808</v>
      </c>
      <c r="F47" s="32">
        <f t="shared" si="12"/>
        <v>45</v>
      </c>
      <c r="G47" s="32">
        <f t="shared" si="12"/>
        <v>0</v>
      </c>
      <c r="H47" s="32">
        <f t="shared" si="12"/>
        <v>473880</v>
      </c>
      <c r="I47" s="32">
        <f t="shared" si="12"/>
        <v>0</v>
      </c>
      <c r="J47" s="32">
        <f t="shared" si="12"/>
        <v>0</v>
      </c>
      <c r="K47" s="32">
        <f t="shared" si="12"/>
        <v>1818317</v>
      </c>
      <c r="L47" s="32">
        <f t="shared" si="12"/>
        <v>393869</v>
      </c>
      <c r="M47" s="32">
        <f t="shared" si="12"/>
        <v>0</v>
      </c>
      <c r="N47" s="32">
        <f t="shared" si="11"/>
        <v>5232952</v>
      </c>
      <c r="O47" s="45">
        <f t="shared" si="9"/>
        <v>505.20872755358175</v>
      </c>
      <c r="P47" s="10"/>
    </row>
    <row r="48" spans="1:16">
      <c r="A48" s="12"/>
      <c r="B48" s="25">
        <v>361.1</v>
      </c>
      <c r="C48" s="20" t="s">
        <v>59</v>
      </c>
      <c r="D48" s="46">
        <v>39592</v>
      </c>
      <c r="E48" s="46">
        <v>29213</v>
      </c>
      <c r="F48" s="46">
        <v>45</v>
      </c>
      <c r="G48" s="46">
        <v>0</v>
      </c>
      <c r="H48" s="46">
        <v>5476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74326</v>
      </c>
      <c r="O48" s="47">
        <f t="shared" si="9"/>
        <v>7.1757095964471906</v>
      </c>
      <c r="P48" s="9"/>
    </row>
    <row r="49" spans="1:119">
      <c r="A49" s="12"/>
      <c r="B49" s="25">
        <v>361.3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-31596</v>
      </c>
      <c r="I49" s="46">
        <v>0</v>
      </c>
      <c r="J49" s="46">
        <v>0</v>
      </c>
      <c r="K49" s="46">
        <v>19992</v>
      </c>
      <c r="L49" s="46">
        <v>-10645</v>
      </c>
      <c r="M49" s="46">
        <v>0</v>
      </c>
      <c r="N49" s="46">
        <f t="shared" si="11"/>
        <v>-22249</v>
      </c>
      <c r="O49" s="47">
        <f t="shared" si="9"/>
        <v>-2.1480015446997491</v>
      </c>
      <c r="P49" s="9"/>
    </row>
    <row r="50" spans="1:119">
      <c r="A50" s="12"/>
      <c r="B50" s="25">
        <v>364</v>
      </c>
      <c r="C50" s="20" t="s">
        <v>100</v>
      </c>
      <c r="D50" s="46">
        <v>26222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26222</v>
      </c>
      <c r="O50" s="47">
        <f t="shared" si="9"/>
        <v>2.5315698011199075</v>
      </c>
      <c r="P50" s="9"/>
    </row>
    <row r="51" spans="1:119">
      <c r="A51" s="12"/>
      <c r="B51" s="25">
        <v>366</v>
      </c>
      <c r="C51" s="20" t="s">
        <v>62</v>
      </c>
      <c r="D51" s="46">
        <v>21058</v>
      </c>
      <c r="E51" s="46">
        <v>2301950</v>
      </c>
      <c r="F51" s="46">
        <v>0</v>
      </c>
      <c r="G51" s="46">
        <v>0</v>
      </c>
      <c r="H51" s="46">
        <v>500000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2823008</v>
      </c>
      <c r="O51" s="47">
        <f t="shared" si="9"/>
        <v>272.54373431164316</v>
      </c>
      <c r="P51" s="9"/>
    </row>
    <row r="52" spans="1:119">
      <c r="A52" s="12"/>
      <c r="B52" s="25">
        <v>368</v>
      </c>
      <c r="C52" s="20" t="s">
        <v>81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1798325</v>
      </c>
      <c r="L52" s="46">
        <v>404514</v>
      </c>
      <c r="M52" s="46">
        <v>0</v>
      </c>
      <c r="N52" s="46">
        <f t="shared" si="11"/>
        <v>2202839</v>
      </c>
      <c r="O52" s="47">
        <f t="shared" si="9"/>
        <v>212.67030314732574</v>
      </c>
      <c r="P52" s="9"/>
    </row>
    <row r="53" spans="1:119">
      <c r="A53" s="12"/>
      <c r="B53" s="25">
        <v>369.9</v>
      </c>
      <c r="C53" s="20" t="s">
        <v>65</v>
      </c>
      <c r="D53" s="46">
        <v>55161</v>
      </c>
      <c r="E53" s="46">
        <v>73645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128806</v>
      </c>
      <c r="O53" s="47">
        <f t="shared" si="9"/>
        <v>12.43541224174551</v>
      </c>
      <c r="P53" s="9"/>
    </row>
    <row r="54" spans="1:119" ht="15.75">
      <c r="A54" s="29" t="s">
        <v>44</v>
      </c>
      <c r="B54" s="30"/>
      <c r="C54" s="31"/>
      <c r="D54" s="32">
        <f t="shared" ref="D54:M54" si="13">SUM(D55:D56)</f>
        <v>398002</v>
      </c>
      <c r="E54" s="32">
        <f t="shared" si="13"/>
        <v>136565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534567</v>
      </c>
      <c r="O54" s="45">
        <f t="shared" si="9"/>
        <v>51.609094419772156</v>
      </c>
      <c r="P54" s="9"/>
    </row>
    <row r="55" spans="1:119">
      <c r="A55" s="12"/>
      <c r="B55" s="25">
        <v>381</v>
      </c>
      <c r="C55" s="20" t="s">
        <v>66</v>
      </c>
      <c r="D55" s="46">
        <v>200324</v>
      </c>
      <c r="E55" s="46">
        <v>136565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336889</v>
      </c>
      <c r="O55" s="47">
        <f t="shared" si="9"/>
        <v>32.524522108515157</v>
      </c>
      <c r="P55" s="9"/>
    </row>
    <row r="56" spans="1:119" ht="15.75" thickBot="1">
      <c r="A56" s="12"/>
      <c r="B56" s="25">
        <v>383</v>
      </c>
      <c r="C56" s="20" t="s">
        <v>67</v>
      </c>
      <c r="D56" s="46">
        <v>197678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197678</v>
      </c>
      <c r="O56" s="47">
        <f t="shared" si="9"/>
        <v>19.084572311256998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SUM(D5,D15,D21,D32,D41,D47,D54)</f>
        <v>13766842</v>
      </c>
      <c r="E57" s="15">
        <f t="shared" si="14"/>
        <v>4742190</v>
      </c>
      <c r="F57" s="15">
        <f t="shared" si="14"/>
        <v>414242</v>
      </c>
      <c r="G57" s="15">
        <f t="shared" si="14"/>
        <v>0</v>
      </c>
      <c r="H57" s="15">
        <f t="shared" si="14"/>
        <v>473880</v>
      </c>
      <c r="I57" s="15">
        <f t="shared" si="14"/>
        <v>0</v>
      </c>
      <c r="J57" s="15">
        <f t="shared" si="14"/>
        <v>0</v>
      </c>
      <c r="K57" s="15">
        <f t="shared" si="14"/>
        <v>1818317</v>
      </c>
      <c r="L57" s="15">
        <f t="shared" si="14"/>
        <v>393869</v>
      </c>
      <c r="M57" s="15">
        <f t="shared" si="14"/>
        <v>0</v>
      </c>
      <c r="N57" s="15">
        <f t="shared" si="11"/>
        <v>21609340</v>
      </c>
      <c r="O57" s="38">
        <f t="shared" si="9"/>
        <v>2086.2463796099632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114</v>
      </c>
      <c r="M59" s="48"/>
      <c r="N59" s="48"/>
      <c r="O59" s="43">
        <v>10358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2024-05-28T22:05:35Z</cp:lastPrinted>
  <dcterms:created xsi:type="dcterms:W3CDTF">2000-08-31T21:26:31Z</dcterms:created>
  <dcterms:modified xsi:type="dcterms:W3CDTF">2024-05-28T22:05:55Z</dcterms:modified>
</cp:coreProperties>
</file>