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AFR Data/EDR Municipal Expenditures/"/>
    </mc:Choice>
  </mc:AlternateContent>
  <xr:revisionPtr revIDLastSave="52" documentId="11_7C77A2C74ABC419DB979FDB899032A350B87122C" xr6:coauthVersionLast="47" xr6:coauthVersionMax="47" xr10:uidLastSave="{FE25306D-9359-431D-9087-2CEF2DAD479D}"/>
  <bookViews>
    <workbookView xWindow="-120" yWindow="-120" windowWidth="29040" windowHeight="15720" tabRatio="786" xr2:uid="{00000000-000D-0000-FFFF-FFFF00000000}"/>
  </bookViews>
  <sheets>
    <sheet name="2023" sheetId="49" r:id="rId1"/>
    <sheet name="2022" sheetId="48" r:id="rId2"/>
    <sheet name="2021" sheetId="47" r:id="rId3"/>
    <sheet name="2020" sheetId="46" r:id="rId4"/>
    <sheet name="2019" sheetId="45" r:id="rId5"/>
    <sheet name="2018" sheetId="44" r:id="rId6"/>
    <sheet name="2017" sheetId="43" r:id="rId7"/>
    <sheet name="2016" sheetId="42" r:id="rId8"/>
    <sheet name="2015" sheetId="40" r:id="rId9"/>
    <sheet name="2014" sheetId="39" r:id="rId10"/>
    <sheet name="2013" sheetId="37" r:id="rId11"/>
    <sheet name="2012" sheetId="36" r:id="rId12"/>
    <sheet name="2011" sheetId="35" r:id="rId13"/>
    <sheet name="2010" sheetId="34" r:id="rId14"/>
    <sheet name="2009" sheetId="33" r:id="rId15"/>
    <sheet name="2008" sheetId="38" r:id="rId16"/>
    <sheet name="2007" sheetId="41" r:id="rId17"/>
  </sheets>
  <definedNames>
    <definedName name="_xlnm.Print_Area" localSheetId="16">'2007'!$A$1:$O$45</definedName>
    <definedName name="_xlnm.Print_Area" localSheetId="15">'2008'!$A$1:$O$46</definedName>
    <definedName name="_xlnm.Print_Area" localSheetId="14">'2009'!$A$1:$O$43</definedName>
    <definedName name="_xlnm.Print_Area" localSheetId="13">'2010'!$A$1:$O$43</definedName>
    <definedName name="_xlnm.Print_Area" localSheetId="12">'2011'!$A$1:$O$44</definedName>
    <definedName name="_xlnm.Print_Area" localSheetId="11">'2012'!$A$1:$O$43</definedName>
    <definedName name="_xlnm.Print_Area" localSheetId="10">'2013'!$A$1:$O$43</definedName>
    <definedName name="_xlnm.Print_Area" localSheetId="9">'2014'!$A$1:$O$44</definedName>
    <definedName name="_xlnm.Print_Area" localSheetId="8">'2015'!$A$1:$O$42</definedName>
    <definedName name="_xlnm.Print_Area" localSheetId="7">'2016'!$A$1:$O$44</definedName>
    <definedName name="_xlnm.Print_Area" localSheetId="6">'2017'!$A$1:$O$44</definedName>
    <definedName name="_xlnm.Print_Area" localSheetId="5">'2018'!$A$1:$O$44</definedName>
    <definedName name="_xlnm.Print_Area" localSheetId="4">'2019'!$A$1:$O$44</definedName>
    <definedName name="_xlnm.Print_Area" localSheetId="3">'2020'!$A$1:$O$44</definedName>
    <definedName name="_xlnm.Print_Area" localSheetId="2">'2021'!$A$1:$P$44</definedName>
    <definedName name="_xlnm.Print_Area" localSheetId="1">'2022'!$A$1:$P$44</definedName>
    <definedName name="_xlnm.Print_Area" localSheetId="0">'2023'!$A$1:$P$44</definedName>
    <definedName name="_xlnm.Print_Titles" localSheetId="16">'2007'!$1:$4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0" i="49" l="1"/>
  <c r="F40" i="49"/>
  <c r="G40" i="49"/>
  <c r="H40" i="49"/>
  <c r="I40" i="49"/>
  <c r="J40" i="49"/>
  <c r="K40" i="49"/>
  <c r="L40" i="49"/>
  <c r="M40" i="49"/>
  <c r="N40" i="49"/>
  <c r="D40" i="49"/>
  <c r="O39" i="49"/>
  <c r="P39" i="49" s="1"/>
  <c r="N38" i="49"/>
  <c r="M38" i="49"/>
  <c r="L38" i="49"/>
  <c r="K38" i="49"/>
  <c r="J38" i="49"/>
  <c r="I38" i="49"/>
  <c r="H38" i="49"/>
  <c r="G38" i="49"/>
  <c r="F38" i="49"/>
  <c r="E38" i="49"/>
  <c r="D38" i="49"/>
  <c r="O37" i="49"/>
  <c r="P37" i="49" s="1"/>
  <c r="O36" i="49"/>
  <c r="P36" i="49" s="1"/>
  <c r="O35" i="49"/>
  <c r="P35" i="49" s="1"/>
  <c r="N34" i="49"/>
  <c r="M34" i="49"/>
  <c r="L34" i="49"/>
  <c r="K34" i="49"/>
  <c r="J34" i="49"/>
  <c r="I34" i="49"/>
  <c r="H34" i="49"/>
  <c r="G34" i="49"/>
  <c r="F34" i="49"/>
  <c r="E34" i="49"/>
  <c r="D34" i="49"/>
  <c r="O33" i="49"/>
  <c r="P33" i="49" s="1"/>
  <c r="N32" i="49"/>
  <c r="M32" i="49"/>
  <c r="L32" i="49"/>
  <c r="K32" i="49"/>
  <c r="J32" i="49"/>
  <c r="I32" i="49"/>
  <c r="H32" i="49"/>
  <c r="G32" i="49"/>
  <c r="F32" i="49"/>
  <c r="E32" i="49"/>
  <c r="D32" i="49"/>
  <c r="O31" i="49"/>
  <c r="P31" i="49" s="1"/>
  <c r="O30" i="49"/>
  <c r="P30" i="49" s="1"/>
  <c r="N29" i="49"/>
  <c r="M29" i="49"/>
  <c r="L29" i="49"/>
  <c r="K29" i="49"/>
  <c r="J29" i="49"/>
  <c r="I29" i="49"/>
  <c r="H29" i="49"/>
  <c r="G29" i="49"/>
  <c r="F29" i="49"/>
  <c r="E29" i="49"/>
  <c r="D29" i="49"/>
  <c r="O28" i="49"/>
  <c r="P28" i="49" s="1"/>
  <c r="O27" i="49"/>
  <c r="P27" i="49" s="1"/>
  <c r="N26" i="49"/>
  <c r="M26" i="49"/>
  <c r="L26" i="49"/>
  <c r="K26" i="49"/>
  <c r="J26" i="49"/>
  <c r="I26" i="49"/>
  <c r="H26" i="49"/>
  <c r="G26" i="49"/>
  <c r="F26" i="49"/>
  <c r="E26" i="49"/>
  <c r="D26" i="49"/>
  <c r="O25" i="49"/>
  <c r="P25" i="49" s="1"/>
  <c r="O24" i="49"/>
  <c r="P24" i="49" s="1"/>
  <c r="O23" i="49"/>
  <c r="P23" i="49" s="1"/>
  <c r="O22" i="49"/>
  <c r="P22" i="49" s="1"/>
  <c r="O21" i="49"/>
  <c r="P21" i="49" s="1"/>
  <c r="O20" i="49"/>
  <c r="P20" i="49" s="1"/>
  <c r="O19" i="49"/>
  <c r="P19" i="49" s="1"/>
  <c r="N18" i="49"/>
  <c r="M18" i="49"/>
  <c r="L18" i="49"/>
  <c r="K18" i="49"/>
  <c r="J18" i="49"/>
  <c r="I18" i="49"/>
  <c r="H18" i="49"/>
  <c r="G18" i="49"/>
  <c r="F18" i="49"/>
  <c r="E18" i="49"/>
  <c r="D18" i="49"/>
  <c r="O17" i="49"/>
  <c r="P17" i="49" s="1"/>
  <c r="O16" i="49"/>
  <c r="P16" i="49" s="1"/>
  <c r="O15" i="49"/>
  <c r="P15" i="49" s="1"/>
  <c r="N14" i="49"/>
  <c r="M14" i="49"/>
  <c r="L14" i="49"/>
  <c r="K14" i="49"/>
  <c r="J14" i="49"/>
  <c r="I14" i="49"/>
  <c r="H14" i="49"/>
  <c r="G14" i="49"/>
  <c r="F14" i="49"/>
  <c r="E14" i="49"/>
  <c r="D14" i="49"/>
  <c r="O13" i="49"/>
  <c r="P13" i="49" s="1"/>
  <c r="O12" i="49"/>
  <c r="P12" i="49" s="1"/>
  <c r="O11" i="49"/>
  <c r="P11" i="49" s="1"/>
  <c r="O10" i="49"/>
  <c r="P10" i="49" s="1"/>
  <c r="O9" i="49"/>
  <c r="P9" i="49" s="1"/>
  <c r="O8" i="49"/>
  <c r="P8" i="49" s="1"/>
  <c r="O7" i="49"/>
  <c r="P7" i="49" s="1"/>
  <c r="O6" i="49"/>
  <c r="P6" i="49" s="1"/>
  <c r="N5" i="49"/>
  <c r="M5" i="49"/>
  <c r="L5" i="49"/>
  <c r="K5" i="49"/>
  <c r="J5" i="49"/>
  <c r="I5" i="49"/>
  <c r="H5" i="49"/>
  <c r="G5" i="49"/>
  <c r="F5" i="49"/>
  <c r="E5" i="49"/>
  <c r="D5" i="49"/>
  <c r="O38" i="49" l="1"/>
  <c r="P38" i="49" s="1"/>
  <c r="O18" i="49"/>
  <c r="P18" i="49" s="1"/>
  <c r="O34" i="49"/>
  <c r="P34" i="49" s="1"/>
  <c r="O32" i="49"/>
  <c r="P32" i="49" s="1"/>
  <c r="O29" i="49"/>
  <c r="P29" i="49" s="1"/>
  <c r="O26" i="49"/>
  <c r="P26" i="49" s="1"/>
  <c r="O14" i="49"/>
  <c r="P14" i="49" s="1"/>
  <c r="O5" i="49"/>
  <c r="P5" i="49" s="1"/>
  <c r="O39" i="48"/>
  <c r="P39" i="48" s="1"/>
  <c r="N38" i="48"/>
  <c r="M38" i="48"/>
  <c r="L38" i="48"/>
  <c r="K38" i="48"/>
  <c r="J38" i="48"/>
  <c r="I38" i="48"/>
  <c r="H38" i="48"/>
  <c r="G38" i="48"/>
  <c r="F38" i="48"/>
  <c r="E38" i="48"/>
  <c r="D38" i="48"/>
  <c r="O37" i="48"/>
  <c r="P37" i="48" s="1"/>
  <c r="O36" i="48"/>
  <c r="P36" i="48" s="1"/>
  <c r="O35" i="48"/>
  <c r="P35" i="48" s="1"/>
  <c r="N34" i="48"/>
  <c r="M34" i="48"/>
  <c r="L34" i="48"/>
  <c r="K34" i="48"/>
  <c r="J34" i="48"/>
  <c r="I34" i="48"/>
  <c r="H34" i="48"/>
  <c r="G34" i="48"/>
  <c r="F34" i="48"/>
  <c r="E34" i="48"/>
  <c r="D34" i="48"/>
  <c r="O33" i="48"/>
  <c r="P33" i="48" s="1"/>
  <c r="N32" i="48"/>
  <c r="M32" i="48"/>
  <c r="L32" i="48"/>
  <c r="K32" i="48"/>
  <c r="J32" i="48"/>
  <c r="I32" i="48"/>
  <c r="H32" i="48"/>
  <c r="G32" i="48"/>
  <c r="F32" i="48"/>
  <c r="E32" i="48"/>
  <c r="D32" i="48"/>
  <c r="O31" i="48"/>
  <c r="P31" i="48" s="1"/>
  <c r="O30" i="48"/>
  <c r="P30" i="48" s="1"/>
  <c r="N29" i="48"/>
  <c r="M29" i="48"/>
  <c r="L29" i="48"/>
  <c r="K29" i="48"/>
  <c r="J29" i="48"/>
  <c r="I29" i="48"/>
  <c r="H29" i="48"/>
  <c r="G29" i="48"/>
  <c r="F29" i="48"/>
  <c r="E29" i="48"/>
  <c r="D29" i="48"/>
  <c r="O28" i="48"/>
  <c r="P28" i="48" s="1"/>
  <c r="O27" i="48"/>
  <c r="P27" i="48" s="1"/>
  <c r="N26" i="48"/>
  <c r="M26" i="48"/>
  <c r="L26" i="48"/>
  <c r="K26" i="48"/>
  <c r="J26" i="48"/>
  <c r="I26" i="48"/>
  <c r="H26" i="48"/>
  <c r="G26" i="48"/>
  <c r="F26" i="48"/>
  <c r="E26" i="48"/>
  <c r="D26" i="48"/>
  <c r="O25" i="48"/>
  <c r="P25" i="48" s="1"/>
  <c r="O24" i="48"/>
  <c r="P24" i="48" s="1"/>
  <c r="O23" i="48"/>
  <c r="P23" i="48" s="1"/>
  <c r="O22" i="48"/>
  <c r="P22" i="48" s="1"/>
  <c r="O21" i="48"/>
  <c r="P21" i="48" s="1"/>
  <c r="O20" i="48"/>
  <c r="P20" i="48" s="1"/>
  <c r="O19" i="48"/>
  <c r="P19" i="48" s="1"/>
  <c r="N18" i="48"/>
  <c r="M18" i="48"/>
  <c r="L18" i="48"/>
  <c r="K18" i="48"/>
  <c r="J18" i="48"/>
  <c r="I18" i="48"/>
  <c r="H18" i="48"/>
  <c r="G18" i="48"/>
  <c r="F18" i="48"/>
  <c r="E18" i="48"/>
  <c r="D18" i="48"/>
  <c r="O17" i="48"/>
  <c r="P17" i="48" s="1"/>
  <c r="O16" i="48"/>
  <c r="P16" i="48" s="1"/>
  <c r="O15" i="48"/>
  <c r="P15" i="48" s="1"/>
  <c r="N14" i="48"/>
  <c r="M14" i="48"/>
  <c r="L14" i="48"/>
  <c r="K14" i="48"/>
  <c r="J14" i="48"/>
  <c r="I14" i="48"/>
  <c r="H14" i="48"/>
  <c r="G14" i="48"/>
  <c r="F14" i="48"/>
  <c r="E14" i="48"/>
  <c r="D14" i="48"/>
  <c r="O13" i="48"/>
  <c r="P13" i="48" s="1"/>
  <c r="O12" i="48"/>
  <c r="P12" i="48" s="1"/>
  <c r="O11" i="48"/>
  <c r="P11" i="48" s="1"/>
  <c r="O10" i="48"/>
  <c r="P10" i="48" s="1"/>
  <c r="O9" i="48"/>
  <c r="P9" i="48" s="1"/>
  <c r="O8" i="48"/>
  <c r="P8" i="48" s="1"/>
  <c r="O7" i="48"/>
  <c r="P7" i="48" s="1"/>
  <c r="O6" i="48"/>
  <c r="P6" i="48" s="1"/>
  <c r="N5" i="48"/>
  <c r="M5" i="48"/>
  <c r="L5" i="48"/>
  <c r="K5" i="48"/>
  <c r="J5" i="48"/>
  <c r="I5" i="48"/>
  <c r="H5" i="48"/>
  <c r="G5" i="48"/>
  <c r="F5" i="48"/>
  <c r="E5" i="48"/>
  <c r="D5" i="48"/>
  <c r="O40" i="49" l="1"/>
  <c r="P40" i="49" s="1"/>
  <c r="D40" i="48"/>
  <c r="F40" i="48"/>
  <c r="M40" i="48"/>
  <c r="E40" i="48"/>
  <c r="G40" i="48"/>
  <c r="H40" i="48"/>
  <c r="I40" i="48"/>
  <c r="J40" i="48"/>
  <c r="K40" i="48"/>
  <c r="L40" i="48"/>
  <c r="N40" i="48"/>
  <c r="O38" i="48"/>
  <c r="P38" i="48" s="1"/>
  <c r="O34" i="48"/>
  <c r="P34" i="48" s="1"/>
  <c r="O32" i="48"/>
  <c r="P32" i="48" s="1"/>
  <c r="O29" i="48"/>
  <c r="P29" i="48" s="1"/>
  <c r="O26" i="48"/>
  <c r="P26" i="48" s="1"/>
  <c r="O18" i="48"/>
  <c r="P18" i="48" s="1"/>
  <c r="O14" i="48"/>
  <c r="P14" i="48" s="1"/>
  <c r="O5" i="48"/>
  <c r="P5" i="48" s="1"/>
  <c r="E40" i="47"/>
  <c r="O39" i="47"/>
  <c r="P39" i="47"/>
  <c r="N38" i="47"/>
  <c r="M38" i="47"/>
  <c r="L38" i="47"/>
  <c r="K38" i="47"/>
  <c r="J38" i="47"/>
  <c r="I38" i="47"/>
  <c r="H38" i="47"/>
  <c r="G38" i="47"/>
  <c r="F38" i="47"/>
  <c r="E38" i="47"/>
  <c r="D38" i="47"/>
  <c r="O37" i="47"/>
  <c r="P37" i="47"/>
  <c r="O36" i="47"/>
  <c r="P36" i="47" s="1"/>
  <c r="O35" i="47"/>
  <c r="P35" i="47"/>
  <c r="N34" i="47"/>
  <c r="M34" i="47"/>
  <c r="L34" i="47"/>
  <c r="K34" i="47"/>
  <c r="J34" i="47"/>
  <c r="I34" i="47"/>
  <c r="H34" i="47"/>
  <c r="G34" i="47"/>
  <c r="F34" i="47"/>
  <c r="E34" i="47"/>
  <c r="D34" i="47"/>
  <c r="O33" i="47"/>
  <c r="P33" i="47" s="1"/>
  <c r="N32" i="47"/>
  <c r="M32" i="47"/>
  <c r="L32" i="47"/>
  <c r="K32" i="47"/>
  <c r="J32" i="47"/>
  <c r="I32" i="47"/>
  <c r="H32" i="47"/>
  <c r="G32" i="47"/>
  <c r="F32" i="47"/>
  <c r="E32" i="47"/>
  <c r="D32" i="47"/>
  <c r="O31" i="47"/>
  <c r="P31" i="47" s="1"/>
  <c r="O30" i="47"/>
  <c r="P30" i="47" s="1"/>
  <c r="N29" i="47"/>
  <c r="M29" i="47"/>
  <c r="L29" i="47"/>
  <c r="K29" i="47"/>
  <c r="J29" i="47"/>
  <c r="I29" i="47"/>
  <c r="H29" i="47"/>
  <c r="G29" i="47"/>
  <c r="F29" i="47"/>
  <c r="E29" i="47"/>
  <c r="D29" i="47"/>
  <c r="O28" i="47"/>
  <c r="P28" i="47"/>
  <c r="O27" i="47"/>
  <c r="P27" i="47"/>
  <c r="N26" i="47"/>
  <c r="M26" i="47"/>
  <c r="L26" i="47"/>
  <c r="K26" i="47"/>
  <c r="J26" i="47"/>
  <c r="I26" i="47"/>
  <c r="H26" i="47"/>
  <c r="G26" i="47"/>
  <c r="F26" i="47"/>
  <c r="E26" i="47"/>
  <c r="D26" i="47"/>
  <c r="O25" i="47"/>
  <c r="P25" i="47" s="1"/>
  <c r="O24" i="47"/>
  <c r="P24" i="47" s="1"/>
  <c r="O23" i="47"/>
  <c r="P23" i="47"/>
  <c r="O22" i="47"/>
  <c r="P22" i="47" s="1"/>
  <c r="O21" i="47"/>
  <c r="P21" i="47" s="1"/>
  <c r="O20" i="47"/>
  <c r="P20" i="47" s="1"/>
  <c r="O19" i="47"/>
  <c r="P19" i="47" s="1"/>
  <c r="N18" i="47"/>
  <c r="M18" i="47"/>
  <c r="L18" i="47"/>
  <c r="K18" i="47"/>
  <c r="J18" i="47"/>
  <c r="I18" i="47"/>
  <c r="H18" i="47"/>
  <c r="G18" i="47"/>
  <c r="F18" i="47"/>
  <c r="E18" i="47"/>
  <c r="D18" i="47"/>
  <c r="O18" i="47" s="1"/>
  <c r="P18" i="47" s="1"/>
  <c r="O17" i="47"/>
  <c r="P17" i="47" s="1"/>
  <c r="O16" i="47"/>
  <c r="P16" i="47" s="1"/>
  <c r="O15" i="47"/>
  <c r="P15" i="47" s="1"/>
  <c r="N14" i="47"/>
  <c r="M14" i="47"/>
  <c r="L14" i="47"/>
  <c r="K14" i="47"/>
  <c r="J14" i="47"/>
  <c r="O14" i="47" s="1"/>
  <c r="P14" i="47" s="1"/>
  <c r="I14" i="47"/>
  <c r="H14" i="47"/>
  <c r="G14" i="47"/>
  <c r="F14" i="47"/>
  <c r="E14" i="47"/>
  <c r="D14" i="47"/>
  <c r="O13" i="47"/>
  <c r="P13" i="47" s="1"/>
  <c r="O12" i="47"/>
  <c r="P12" i="47"/>
  <c r="O11" i="47"/>
  <c r="P11" i="47" s="1"/>
  <c r="O10" i="47"/>
  <c r="P10" i="47"/>
  <c r="O9" i="47"/>
  <c r="P9" i="47" s="1"/>
  <c r="O8" i="47"/>
  <c r="P8" i="47"/>
  <c r="O7" i="47"/>
  <c r="P7" i="47" s="1"/>
  <c r="O6" i="47"/>
  <c r="P6" i="47"/>
  <c r="N5" i="47"/>
  <c r="M5" i="47"/>
  <c r="M40" i="47" s="1"/>
  <c r="L5" i="47"/>
  <c r="K5" i="47"/>
  <c r="J5" i="47"/>
  <c r="I5" i="47"/>
  <c r="H5" i="47"/>
  <c r="G5" i="47"/>
  <c r="F5" i="47"/>
  <c r="F40" i="47" s="1"/>
  <c r="E5" i="47"/>
  <c r="D5" i="47"/>
  <c r="N39" i="46"/>
  <c r="O39" i="46"/>
  <c r="M38" i="46"/>
  <c r="L38" i="46"/>
  <c r="K38" i="46"/>
  <c r="J38" i="46"/>
  <c r="I38" i="46"/>
  <c r="H38" i="46"/>
  <c r="G38" i="46"/>
  <c r="F38" i="46"/>
  <c r="E38" i="46"/>
  <c r="D38" i="46"/>
  <c r="N37" i="46"/>
  <c r="O37" i="46"/>
  <c r="N36" i="46"/>
  <c r="O36" i="46" s="1"/>
  <c r="N35" i="46"/>
  <c r="O35" i="46" s="1"/>
  <c r="M34" i="46"/>
  <c r="L34" i="46"/>
  <c r="K34" i="46"/>
  <c r="J34" i="46"/>
  <c r="I34" i="46"/>
  <c r="H34" i="46"/>
  <c r="G34" i="46"/>
  <c r="F34" i="46"/>
  <c r="E34" i="46"/>
  <c r="D34" i="46"/>
  <c r="N34" i="46" s="1"/>
  <c r="O34" i="46" s="1"/>
  <c r="N33" i="46"/>
  <c r="O33" i="46" s="1"/>
  <c r="M32" i="46"/>
  <c r="L32" i="46"/>
  <c r="K32" i="46"/>
  <c r="K40" i="46" s="1"/>
  <c r="J32" i="46"/>
  <c r="I32" i="46"/>
  <c r="H32" i="46"/>
  <c r="G32" i="46"/>
  <c r="F32" i="46"/>
  <c r="E32" i="46"/>
  <c r="D32" i="46"/>
  <c r="N31" i="46"/>
  <c r="O31" i="46" s="1"/>
  <c r="N30" i="46"/>
  <c r="O30" i="46" s="1"/>
  <c r="M29" i="46"/>
  <c r="L29" i="46"/>
  <c r="K29" i="46"/>
  <c r="J29" i="46"/>
  <c r="I29" i="46"/>
  <c r="H29" i="46"/>
  <c r="G29" i="46"/>
  <c r="F29" i="46"/>
  <c r="E29" i="46"/>
  <c r="D29" i="46"/>
  <c r="N28" i="46"/>
  <c r="O28" i="46" s="1"/>
  <c r="N27" i="46"/>
  <c r="O27" i="46" s="1"/>
  <c r="M26" i="46"/>
  <c r="L26" i="46"/>
  <c r="K26" i="46"/>
  <c r="J26" i="46"/>
  <c r="I26" i="46"/>
  <c r="H26" i="46"/>
  <c r="G26" i="46"/>
  <c r="F26" i="46"/>
  <c r="E26" i="46"/>
  <c r="D26" i="46"/>
  <c r="N25" i="46"/>
  <c r="O25" i="46" s="1"/>
  <c r="N24" i="46"/>
  <c r="O24" i="46"/>
  <c r="N23" i="46"/>
  <c r="O23" i="46"/>
  <c r="N22" i="46"/>
  <c r="O22" i="46"/>
  <c r="N21" i="46"/>
  <c r="O21" i="46" s="1"/>
  <c r="N20" i="46"/>
  <c r="O20" i="46" s="1"/>
  <c r="N19" i="46"/>
  <c r="O19" i="46" s="1"/>
  <c r="M18" i="46"/>
  <c r="L18" i="46"/>
  <c r="K18" i="46"/>
  <c r="J18" i="46"/>
  <c r="I18" i="46"/>
  <c r="H18" i="46"/>
  <c r="G18" i="46"/>
  <c r="F18" i="46"/>
  <c r="E18" i="46"/>
  <c r="D18" i="46"/>
  <c r="N18" i="46" s="1"/>
  <c r="O18" i="46" s="1"/>
  <c r="N17" i="46"/>
  <c r="O17" i="46"/>
  <c r="N16" i="46"/>
  <c r="O16" i="46"/>
  <c r="N15" i="46"/>
  <c r="O15" i="46"/>
  <c r="M14" i="46"/>
  <c r="N14" i="46" s="1"/>
  <c r="O14" i="46" s="1"/>
  <c r="L14" i="46"/>
  <c r="K14" i="46"/>
  <c r="J14" i="46"/>
  <c r="I14" i="46"/>
  <c r="H14" i="46"/>
  <c r="G14" i="46"/>
  <c r="F14" i="46"/>
  <c r="E14" i="46"/>
  <c r="D14" i="46"/>
  <c r="N13" i="46"/>
  <c r="O13" i="46"/>
  <c r="N12" i="46"/>
  <c r="O12" i="46" s="1"/>
  <c r="N11" i="46"/>
  <c r="O11" i="46" s="1"/>
  <c r="N10" i="46"/>
  <c r="O10" i="46" s="1"/>
  <c r="N9" i="46"/>
  <c r="O9" i="46"/>
  <c r="N8" i="46"/>
  <c r="O8" i="46"/>
  <c r="N7" i="46"/>
  <c r="O7" i="46"/>
  <c r="N6" i="46"/>
  <c r="O6" i="46" s="1"/>
  <c r="M5" i="46"/>
  <c r="L5" i="46"/>
  <c r="K5" i="46"/>
  <c r="J5" i="46"/>
  <c r="I5" i="46"/>
  <c r="H5" i="46"/>
  <c r="G5" i="46"/>
  <c r="F5" i="46"/>
  <c r="E5" i="46"/>
  <c r="D5" i="46"/>
  <c r="N39" i="45"/>
  <c r="O39" i="45" s="1"/>
  <c r="M38" i="45"/>
  <c r="L38" i="45"/>
  <c r="K38" i="45"/>
  <c r="J38" i="45"/>
  <c r="I38" i="45"/>
  <c r="H38" i="45"/>
  <c r="G38" i="45"/>
  <c r="F38" i="45"/>
  <c r="E38" i="45"/>
  <c r="D38" i="45"/>
  <c r="N37" i="45"/>
  <c r="O37" i="45" s="1"/>
  <c r="N36" i="45"/>
  <c r="O36" i="45" s="1"/>
  <c r="N35" i="45"/>
  <c r="O35" i="45" s="1"/>
  <c r="M34" i="45"/>
  <c r="L34" i="45"/>
  <c r="K34" i="45"/>
  <c r="J34" i="45"/>
  <c r="I34" i="45"/>
  <c r="H34" i="45"/>
  <c r="G34" i="45"/>
  <c r="F34" i="45"/>
  <c r="E34" i="45"/>
  <c r="D34" i="45"/>
  <c r="N33" i="45"/>
  <c r="O33" i="45" s="1"/>
  <c r="M32" i="45"/>
  <c r="L32" i="45"/>
  <c r="K32" i="45"/>
  <c r="J32" i="45"/>
  <c r="I32" i="45"/>
  <c r="H32" i="45"/>
  <c r="G32" i="45"/>
  <c r="F32" i="45"/>
  <c r="E32" i="45"/>
  <c r="D32" i="45"/>
  <c r="N31" i="45"/>
  <c r="O31" i="45" s="1"/>
  <c r="N30" i="45"/>
  <c r="O30" i="45" s="1"/>
  <c r="M29" i="45"/>
  <c r="L29" i="45"/>
  <c r="K29" i="45"/>
  <c r="J29" i="45"/>
  <c r="I29" i="45"/>
  <c r="H29" i="45"/>
  <c r="G29" i="45"/>
  <c r="F29" i="45"/>
  <c r="E29" i="45"/>
  <c r="E40" i="45" s="1"/>
  <c r="D29" i="45"/>
  <c r="N28" i="45"/>
  <c r="O28" i="45" s="1"/>
  <c r="N27" i="45"/>
  <c r="O27" i="45" s="1"/>
  <c r="M26" i="45"/>
  <c r="L26" i="45"/>
  <c r="K26" i="45"/>
  <c r="J26" i="45"/>
  <c r="I26" i="45"/>
  <c r="H26" i="45"/>
  <c r="G26" i="45"/>
  <c r="F26" i="45"/>
  <c r="E26" i="45"/>
  <c r="D26" i="45"/>
  <c r="N25" i="45"/>
  <c r="O25" i="45"/>
  <c r="N24" i="45"/>
  <c r="O24" i="45"/>
  <c r="N23" i="45"/>
  <c r="O23" i="45" s="1"/>
  <c r="N22" i="45"/>
  <c r="O22" i="45" s="1"/>
  <c r="N21" i="45"/>
  <c r="O21" i="45" s="1"/>
  <c r="N20" i="45"/>
  <c r="O20" i="45" s="1"/>
  <c r="N19" i="45"/>
  <c r="O19" i="45" s="1"/>
  <c r="M18" i="45"/>
  <c r="L18" i="45"/>
  <c r="K18" i="45"/>
  <c r="J18" i="45"/>
  <c r="I18" i="45"/>
  <c r="H18" i="45"/>
  <c r="G18" i="45"/>
  <c r="F18" i="45"/>
  <c r="E18" i="45"/>
  <c r="D18" i="45"/>
  <c r="N17" i="45"/>
  <c r="O17" i="45"/>
  <c r="N16" i="45"/>
  <c r="O16" i="45"/>
  <c r="N15" i="45"/>
  <c r="O15" i="45" s="1"/>
  <c r="M14" i="45"/>
  <c r="L14" i="45"/>
  <c r="K14" i="45"/>
  <c r="J14" i="45"/>
  <c r="I14" i="45"/>
  <c r="H14" i="45"/>
  <c r="G14" i="45"/>
  <c r="F14" i="45"/>
  <c r="E14" i="45"/>
  <c r="D14" i="45"/>
  <c r="N13" i="45"/>
  <c r="O13" i="45" s="1"/>
  <c r="N12" i="45"/>
  <c r="O12" i="45" s="1"/>
  <c r="N11" i="45"/>
  <c r="O11" i="45" s="1"/>
  <c r="N10" i="45"/>
  <c r="O10" i="45" s="1"/>
  <c r="N9" i="45"/>
  <c r="O9" i="45"/>
  <c r="N8" i="45"/>
  <c r="O8" i="45"/>
  <c r="N7" i="45"/>
  <c r="O7" i="45" s="1"/>
  <c r="N6" i="45"/>
  <c r="O6" i="45" s="1"/>
  <c r="M5" i="45"/>
  <c r="M40" i="45" s="1"/>
  <c r="L5" i="45"/>
  <c r="K5" i="45"/>
  <c r="J5" i="45"/>
  <c r="I5" i="45"/>
  <c r="H5" i="45"/>
  <c r="G5" i="45"/>
  <c r="F5" i="45"/>
  <c r="E5" i="45"/>
  <c r="D5" i="45"/>
  <c r="N39" i="44"/>
  <c r="O39" i="44" s="1"/>
  <c r="M38" i="44"/>
  <c r="L38" i="44"/>
  <c r="K38" i="44"/>
  <c r="J38" i="44"/>
  <c r="I38" i="44"/>
  <c r="H38" i="44"/>
  <c r="G38" i="44"/>
  <c r="F38" i="44"/>
  <c r="E38" i="44"/>
  <c r="D38" i="44"/>
  <c r="N37" i="44"/>
  <c r="O37" i="44" s="1"/>
  <c r="N36" i="44"/>
  <c r="O36" i="44" s="1"/>
  <c r="N35" i="44"/>
  <c r="O35" i="44" s="1"/>
  <c r="M34" i="44"/>
  <c r="L34" i="44"/>
  <c r="K34" i="44"/>
  <c r="J34" i="44"/>
  <c r="I34" i="44"/>
  <c r="H34" i="44"/>
  <c r="G34" i="44"/>
  <c r="F34" i="44"/>
  <c r="E34" i="44"/>
  <c r="D34" i="44"/>
  <c r="N33" i="44"/>
  <c r="O33" i="44" s="1"/>
  <c r="M32" i="44"/>
  <c r="L32" i="44"/>
  <c r="K32" i="44"/>
  <c r="J32" i="44"/>
  <c r="I32" i="44"/>
  <c r="H32" i="44"/>
  <c r="G32" i="44"/>
  <c r="F32" i="44"/>
  <c r="E32" i="44"/>
  <c r="D32" i="44"/>
  <c r="N31" i="44"/>
  <c r="O31" i="44" s="1"/>
  <c r="N30" i="44"/>
  <c r="O30" i="44"/>
  <c r="M29" i="44"/>
  <c r="L29" i="44"/>
  <c r="K29" i="44"/>
  <c r="J29" i="44"/>
  <c r="I29" i="44"/>
  <c r="H29" i="44"/>
  <c r="G29" i="44"/>
  <c r="F29" i="44"/>
  <c r="E29" i="44"/>
  <c r="E40" i="44" s="1"/>
  <c r="D29" i="44"/>
  <c r="D40" i="44" s="1"/>
  <c r="N28" i="44"/>
  <c r="O28" i="44"/>
  <c r="N27" i="44"/>
  <c r="O27" i="44"/>
  <c r="M26" i="44"/>
  <c r="L26" i="44"/>
  <c r="N26" i="44" s="1"/>
  <c r="O26" i="44" s="1"/>
  <c r="K26" i="44"/>
  <c r="J26" i="44"/>
  <c r="I26" i="44"/>
  <c r="H26" i="44"/>
  <c r="G26" i="44"/>
  <c r="F26" i="44"/>
  <c r="E26" i="44"/>
  <c r="D26" i="44"/>
  <c r="N25" i="44"/>
  <c r="O25" i="44" s="1"/>
  <c r="N24" i="44"/>
  <c r="O24" i="44" s="1"/>
  <c r="N23" i="44"/>
  <c r="O23" i="44" s="1"/>
  <c r="N22" i="44"/>
  <c r="O22" i="44" s="1"/>
  <c r="N21" i="44"/>
  <c r="O21" i="44" s="1"/>
  <c r="N20" i="44"/>
  <c r="O20" i="44"/>
  <c r="N19" i="44"/>
  <c r="O19" i="44"/>
  <c r="M18" i="44"/>
  <c r="L18" i="44"/>
  <c r="K18" i="44"/>
  <c r="J18" i="44"/>
  <c r="I18" i="44"/>
  <c r="H18" i="44"/>
  <c r="G18" i="44"/>
  <c r="F18" i="44"/>
  <c r="E18" i="44"/>
  <c r="D18" i="44"/>
  <c r="N17" i="44"/>
  <c r="O17" i="44" s="1"/>
  <c r="N16" i="44"/>
  <c r="O16" i="44" s="1"/>
  <c r="N15" i="44"/>
  <c r="O15" i="44" s="1"/>
  <c r="M14" i="44"/>
  <c r="L14" i="44"/>
  <c r="K14" i="44"/>
  <c r="J14" i="44"/>
  <c r="I14" i="44"/>
  <c r="H14" i="44"/>
  <c r="G14" i="44"/>
  <c r="F14" i="44"/>
  <c r="E14" i="44"/>
  <c r="D14" i="44"/>
  <c r="N13" i="44"/>
  <c r="O13" i="44" s="1"/>
  <c r="N12" i="44"/>
  <c r="O12" i="44" s="1"/>
  <c r="N11" i="44"/>
  <c r="O11" i="44" s="1"/>
  <c r="N10" i="44"/>
  <c r="O10" i="44"/>
  <c r="N9" i="44"/>
  <c r="O9" i="44"/>
  <c r="N8" i="44"/>
  <c r="O8" i="44" s="1"/>
  <c r="N7" i="44"/>
  <c r="O7" i="44" s="1"/>
  <c r="N6" i="44"/>
  <c r="O6" i="44" s="1"/>
  <c r="M5" i="44"/>
  <c r="L5" i="44"/>
  <c r="K5" i="44"/>
  <c r="J5" i="44"/>
  <c r="I5" i="44"/>
  <c r="H5" i="44"/>
  <c r="G5" i="44"/>
  <c r="F5" i="44"/>
  <c r="F40" i="44" s="1"/>
  <c r="E5" i="44"/>
  <c r="D5" i="44"/>
  <c r="N39" i="43"/>
  <c r="O39" i="43" s="1"/>
  <c r="M38" i="43"/>
  <c r="L38" i="43"/>
  <c r="K38" i="43"/>
  <c r="J38" i="43"/>
  <c r="I38" i="43"/>
  <c r="H38" i="43"/>
  <c r="G38" i="43"/>
  <c r="F38" i="43"/>
  <c r="E38" i="43"/>
  <c r="D38" i="43"/>
  <c r="N37" i="43"/>
  <c r="O37" i="43" s="1"/>
  <c r="N36" i="43"/>
  <c r="O36" i="43" s="1"/>
  <c r="N35" i="43"/>
  <c r="O35" i="43"/>
  <c r="M34" i="43"/>
  <c r="L34" i="43"/>
  <c r="K34" i="43"/>
  <c r="N34" i="43" s="1"/>
  <c r="O34" i="43" s="1"/>
  <c r="J34" i="43"/>
  <c r="I34" i="43"/>
  <c r="H34" i="43"/>
  <c r="G34" i="43"/>
  <c r="F34" i="43"/>
  <c r="E34" i="43"/>
  <c r="D34" i="43"/>
  <c r="N33" i="43"/>
  <c r="O33" i="43"/>
  <c r="M32" i="43"/>
  <c r="L32" i="43"/>
  <c r="K32" i="43"/>
  <c r="J32" i="43"/>
  <c r="I32" i="43"/>
  <c r="H32" i="43"/>
  <c r="G32" i="43"/>
  <c r="F32" i="43"/>
  <c r="E32" i="43"/>
  <c r="D32" i="43"/>
  <c r="N31" i="43"/>
  <c r="O31" i="43" s="1"/>
  <c r="N30" i="43"/>
  <c r="O30" i="43"/>
  <c r="M29" i="43"/>
  <c r="L29" i="43"/>
  <c r="K29" i="43"/>
  <c r="J29" i="43"/>
  <c r="I29" i="43"/>
  <c r="H29" i="43"/>
  <c r="G29" i="43"/>
  <c r="F29" i="43"/>
  <c r="E29" i="43"/>
  <c r="D29" i="43"/>
  <c r="N28" i="43"/>
  <c r="O28" i="43"/>
  <c r="N27" i="43"/>
  <c r="O27" i="43" s="1"/>
  <c r="M26" i="43"/>
  <c r="L26" i="43"/>
  <c r="K26" i="43"/>
  <c r="J26" i="43"/>
  <c r="I26" i="43"/>
  <c r="H26" i="43"/>
  <c r="G26" i="43"/>
  <c r="F26" i="43"/>
  <c r="E26" i="43"/>
  <c r="D26" i="43"/>
  <c r="N25" i="43"/>
  <c r="O25" i="43" s="1"/>
  <c r="N24" i="43"/>
  <c r="O24" i="43" s="1"/>
  <c r="N23" i="43"/>
  <c r="O23" i="43" s="1"/>
  <c r="N22" i="43"/>
  <c r="O22" i="43"/>
  <c r="N21" i="43"/>
  <c r="O21" i="43"/>
  <c r="N20" i="43"/>
  <c r="O20" i="43"/>
  <c r="N19" i="43"/>
  <c r="O19" i="43" s="1"/>
  <c r="M18" i="43"/>
  <c r="L18" i="43"/>
  <c r="K18" i="43"/>
  <c r="J18" i="43"/>
  <c r="I18" i="43"/>
  <c r="H18" i="43"/>
  <c r="G18" i="43"/>
  <c r="F18" i="43"/>
  <c r="E18" i="43"/>
  <c r="D18" i="43"/>
  <c r="N17" i="43"/>
  <c r="O17" i="43" s="1"/>
  <c r="N16" i="43"/>
  <c r="O16" i="43" s="1"/>
  <c r="N15" i="43"/>
  <c r="O15" i="43" s="1"/>
  <c r="M14" i="43"/>
  <c r="L14" i="43"/>
  <c r="K14" i="43"/>
  <c r="J14" i="43"/>
  <c r="I14" i="43"/>
  <c r="H14" i="43"/>
  <c r="G14" i="43"/>
  <c r="F14" i="43"/>
  <c r="E14" i="43"/>
  <c r="D14" i="43"/>
  <c r="N13" i="43"/>
  <c r="O13" i="43" s="1"/>
  <c r="N12" i="43"/>
  <c r="O12" i="43"/>
  <c r="N11" i="43"/>
  <c r="O11" i="43"/>
  <c r="N10" i="43"/>
  <c r="O10" i="43" s="1"/>
  <c r="N9" i="43"/>
  <c r="O9" i="43" s="1"/>
  <c r="N8" i="43"/>
  <c r="O8" i="43" s="1"/>
  <c r="N7" i="43"/>
  <c r="O7" i="43" s="1"/>
  <c r="N6" i="43"/>
  <c r="O6" i="43"/>
  <c r="M5" i="43"/>
  <c r="L5" i="43"/>
  <c r="K5" i="43"/>
  <c r="J5" i="43"/>
  <c r="I5" i="43"/>
  <c r="I40" i="43" s="1"/>
  <c r="H5" i="43"/>
  <c r="G5" i="43"/>
  <c r="F5" i="43"/>
  <c r="F40" i="43" s="1"/>
  <c r="E5" i="43"/>
  <c r="E40" i="43" s="1"/>
  <c r="D5" i="43"/>
  <c r="N39" i="42"/>
  <c r="O39" i="42" s="1"/>
  <c r="M38" i="42"/>
  <c r="L38" i="42"/>
  <c r="K38" i="42"/>
  <c r="J38" i="42"/>
  <c r="I38" i="42"/>
  <c r="H38" i="42"/>
  <c r="G38" i="42"/>
  <c r="F38" i="42"/>
  <c r="E38" i="42"/>
  <c r="D38" i="42"/>
  <c r="N37" i="42"/>
  <c r="O37" i="42" s="1"/>
  <c r="N36" i="42"/>
  <c r="O36" i="42"/>
  <c r="N35" i="42"/>
  <c r="O35" i="42"/>
  <c r="M34" i="42"/>
  <c r="L34" i="42"/>
  <c r="K34" i="42"/>
  <c r="N34" i="42" s="1"/>
  <c r="O34" i="42" s="1"/>
  <c r="J34" i="42"/>
  <c r="I34" i="42"/>
  <c r="H34" i="42"/>
  <c r="G34" i="42"/>
  <c r="F34" i="42"/>
  <c r="E34" i="42"/>
  <c r="D34" i="42"/>
  <c r="N33" i="42"/>
  <c r="O33" i="42"/>
  <c r="M32" i="42"/>
  <c r="L32" i="42"/>
  <c r="K32" i="42"/>
  <c r="J32" i="42"/>
  <c r="I32" i="42"/>
  <c r="H32" i="42"/>
  <c r="G32" i="42"/>
  <c r="F32" i="42"/>
  <c r="E32" i="42"/>
  <c r="D32" i="42"/>
  <c r="N31" i="42"/>
  <c r="O31" i="42" s="1"/>
  <c r="N30" i="42"/>
  <c r="O30" i="42" s="1"/>
  <c r="M29" i="42"/>
  <c r="L29" i="42"/>
  <c r="K29" i="42"/>
  <c r="J29" i="42"/>
  <c r="I29" i="42"/>
  <c r="H29" i="42"/>
  <c r="G29" i="42"/>
  <c r="F29" i="42"/>
  <c r="E29" i="42"/>
  <c r="D29" i="42"/>
  <c r="N28" i="42"/>
  <c r="O28" i="42" s="1"/>
  <c r="N27" i="42"/>
  <c r="O27" i="42" s="1"/>
  <c r="M26" i="42"/>
  <c r="L26" i="42"/>
  <c r="K26" i="42"/>
  <c r="J26" i="42"/>
  <c r="I26" i="42"/>
  <c r="H26" i="42"/>
  <c r="G26" i="42"/>
  <c r="F26" i="42"/>
  <c r="E26" i="42"/>
  <c r="D26" i="42"/>
  <c r="N25" i="42"/>
  <c r="O25" i="42" s="1"/>
  <c r="N24" i="42"/>
  <c r="O24" i="42" s="1"/>
  <c r="N23" i="42"/>
  <c r="O23" i="42" s="1"/>
  <c r="N22" i="42"/>
  <c r="O22" i="42"/>
  <c r="N21" i="42"/>
  <c r="O21" i="42"/>
  <c r="N20" i="42"/>
  <c r="O20" i="42" s="1"/>
  <c r="N19" i="42"/>
  <c r="O19" i="42" s="1"/>
  <c r="M18" i="42"/>
  <c r="L18" i="42"/>
  <c r="K18" i="42"/>
  <c r="J18" i="42"/>
  <c r="I18" i="42"/>
  <c r="H18" i="42"/>
  <c r="G18" i="42"/>
  <c r="F18" i="42"/>
  <c r="E18" i="42"/>
  <c r="D18" i="42"/>
  <c r="N17" i="42"/>
  <c r="O17" i="42" s="1"/>
  <c r="N16" i="42"/>
  <c r="O16" i="42" s="1"/>
  <c r="N15" i="42"/>
  <c r="O15" i="42" s="1"/>
  <c r="M14" i="42"/>
  <c r="L14" i="42"/>
  <c r="K14" i="42"/>
  <c r="J14" i="42"/>
  <c r="I14" i="42"/>
  <c r="H14" i="42"/>
  <c r="G14" i="42"/>
  <c r="F14" i="42"/>
  <c r="E14" i="42"/>
  <c r="D14" i="42"/>
  <c r="N14" i="42" s="1"/>
  <c r="O14" i="42" s="1"/>
  <c r="N13" i="42"/>
  <c r="O13" i="42" s="1"/>
  <c r="N12" i="42"/>
  <c r="O12" i="42"/>
  <c r="N11" i="42"/>
  <c r="O11" i="42" s="1"/>
  <c r="N10" i="42"/>
  <c r="O10" i="42" s="1"/>
  <c r="N9" i="42"/>
  <c r="O9" i="42" s="1"/>
  <c r="N8" i="42"/>
  <c r="O8" i="42" s="1"/>
  <c r="N7" i="42"/>
  <c r="O7" i="42" s="1"/>
  <c r="N6" i="42"/>
  <c r="O6" i="42"/>
  <c r="M5" i="42"/>
  <c r="L5" i="42"/>
  <c r="K5" i="42"/>
  <c r="J5" i="42"/>
  <c r="I5" i="42"/>
  <c r="H5" i="42"/>
  <c r="H40" i="42" s="1"/>
  <c r="G5" i="42"/>
  <c r="G40" i="42" s="1"/>
  <c r="F5" i="42"/>
  <c r="E5" i="42"/>
  <c r="D5" i="42"/>
  <c r="N40" i="41"/>
  <c r="O40" i="41"/>
  <c r="M39" i="41"/>
  <c r="L39" i="41"/>
  <c r="K39" i="41"/>
  <c r="J39" i="41"/>
  <c r="I39" i="41"/>
  <c r="H39" i="41"/>
  <c r="G39" i="41"/>
  <c r="F39" i="41"/>
  <c r="E39" i="41"/>
  <c r="D39" i="41"/>
  <c r="N38" i="41"/>
  <c r="O38" i="41"/>
  <c r="N37" i="41"/>
  <c r="O37" i="41"/>
  <c r="N36" i="41"/>
  <c r="O36" i="41" s="1"/>
  <c r="N35" i="41"/>
  <c r="O35" i="41" s="1"/>
  <c r="M34" i="41"/>
  <c r="L34" i="41"/>
  <c r="K34" i="41"/>
  <c r="J34" i="41"/>
  <c r="I34" i="41"/>
  <c r="H34" i="41"/>
  <c r="G34" i="41"/>
  <c r="F34" i="41"/>
  <c r="E34" i="41"/>
  <c r="D34" i="41"/>
  <c r="N33" i="41"/>
  <c r="O33" i="41" s="1"/>
  <c r="M32" i="41"/>
  <c r="L32" i="41"/>
  <c r="K32" i="41"/>
  <c r="J32" i="41"/>
  <c r="I32" i="41"/>
  <c r="H32" i="41"/>
  <c r="G32" i="41"/>
  <c r="F32" i="41"/>
  <c r="E32" i="41"/>
  <c r="D32" i="41"/>
  <c r="N31" i="41"/>
  <c r="O31" i="41" s="1"/>
  <c r="N30" i="41"/>
  <c r="O30" i="41" s="1"/>
  <c r="N29" i="41"/>
  <c r="O29" i="41" s="1"/>
  <c r="M28" i="41"/>
  <c r="L28" i="41"/>
  <c r="K28" i="41"/>
  <c r="J28" i="41"/>
  <c r="I28" i="41"/>
  <c r="H28" i="41"/>
  <c r="G28" i="41"/>
  <c r="F28" i="41"/>
  <c r="E28" i="41"/>
  <c r="D28" i="41"/>
  <c r="N27" i="41"/>
  <c r="O27" i="41" s="1"/>
  <c r="N26" i="41"/>
  <c r="O26" i="41"/>
  <c r="M25" i="41"/>
  <c r="L25" i="41"/>
  <c r="K25" i="41"/>
  <c r="J25" i="41"/>
  <c r="I25" i="41"/>
  <c r="H25" i="41"/>
  <c r="G25" i="41"/>
  <c r="F25" i="41"/>
  <c r="E25" i="41"/>
  <c r="D25" i="41"/>
  <c r="N24" i="41"/>
  <c r="O24" i="41"/>
  <c r="N23" i="41"/>
  <c r="O23" i="41" s="1"/>
  <c r="N22" i="41"/>
  <c r="O22" i="41" s="1"/>
  <c r="N21" i="41"/>
  <c r="O21" i="41" s="1"/>
  <c r="N20" i="41"/>
  <c r="O20" i="41" s="1"/>
  <c r="N19" i="41"/>
  <c r="O19" i="41" s="1"/>
  <c r="M18" i="41"/>
  <c r="L18" i="41"/>
  <c r="K18" i="41"/>
  <c r="J18" i="41"/>
  <c r="I18" i="41"/>
  <c r="H18" i="41"/>
  <c r="G18" i="41"/>
  <c r="F18" i="41"/>
  <c r="E18" i="41"/>
  <c r="D18" i="41"/>
  <c r="N17" i="41"/>
  <c r="O17" i="41" s="1"/>
  <c r="N16" i="41"/>
  <c r="O16" i="41"/>
  <c r="N15" i="41"/>
  <c r="O15" i="41" s="1"/>
  <c r="M14" i="41"/>
  <c r="L14" i="41"/>
  <c r="K14" i="41"/>
  <c r="J14" i="41"/>
  <c r="I14" i="41"/>
  <c r="H14" i="41"/>
  <c r="G14" i="41"/>
  <c r="F14" i="41"/>
  <c r="E14" i="41"/>
  <c r="D14" i="41"/>
  <c r="N13" i="41"/>
  <c r="O13" i="41"/>
  <c r="N12" i="41"/>
  <c r="O12" i="41" s="1"/>
  <c r="N11" i="41"/>
  <c r="O11" i="41" s="1"/>
  <c r="N10" i="41"/>
  <c r="O10" i="41" s="1"/>
  <c r="N9" i="41"/>
  <c r="O9" i="41" s="1"/>
  <c r="N8" i="41"/>
  <c r="O8" i="41"/>
  <c r="N7" i="41"/>
  <c r="O7" i="41" s="1"/>
  <c r="N6" i="41"/>
  <c r="O6" i="41" s="1"/>
  <c r="M5" i="41"/>
  <c r="L5" i="41"/>
  <c r="K5" i="41"/>
  <c r="J5" i="41"/>
  <c r="I5" i="41"/>
  <c r="H5" i="41"/>
  <c r="G5" i="41"/>
  <c r="F5" i="41"/>
  <c r="E5" i="41"/>
  <c r="D5" i="41"/>
  <c r="N37" i="40"/>
  <c r="O37" i="40"/>
  <c r="M36" i="40"/>
  <c r="L36" i="40"/>
  <c r="K36" i="40"/>
  <c r="J36" i="40"/>
  <c r="I36" i="40"/>
  <c r="H36" i="40"/>
  <c r="G36" i="40"/>
  <c r="F36" i="40"/>
  <c r="E36" i="40"/>
  <c r="D36" i="40"/>
  <c r="N35" i="40"/>
  <c r="O35" i="40" s="1"/>
  <c r="N34" i="40"/>
  <c r="O34" i="40" s="1"/>
  <c r="N33" i="40"/>
  <c r="O33" i="40" s="1"/>
  <c r="M32" i="40"/>
  <c r="L32" i="40"/>
  <c r="K32" i="40"/>
  <c r="J32" i="40"/>
  <c r="I32" i="40"/>
  <c r="H32" i="40"/>
  <c r="G32" i="40"/>
  <c r="F32" i="40"/>
  <c r="E32" i="40"/>
  <c r="D32" i="40"/>
  <c r="N31" i="40"/>
  <c r="O31" i="40" s="1"/>
  <c r="N30" i="40"/>
  <c r="O30" i="40" s="1"/>
  <c r="M29" i="40"/>
  <c r="L29" i="40"/>
  <c r="K29" i="40"/>
  <c r="J29" i="40"/>
  <c r="I29" i="40"/>
  <c r="H29" i="40"/>
  <c r="G29" i="40"/>
  <c r="F29" i="40"/>
  <c r="E29" i="40"/>
  <c r="D29" i="40"/>
  <c r="N28" i="40"/>
  <c r="O28" i="40" s="1"/>
  <c r="N27" i="40"/>
  <c r="O27" i="40"/>
  <c r="M26" i="40"/>
  <c r="L26" i="40"/>
  <c r="K26" i="40"/>
  <c r="J26" i="40"/>
  <c r="I26" i="40"/>
  <c r="H26" i="40"/>
  <c r="G26" i="40"/>
  <c r="F26" i="40"/>
  <c r="E26" i="40"/>
  <c r="D26" i="40"/>
  <c r="N25" i="40"/>
  <c r="O25" i="40"/>
  <c r="N24" i="40"/>
  <c r="O24" i="40"/>
  <c r="N23" i="40"/>
  <c r="O23" i="40"/>
  <c r="N22" i="40"/>
  <c r="O22" i="40" s="1"/>
  <c r="N21" i="40"/>
  <c r="O21" i="40" s="1"/>
  <c r="N20" i="40"/>
  <c r="O20" i="40" s="1"/>
  <c r="N19" i="40"/>
  <c r="O19" i="40"/>
  <c r="M18" i="40"/>
  <c r="L18" i="40"/>
  <c r="K18" i="40"/>
  <c r="J18" i="40"/>
  <c r="I18" i="40"/>
  <c r="H18" i="40"/>
  <c r="G18" i="40"/>
  <c r="F18" i="40"/>
  <c r="E18" i="40"/>
  <c r="D18" i="40"/>
  <c r="N17" i="40"/>
  <c r="O17" i="40" s="1"/>
  <c r="N16" i="40"/>
  <c r="O16" i="40"/>
  <c r="N15" i="40"/>
  <c r="O15" i="40"/>
  <c r="M14" i="40"/>
  <c r="L14" i="40"/>
  <c r="K14" i="40"/>
  <c r="J14" i="40"/>
  <c r="I14" i="40"/>
  <c r="H14" i="40"/>
  <c r="G14" i="40"/>
  <c r="F14" i="40"/>
  <c r="E14" i="40"/>
  <c r="D14" i="40"/>
  <c r="N13" i="40"/>
  <c r="O13" i="40" s="1"/>
  <c r="N12" i="40"/>
  <c r="O12" i="40" s="1"/>
  <c r="N11" i="40"/>
  <c r="O11" i="40" s="1"/>
  <c r="N10" i="40"/>
  <c r="O10" i="40" s="1"/>
  <c r="N9" i="40"/>
  <c r="O9" i="40" s="1"/>
  <c r="N8" i="40"/>
  <c r="O8" i="40"/>
  <c r="N7" i="40"/>
  <c r="O7" i="40"/>
  <c r="N6" i="40"/>
  <c r="O6" i="40" s="1"/>
  <c r="M5" i="40"/>
  <c r="L5" i="40"/>
  <c r="K5" i="40"/>
  <c r="J5" i="40"/>
  <c r="J38" i="40" s="1"/>
  <c r="I5" i="40"/>
  <c r="H5" i="40"/>
  <c r="G5" i="40"/>
  <c r="F5" i="40"/>
  <c r="E5" i="40"/>
  <c r="D5" i="40"/>
  <c r="N39" i="39"/>
  <c r="O39" i="39" s="1"/>
  <c r="M38" i="39"/>
  <c r="L38" i="39"/>
  <c r="K38" i="39"/>
  <c r="J38" i="39"/>
  <c r="I38" i="39"/>
  <c r="H38" i="39"/>
  <c r="G38" i="39"/>
  <c r="F38" i="39"/>
  <c r="E38" i="39"/>
  <c r="D38" i="39"/>
  <c r="N38" i="39" s="1"/>
  <c r="O38" i="39" s="1"/>
  <c r="N37" i="39"/>
  <c r="O37" i="39" s="1"/>
  <c r="N36" i="39"/>
  <c r="O36" i="39" s="1"/>
  <c r="N35" i="39"/>
  <c r="O35" i="39" s="1"/>
  <c r="M34" i="39"/>
  <c r="L34" i="39"/>
  <c r="K34" i="39"/>
  <c r="J34" i="39"/>
  <c r="I34" i="39"/>
  <c r="H34" i="39"/>
  <c r="G34" i="39"/>
  <c r="F34" i="39"/>
  <c r="E34" i="39"/>
  <c r="D34" i="39"/>
  <c r="N33" i="39"/>
  <c r="O33" i="39" s="1"/>
  <c r="M32" i="39"/>
  <c r="L32" i="39"/>
  <c r="K32" i="39"/>
  <c r="J32" i="39"/>
  <c r="I32" i="39"/>
  <c r="H32" i="39"/>
  <c r="G32" i="39"/>
  <c r="F32" i="39"/>
  <c r="E32" i="39"/>
  <c r="D32" i="39"/>
  <c r="N31" i="39"/>
  <c r="O31" i="39" s="1"/>
  <c r="N30" i="39"/>
  <c r="O30" i="39"/>
  <c r="M29" i="39"/>
  <c r="L29" i="39"/>
  <c r="K29" i="39"/>
  <c r="J29" i="39"/>
  <c r="I29" i="39"/>
  <c r="H29" i="39"/>
  <c r="G29" i="39"/>
  <c r="F29" i="39"/>
  <c r="E29" i="39"/>
  <c r="D29" i="39"/>
  <c r="N28" i="39"/>
  <c r="O28" i="39"/>
  <c r="N27" i="39"/>
  <c r="O27" i="39" s="1"/>
  <c r="M26" i="39"/>
  <c r="L26" i="39"/>
  <c r="K26" i="39"/>
  <c r="J26" i="39"/>
  <c r="I26" i="39"/>
  <c r="H26" i="39"/>
  <c r="G26" i="39"/>
  <c r="F26" i="39"/>
  <c r="E26" i="39"/>
  <c r="D26" i="39"/>
  <c r="N25" i="39"/>
  <c r="O25" i="39" s="1"/>
  <c r="N24" i="39"/>
  <c r="O24" i="39" s="1"/>
  <c r="N23" i="39"/>
  <c r="O23" i="39" s="1"/>
  <c r="N22" i="39"/>
  <c r="O22" i="39"/>
  <c r="N21" i="39"/>
  <c r="O21" i="39"/>
  <c r="N20" i="39"/>
  <c r="O20" i="39" s="1"/>
  <c r="N19" i="39"/>
  <c r="O19" i="39" s="1"/>
  <c r="M18" i="39"/>
  <c r="M40" i="39" s="1"/>
  <c r="L18" i="39"/>
  <c r="K18" i="39"/>
  <c r="J18" i="39"/>
  <c r="N18" i="39" s="1"/>
  <c r="O18" i="39" s="1"/>
  <c r="I18" i="39"/>
  <c r="H18" i="39"/>
  <c r="G18" i="39"/>
  <c r="F18" i="39"/>
  <c r="E18" i="39"/>
  <c r="D18" i="39"/>
  <c r="N17" i="39"/>
  <c r="O17" i="39" s="1"/>
  <c r="N16" i="39"/>
  <c r="O16" i="39" s="1"/>
  <c r="N15" i="39"/>
  <c r="O15" i="39" s="1"/>
  <c r="M14" i="39"/>
  <c r="L14" i="39"/>
  <c r="L40" i="39" s="1"/>
  <c r="K14" i="39"/>
  <c r="J14" i="39"/>
  <c r="I14" i="39"/>
  <c r="H14" i="39"/>
  <c r="G14" i="39"/>
  <c r="F14" i="39"/>
  <c r="E14" i="39"/>
  <c r="D14" i="39"/>
  <c r="N13" i="39"/>
  <c r="O13" i="39" s="1"/>
  <c r="N12" i="39"/>
  <c r="O12" i="39" s="1"/>
  <c r="N11" i="39"/>
  <c r="O11" i="39"/>
  <c r="N10" i="39"/>
  <c r="O10" i="39" s="1"/>
  <c r="N9" i="39"/>
  <c r="O9" i="39" s="1"/>
  <c r="N8" i="39"/>
  <c r="O8" i="39" s="1"/>
  <c r="N7" i="39"/>
  <c r="O7" i="39" s="1"/>
  <c r="N6" i="39"/>
  <c r="O6" i="39" s="1"/>
  <c r="M5" i="39"/>
  <c r="L5" i="39"/>
  <c r="K5" i="39"/>
  <c r="K40" i="39" s="1"/>
  <c r="J5" i="39"/>
  <c r="I5" i="39"/>
  <c r="H5" i="39"/>
  <c r="H40" i="39" s="1"/>
  <c r="G5" i="39"/>
  <c r="G40" i="39" s="1"/>
  <c r="F5" i="39"/>
  <c r="E5" i="39"/>
  <c r="D5" i="39"/>
  <c r="D40" i="39" s="1"/>
  <c r="N41" i="38"/>
  <c r="O41" i="38" s="1"/>
  <c r="N40" i="38"/>
  <c r="O40" i="38" s="1"/>
  <c r="M39" i="38"/>
  <c r="L39" i="38"/>
  <c r="K39" i="38"/>
  <c r="J39" i="38"/>
  <c r="I39" i="38"/>
  <c r="H39" i="38"/>
  <c r="G39" i="38"/>
  <c r="F39" i="38"/>
  <c r="E39" i="38"/>
  <c r="D39" i="38"/>
  <c r="N39" i="38" s="1"/>
  <c r="O39" i="38" s="1"/>
  <c r="N38" i="38"/>
  <c r="O38" i="38"/>
  <c r="N37" i="38"/>
  <c r="O37" i="38" s="1"/>
  <c r="N36" i="38"/>
  <c r="O36" i="38" s="1"/>
  <c r="N35" i="38"/>
  <c r="O35" i="38" s="1"/>
  <c r="M34" i="38"/>
  <c r="L34" i="38"/>
  <c r="K34" i="38"/>
  <c r="J34" i="38"/>
  <c r="I34" i="38"/>
  <c r="H34" i="38"/>
  <c r="G34" i="38"/>
  <c r="F34" i="38"/>
  <c r="E34" i="38"/>
  <c r="D34" i="38"/>
  <c r="N33" i="38"/>
  <c r="O33" i="38" s="1"/>
  <c r="M32" i="38"/>
  <c r="L32" i="38"/>
  <c r="K32" i="38"/>
  <c r="J32" i="38"/>
  <c r="I32" i="38"/>
  <c r="H32" i="38"/>
  <c r="G32" i="38"/>
  <c r="F32" i="38"/>
  <c r="E32" i="38"/>
  <c r="D32" i="38"/>
  <c r="N31" i="38"/>
  <c r="O31" i="38" s="1"/>
  <c r="N30" i="38"/>
  <c r="O30" i="38" s="1"/>
  <c r="M29" i="38"/>
  <c r="L29" i="38"/>
  <c r="K29" i="38"/>
  <c r="J29" i="38"/>
  <c r="I29" i="38"/>
  <c r="H29" i="38"/>
  <c r="G29" i="38"/>
  <c r="F29" i="38"/>
  <c r="E29" i="38"/>
  <c r="D29" i="38"/>
  <c r="N28" i="38"/>
  <c r="O28" i="38" s="1"/>
  <c r="N27" i="38"/>
  <c r="O27" i="38" s="1"/>
  <c r="M26" i="38"/>
  <c r="L26" i="38"/>
  <c r="K26" i="38"/>
  <c r="J26" i="38"/>
  <c r="I26" i="38"/>
  <c r="H26" i="38"/>
  <c r="G26" i="38"/>
  <c r="F26" i="38"/>
  <c r="N26" i="38" s="1"/>
  <c r="O26" i="38" s="1"/>
  <c r="E26" i="38"/>
  <c r="D26" i="38"/>
  <c r="N25" i="38"/>
  <c r="O25" i="38" s="1"/>
  <c r="N24" i="38"/>
  <c r="O24" i="38" s="1"/>
  <c r="N23" i="38"/>
  <c r="O23" i="38" s="1"/>
  <c r="N22" i="38"/>
  <c r="O22" i="38" s="1"/>
  <c r="N21" i="38"/>
  <c r="O21" i="38" s="1"/>
  <c r="N20" i="38"/>
  <c r="O20" i="38" s="1"/>
  <c r="N19" i="38"/>
  <c r="O19" i="38" s="1"/>
  <c r="M18" i="38"/>
  <c r="L18" i="38"/>
  <c r="K18" i="38"/>
  <c r="J18" i="38"/>
  <c r="I18" i="38"/>
  <c r="H18" i="38"/>
  <c r="G18" i="38"/>
  <c r="F18" i="38"/>
  <c r="E18" i="38"/>
  <c r="D18" i="38"/>
  <c r="N18" i="38" s="1"/>
  <c r="O18" i="38" s="1"/>
  <c r="N17" i="38"/>
  <c r="O17" i="38" s="1"/>
  <c r="N16" i="38"/>
  <c r="O16" i="38" s="1"/>
  <c r="N15" i="38"/>
  <c r="O15" i="38" s="1"/>
  <c r="M14" i="38"/>
  <c r="L14" i="38"/>
  <c r="K14" i="38"/>
  <c r="J14" i="38"/>
  <c r="I14" i="38"/>
  <c r="H14" i="38"/>
  <c r="G14" i="38"/>
  <c r="F14" i="38"/>
  <c r="E14" i="38"/>
  <c r="D14" i="38"/>
  <c r="N13" i="38"/>
  <c r="O13" i="38" s="1"/>
  <c r="N12" i="38"/>
  <c r="O12" i="38" s="1"/>
  <c r="N11" i="38"/>
  <c r="O11" i="38" s="1"/>
  <c r="N10" i="38"/>
  <c r="O10" i="38" s="1"/>
  <c r="N9" i="38"/>
  <c r="O9" i="38" s="1"/>
  <c r="N8" i="38"/>
  <c r="O8" i="38" s="1"/>
  <c r="N7" i="38"/>
  <c r="O7" i="38" s="1"/>
  <c r="N6" i="38"/>
  <c r="O6" i="38" s="1"/>
  <c r="M5" i="38"/>
  <c r="L5" i="38"/>
  <c r="K5" i="38"/>
  <c r="J5" i="38"/>
  <c r="I5" i="38"/>
  <c r="H5" i="38"/>
  <c r="G5" i="38"/>
  <c r="G42" i="38" s="1"/>
  <c r="F5" i="38"/>
  <c r="F42" i="38" s="1"/>
  <c r="E5" i="38"/>
  <c r="E42" i="38" s="1"/>
  <c r="D5" i="38"/>
  <c r="N38" i="37"/>
  <c r="O38" i="37"/>
  <c r="M37" i="37"/>
  <c r="L37" i="37"/>
  <c r="K37" i="37"/>
  <c r="J37" i="37"/>
  <c r="I37" i="37"/>
  <c r="H37" i="37"/>
  <c r="N37" i="37" s="1"/>
  <c r="O37" i="37" s="1"/>
  <c r="G37" i="37"/>
  <c r="F37" i="37"/>
  <c r="E37" i="37"/>
  <c r="D37" i="37"/>
  <c r="N36" i="37"/>
  <c r="O36" i="37" s="1"/>
  <c r="N35" i="37"/>
  <c r="O35" i="37" s="1"/>
  <c r="N34" i="37"/>
  <c r="O34" i="37" s="1"/>
  <c r="N33" i="37"/>
  <c r="O33" i="37" s="1"/>
  <c r="M32" i="37"/>
  <c r="L32" i="37"/>
  <c r="K32" i="37"/>
  <c r="J32" i="37"/>
  <c r="I32" i="37"/>
  <c r="H32" i="37"/>
  <c r="G32" i="37"/>
  <c r="F32" i="37"/>
  <c r="E32" i="37"/>
  <c r="D32" i="37"/>
  <c r="N31" i="37"/>
  <c r="O31" i="37" s="1"/>
  <c r="N30" i="37"/>
  <c r="O30" i="37" s="1"/>
  <c r="M29" i="37"/>
  <c r="L29" i="37"/>
  <c r="K29" i="37"/>
  <c r="J29" i="37"/>
  <c r="I29" i="37"/>
  <c r="H29" i="37"/>
  <c r="G29" i="37"/>
  <c r="F29" i="37"/>
  <c r="E29" i="37"/>
  <c r="D29" i="37"/>
  <c r="N28" i="37"/>
  <c r="O28" i="37"/>
  <c r="N27" i="37"/>
  <c r="O27" i="37" s="1"/>
  <c r="M26" i="37"/>
  <c r="L26" i="37"/>
  <c r="K26" i="37"/>
  <c r="J26" i="37"/>
  <c r="I26" i="37"/>
  <c r="H26" i="37"/>
  <c r="G26" i="37"/>
  <c r="F26" i="37"/>
  <c r="E26" i="37"/>
  <c r="D26" i="37"/>
  <c r="N25" i="37"/>
  <c r="O25" i="37" s="1"/>
  <c r="N24" i="37"/>
  <c r="O24" i="37" s="1"/>
  <c r="N23" i="37"/>
  <c r="O23" i="37" s="1"/>
  <c r="N22" i="37"/>
  <c r="O22" i="37" s="1"/>
  <c r="N21" i="37"/>
  <c r="O21" i="37" s="1"/>
  <c r="N20" i="37"/>
  <c r="O20" i="37"/>
  <c r="N19" i="37"/>
  <c r="O19" i="37" s="1"/>
  <c r="M18" i="37"/>
  <c r="L18" i="37"/>
  <c r="K18" i="37"/>
  <c r="J18" i="37"/>
  <c r="I18" i="37"/>
  <c r="H18" i="37"/>
  <c r="G18" i="37"/>
  <c r="G39" i="37" s="1"/>
  <c r="F18" i="37"/>
  <c r="E18" i="37"/>
  <c r="D18" i="37"/>
  <c r="N17" i="37"/>
  <c r="O17" i="37" s="1"/>
  <c r="N16" i="37"/>
  <c r="O16" i="37" s="1"/>
  <c r="N15" i="37"/>
  <c r="O15" i="37" s="1"/>
  <c r="M14" i="37"/>
  <c r="L14" i="37"/>
  <c r="K14" i="37"/>
  <c r="J14" i="37"/>
  <c r="I14" i="37"/>
  <c r="H14" i="37"/>
  <c r="G14" i="37"/>
  <c r="F14" i="37"/>
  <c r="E14" i="37"/>
  <c r="D14" i="37"/>
  <c r="N13" i="37"/>
  <c r="O13" i="37" s="1"/>
  <c r="N12" i="37"/>
  <c r="O12" i="37" s="1"/>
  <c r="N11" i="37"/>
  <c r="O11" i="37" s="1"/>
  <c r="N10" i="37"/>
  <c r="O10" i="37" s="1"/>
  <c r="N9" i="37"/>
  <c r="O9" i="37" s="1"/>
  <c r="N8" i="37"/>
  <c r="O8" i="37" s="1"/>
  <c r="N7" i="37"/>
  <c r="O7" i="37" s="1"/>
  <c r="N6" i="37"/>
  <c r="O6" i="37" s="1"/>
  <c r="M5" i="37"/>
  <c r="L5" i="37"/>
  <c r="K5" i="37"/>
  <c r="J5" i="37"/>
  <c r="I5" i="37"/>
  <c r="H5" i="37"/>
  <c r="G5" i="37"/>
  <c r="F5" i="37"/>
  <c r="E5" i="37"/>
  <c r="E39" i="37" s="1"/>
  <c r="D5" i="37"/>
  <c r="N38" i="36"/>
  <c r="O38" i="36"/>
  <c r="M37" i="36"/>
  <c r="L37" i="36"/>
  <c r="K37" i="36"/>
  <c r="J37" i="36"/>
  <c r="I37" i="36"/>
  <c r="H37" i="36"/>
  <c r="G37" i="36"/>
  <c r="F37" i="36"/>
  <c r="E37" i="36"/>
  <c r="D37" i="36"/>
  <c r="N36" i="36"/>
  <c r="O36" i="36" s="1"/>
  <c r="N35" i="36"/>
  <c r="O35" i="36"/>
  <c r="N34" i="36"/>
  <c r="O34" i="36" s="1"/>
  <c r="N33" i="36"/>
  <c r="O33" i="36"/>
  <c r="M32" i="36"/>
  <c r="L32" i="36"/>
  <c r="K32" i="36"/>
  <c r="K39" i="36" s="1"/>
  <c r="J32" i="36"/>
  <c r="I32" i="36"/>
  <c r="H32" i="36"/>
  <c r="G32" i="36"/>
  <c r="F32" i="36"/>
  <c r="E32" i="36"/>
  <c r="D32" i="36"/>
  <c r="N31" i="36"/>
  <c r="O31" i="36"/>
  <c r="N30" i="36"/>
  <c r="O30" i="36" s="1"/>
  <c r="M29" i="36"/>
  <c r="L29" i="36"/>
  <c r="K29" i="36"/>
  <c r="J29" i="36"/>
  <c r="I29" i="36"/>
  <c r="H29" i="36"/>
  <c r="G29" i="36"/>
  <c r="F29" i="36"/>
  <c r="E29" i="36"/>
  <c r="D29" i="36"/>
  <c r="N28" i="36"/>
  <c r="O28" i="36"/>
  <c r="N27" i="36"/>
  <c r="O27" i="36" s="1"/>
  <c r="M26" i="36"/>
  <c r="L26" i="36"/>
  <c r="K26" i="36"/>
  <c r="J26" i="36"/>
  <c r="I26" i="36"/>
  <c r="H26" i="36"/>
  <c r="G26" i="36"/>
  <c r="F26" i="36"/>
  <c r="E26" i="36"/>
  <c r="D26" i="36"/>
  <c r="N26" i="36" s="1"/>
  <c r="O26" i="36" s="1"/>
  <c r="N25" i="36"/>
  <c r="O25" i="36" s="1"/>
  <c r="N24" i="36"/>
  <c r="O24" i="36" s="1"/>
  <c r="N23" i="36"/>
  <c r="O23" i="36" s="1"/>
  <c r="N22" i="36"/>
  <c r="O22" i="36" s="1"/>
  <c r="N21" i="36"/>
  <c r="O21" i="36" s="1"/>
  <c r="N20" i="36"/>
  <c r="O20" i="36"/>
  <c r="N19" i="36"/>
  <c r="O19" i="36" s="1"/>
  <c r="M18" i="36"/>
  <c r="L18" i="36"/>
  <c r="K18" i="36"/>
  <c r="J18" i="36"/>
  <c r="I18" i="36"/>
  <c r="H18" i="36"/>
  <c r="G18" i="36"/>
  <c r="F18" i="36"/>
  <c r="E18" i="36"/>
  <c r="D18" i="36"/>
  <c r="N17" i="36"/>
  <c r="O17" i="36" s="1"/>
  <c r="N16" i="36"/>
  <c r="O16" i="36" s="1"/>
  <c r="N15" i="36"/>
  <c r="O15" i="36" s="1"/>
  <c r="M14" i="36"/>
  <c r="L14" i="36"/>
  <c r="K14" i="36"/>
  <c r="J14" i="36"/>
  <c r="I14" i="36"/>
  <c r="H14" i="36"/>
  <c r="G14" i="36"/>
  <c r="F14" i="36"/>
  <c r="E14" i="36"/>
  <c r="D14" i="36"/>
  <c r="N13" i="36"/>
  <c r="O13" i="36" s="1"/>
  <c r="N12" i="36"/>
  <c r="O12" i="36" s="1"/>
  <c r="N11" i="36"/>
  <c r="O11" i="36" s="1"/>
  <c r="N10" i="36"/>
  <c r="O10" i="36" s="1"/>
  <c r="N9" i="36"/>
  <c r="O9" i="36" s="1"/>
  <c r="N8" i="36"/>
  <c r="O8" i="36" s="1"/>
  <c r="N7" i="36"/>
  <c r="O7" i="36" s="1"/>
  <c r="N6" i="36"/>
  <c r="O6" i="36" s="1"/>
  <c r="M5" i="36"/>
  <c r="L5" i="36"/>
  <c r="K5" i="36"/>
  <c r="J5" i="36"/>
  <c r="I5" i="36"/>
  <c r="H5" i="36"/>
  <c r="G5" i="36"/>
  <c r="F5" i="36"/>
  <c r="E5" i="36"/>
  <c r="E39" i="36" s="1"/>
  <c r="D5" i="36"/>
  <c r="N39" i="35"/>
  <c r="O39" i="35" s="1"/>
  <c r="N38" i="35"/>
  <c r="O38" i="35" s="1"/>
  <c r="M37" i="35"/>
  <c r="L37" i="35"/>
  <c r="K37" i="35"/>
  <c r="J37" i="35"/>
  <c r="I37" i="35"/>
  <c r="H37" i="35"/>
  <c r="G37" i="35"/>
  <c r="F37" i="35"/>
  <c r="E37" i="35"/>
  <c r="D37" i="35"/>
  <c r="N36" i="35"/>
  <c r="O36" i="35" s="1"/>
  <c r="N35" i="35"/>
  <c r="O35" i="35" s="1"/>
  <c r="N34" i="35"/>
  <c r="O34" i="35" s="1"/>
  <c r="N33" i="35"/>
  <c r="O33" i="35"/>
  <c r="M32" i="35"/>
  <c r="N32" i="35" s="1"/>
  <c r="O32" i="35" s="1"/>
  <c r="L32" i="35"/>
  <c r="K32" i="35"/>
  <c r="J32" i="35"/>
  <c r="I32" i="35"/>
  <c r="H32" i="35"/>
  <c r="G32" i="35"/>
  <c r="F32" i="35"/>
  <c r="E32" i="35"/>
  <c r="D32" i="35"/>
  <c r="N31" i="35"/>
  <c r="O31" i="35"/>
  <c r="N30" i="35"/>
  <c r="O30" i="35" s="1"/>
  <c r="M29" i="35"/>
  <c r="L29" i="35"/>
  <c r="K29" i="35"/>
  <c r="J29" i="35"/>
  <c r="I29" i="35"/>
  <c r="H29" i="35"/>
  <c r="G29" i="35"/>
  <c r="F29" i="35"/>
  <c r="E29" i="35"/>
  <c r="D29" i="35"/>
  <c r="N28" i="35"/>
  <c r="O28" i="35" s="1"/>
  <c r="N27" i="35"/>
  <c r="O27" i="35" s="1"/>
  <c r="M26" i="35"/>
  <c r="L26" i="35"/>
  <c r="K26" i="35"/>
  <c r="J26" i="35"/>
  <c r="I26" i="35"/>
  <c r="H26" i="35"/>
  <c r="G26" i="35"/>
  <c r="F26" i="35"/>
  <c r="E26" i="35"/>
  <c r="D26" i="35"/>
  <c r="N25" i="35"/>
  <c r="O25" i="35" s="1"/>
  <c r="N24" i="35"/>
  <c r="O24" i="35" s="1"/>
  <c r="N23" i="35"/>
  <c r="O23" i="35" s="1"/>
  <c r="N22" i="35"/>
  <c r="O22" i="35" s="1"/>
  <c r="N21" i="35"/>
  <c r="O21" i="35"/>
  <c r="N20" i="35"/>
  <c r="O20" i="35" s="1"/>
  <c r="N19" i="35"/>
  <c r="O19" i="35" s="1"/>
  <c r="M18" i="35"/>
  <c r="L18" i="35"/>
  <c r="K18" i="35"/>
  <c r="J18" i="35"/>
  <c r="I18" i="35"/>
  <c r="H18" i="35"/>
  <c r="G18" i="35"/>
  <c r="F18" i="35"/>
  <c r="F40" i="35" s="1"/>
  <c r="E18" i="35"/>
  <c r="D18" i="35"/>
  <c r="N17" i="35"/>
  <c r="O17" i="35" s="1"/>
  <c r="N16" i="35"/>
  <c r="O16" i="35" s="1"/>
  <c r="N15" i="35"/>
  <c r="O15" i="35" s="1"/>
  <c r="M14" i="35"/>
  <c r="L14" i="35"/>
  <c r="K14" i="35"/>
  <c r="K40" i="35"/>
  <c r="J14" i="35"/>
  <c r="I14" i="35"/>
  <c r="H14" i="35"/>
  <c r="G14" i="35"/>
  <c r="F14" i="35"/>
  <c r="E14" i="35"/>
  <c r="D14" i="35"/>
  <c r="N13" i="35"/>
  <c r="O13" i="35" s="1"/>
  <c r="N12" i="35"/>
  <c r="O12" i="35" s="1"/>
  <c r="N11" i="35"/>
  <c r="O11" i="35" s="1"/>
  <c r="N10" i="35"/>
  <c r="O10" i="35"/>
  <c r="N9" i="35"/>
  <c r="O9" i="35"/>
  <c r="N8" i="35"/>
  <c r="O8" i="35" s="1"/>
  <c r="N7" i="35"/>
  <c r="O7" i="35" s="1"/>
  <c r="N6" i="35"/>
  <c r="O6" i="35" s="1"/>
  <c r="M5" i="35"/>
  <c r="L5" i="35"/>
  <c r="L40" i="35" s="1"/>
  <c r="K5" i="35"/>
  <c r="J5" i="35"/>
  <c r="I5" i="35"/>
  <c r="H5" i="35"/>
  <c r="G5" i="35"/>
  <c r="F5" i="35"/>
  <c r="E5" i="35"/>
  <c r="D5" i="35"/>
  <c r="N38" i="34"/>
  <c r="O38" i="34" s="1"/>
  <c r="M37" i="34"/>
  <c r="L37" i="34"/>
  <c r="K37" i="34"/>
  <c r="J37" i="34"/>
  <c r="I37" i="34"/>
  <c r="H37" i="34"/>
  <c r="G37" i="34"/>
  <c r="F37" i="34"/>
  <c r="E37" i="34"/>
  <c r="D37" i="34"/>
  <c r="N36" i="34"/>
  <c r="O36" i="34" s="1"/>
  <c r="N35" i="34"/>
  <c r="O35" i="34" s="1"/>
  <c r="N34" i="34"/>
  <c r="O34" i="34" s="1"/>
  <c r="N33" i="34"/>
  <c r="O33" i="34" s="1"/>
  <c r="M32" i="34"/>
  <c r="L32" i="34"/>
  <c r="K32" i="34"/>
  <c r="J32" i="34"/>
  <c r="I32" i="34"/>
  <c r="H32" i="34"/>
  <c r="G32" i="34"/>
  <c r="F32" i="34"/>
  <c r="E32" i="34"/>
  <c r="D32" i="34"/>
  <c r="N31" i="34"/>
  <c r="O31" i="34"/>
  <c r="N30" i="34"/>
  <c r="O30" i="34"/>
  <c r="M29" i="34"/>
  <c r="L29" i="34"/>
  <c r="K29" i="34"/>
  <c r="J29" i="34"/>
  <c r="I29" i="34"/>
  <c r="H29" i="34"/>
  <c r="G29" i="34"/>
  <c r="F29" i="34"/>
  <c r="E29" i="34"/>
  <c r="D29" i="34"/>
  <c r="N28" i="34"/>
  <c r="O28" i="34" s="1"/>
  <c r="N27" i="34"/>
  <c r="O27" i="34" s="1"/>
  <c r="M26" i="34"/>
  <c r="L26" i="34"/>
  <c r="K26" i="34"/>
  <c r="J26" i="34"/>
  <c r="I26" i="34"/>
  <c r="H26" i="34"/>
  <c r="G26" i="34"/>
  <c r="F26" i="34"/>
  <c r="E26" i="34"/>
  <c r="D26" i="34"/>
  <c r="N25" i="34"/>
  <c r="O25" i="34" s="1"/>
  <c r="N24" i="34"/>
  <c r="O24" i="34" s="1"/>
  <c r="N23" i="34"/>
  <c r="O23" i="34" s="1"/>
  <c r="N22" i="34"/>
  <c r="O22" i="34"/>
  <c r="N21" i="34"/>
  <c r="O21" i="34" s="1"/>
  <c r="N20" i="34"/>
  <c r="O20" i="34" s="1"/>
  <c r="N19" i="34"/>
  <c r="O19" i="34" s="1"/>
  <c r="M18" i="34"/>
  <c r="L18" i="34"/>
  <c r="K18" i="34"/>
  <c r="J18" i="34"/>
  <c r="I18" i="34"/>
  <c r="H18" i="34"/>
  <c r="G18" i="34"/>
  <c r="F18" i="34"/>
  <c r="E18" i="34"/>
  <c r="D18" i="34"/>
  <c r="N17" i="34"/>
  <c r="O17" i="34" s="1"/>
  <c r="N16" i="34"/>
  <c r="O16" i="34" s="1"/>
  <c r="N15" i="34"/>
  <c r="O15" i="34" s="1"/>
  <c r="M14" i="34"/>
  <c r="L14" i="34"/>
  <c r="K14" i="34"/>
  <c r="J14" i="34"/>
  <c r="I14" i="34"/>
  <c r="H14" i="34"/>
  <c r="G14" i="34"/>
  <c r="F14" i="34"/>
  <c r="E14" i="34"/>
  <c r="D14" i="34"/>
  <c r="N13" i="34"/>
  <c r="O13" i="34"/>
  <c r="N12" i="34"/>
  <c r="O12" i="34" s="1"/>
  <c r="N11" i="34"/>
  <c r="O11" i="34" s="1"/>
  <c r="N10" i="34"/>
  <c r="O10" i="34" s="1"/>
  <c r="N9" i="34"/>
  <c r="O9" i="34" s="1"/>
  <c r="N8" i="34"/>
  <c r="O8" i="34" s="1"/>
  <c r="N7" i="34"/>
  <c r="O7" i="34" s="1"/>
  <c r="N6" i="34"/>
  <c r="O6" i="34" s="1"/>
  <c r="M5" i="34"/>
  <c r="L5" i="34"/>
  <c r="K5" i="34"/>
  <c r="J5" i="34"/>
  <c r="I5" i="34"/>
  <c r="H5" i="34"/>
  <c r="G5" i="34"/>
  <c r="F5" i="34"/>
  <c r="E5" i="34"/>
  <c r="D5" i="34"/>
  <c r="E37" i="33"/>
  <c r="F37" i="33"/>
  <c r="F39" i="33" s="1"/>
  <c r="G37" i="33"/>
  <c r="H37" i="33"/>
  <c r="I37" i="33"/>
  <c r="J37" i="33"/>
  <c r="K37" i="33"/>
  <c r="L37" i="33"/>
  <c r="M37" i="33"/>
  <c r="D37" i="33"/>
  <c r="E32" i="33"/>
  <c r="F32" i="33"/>
  <c r="G32" i="33"/>
  <c r="H32" i="33"/>
  <c r="I32" i="33"/>
  <c r="J32" i="33"/>
  <c r="K32" i="33"/>
  <c r="L32" i="33"/>
  <c r="M32" i="33"/>
  <c r="E29" i="33"/>
  <c r="F29" i="33"/>
  <c r="G29" i="33"/>
  <c r="H29" i="33"/>
  <c r="I29" i="33"/>
  <c r="J29" i="33"/>
  <c r="K29" i="33"/>
  <c r="L29" i="33"/>
  <c r="M29" i="33"/>
  <c r="E26" i="33"/>
  <c r="F26" i="33"/>
  <c r="G26" i="33"/>
  <c r="H26" i="33"/>
  <c r="I26" i="33"/>
  <c r="J26" i="33"/>
  <c r="K26" i="33"/>
  <c r="L26" i="33"/>
  <c r="M26" i="33"/>
  <c r="E18" i="33"/>
  <c r="F18" i="33"/>
  <c r="G18" i="33"/>
  <c r="H18" i="33"/>
  <c r="I18" i="33"/>
  <c r="J18" i="33"/>
  <c r="K18" i="33"/>
  <c r="L18" i="33"/>
  <c r="L39" i="33" s="1"/>
  <c r="M18" i="33"/>
  <c r="E14" i="33"/>
  <c r="F14" i="33"/>
  <c r="G14" i="33"/>
  <c r="H14" i="33"/>
  <c r="I14" i="33"/>
  <c r="J14" i="33"/>
  <c r="K14" i="33"/>
  <c r="L14" i="33"/>
  <c r="M14" i="33"/>
  <c r="E5" i="33"/>
  <c r="F5" i="33"/>
  <c r="G5" i="33"/>
  <c r="H5" i="33"/>
  <c r="I5" i="33"/>
  <c r="J5" i="33"/>
  <c r="K5" i="33"/>
  <c r="L5" i="33"/>
  <c r="M5" i="33"/>
  <c r="D32" i="33"/>
  <c r="D26" i="33"/>
  <c r="D18" i="33"/>
  <c r="D14" i="33"/>
  <c r="D5" i="33"/>
  <c r="N38" i="33"/>
  <c r="O38" i="33" s="1"/>
  <c r="N33" i="33"/>
  <c r="O33" i="33"/>
  <c r="N34" i="33"/>
  <c r="O34" i="33" s="1"/>
  <c r="N35" i="33"/>
  <c r="O35" i="33"/>
  <c r="N36" i="33"/>
  <c r="O36" i="33"/>
  <c r="D29" i="33"/>
  <c r="N30" i="33"/>
  <c r="O30" i="33" s="1"/>
  <c r="N31" i="33"/>
  <c r="O31" i="33" s="1"/>
  <c r="N28" i="33"/>
  <c r="O28" i="33" s="1"/>
  <c r="N27" i="33"/>
  <c r="O27" i="33" s="1"/>
  <c r="N16" i="33"/>
  <c r="O16" i="33" s="1"/>
  <c r="N17" i="33"/>
  <c r="O17" i="33" s="1"/>
  <c r="N7" i="33"/>
  <c r="O7" i="33" s="1"/>
  <c r="N8" i="33"/>
  <c r="O8" i="33" s="1"/>
  <c r="N9" i="33"/>
  <c r="O9" i="33" s="1"/>
  <c r="N10" i="33"/>
  <c r="O10" i="33" s="1"/>
  <c r="N11" i="33"/>
  <c r="O11" i="33"/>
  <c r="N12" i="33"/>
  <c r="O12" i="33" s="1"/>
  <c r="N13" i="33"/>
  <c r="O13" i="33" s="1"/>
  <c r="N6" i="33"/>
  <c r="O6" i="33" s="1"/>
  <c r="N21" i="33"/>
  <c r="O21" i="33" s="1"/>
  <c r="N22" i="33"/>
  <c r="O22" i="33" s="1"/>
  <c r="N23" i="33"/>
  <c r="O23" i="33" s="1"/>
  <c r="N24" i="33"/>
  <c r="O24" i="33" s="1"/>
  <c r="N25" i="33"/>
  <c r="O25" i="33" s="1"/>
  <c r="N20" i="33"/>
  <c r="O20" i="33" s="1"/>
  <c r="N19" i="33"/>
  <c r="O19" i="33" s="1"/>
  <c r="N15" i="33"/>
  <c r="O15" i="33" s="1"/>
  <c r="N26" i="33"/>
  <c r="O26" i="33" s="1"/>
  <c r="N32" i="38"/>
  <c r="O32" i="38" s="1"/>
  <c r="L39" i="34"/>
  <c r="G41" i="41"/>
  <c r="H41" i="41"/>
  <c r="I40" i="46"/>
  <c r="J40" i="46"/>
  <c r="L40" i="46"/>
  <c r="N29" i="33" l="1"/>
  <c r="O29" i="33" s="1"/>
  <c r="N25" i="41"/>
  <c r="O25" i="41" s="1"/>
  <c r="N14" i="43"/>
  <c r="O14" i="43" s="1"/>
  <c r="F41" i="41"/>
  <c r="D40" i="46"/>
  <c r="N29" i="36"/>
  <c r="O29" i="36" s="1"/>
  <c r="N14" i="38"/>
  <c r="O14" i="38" s="1"/>
  <c r="N5" i="39"/>
  <c r="O5" i="39" s="1"/>
  <c r="N29" i="39"/>
  <c r="O29" i="39" s="1"/>
  <c r="J40" i="42"/>
  <c r="N38" i="43"/>
  <c r="O38" i="43" s="1"/>
  <c r="N26" i="34"/>
  <c r="O26" i="34" s="1"/>
  <c r="D42" i="38"/>
  <c r="L40" i="43"/>
  <c r="O32" i="47"/>
  <c r="P32" i="47" s="1"/>
  <c r="I39" i="36"/>
  <c r="F40" i="46"/>
  <c r="N38" i="44"/>
  <c r="O38" i="44" s="1"/>
  <c r="J40" i="44"/>
  <c r="M39" i="33"/>
  <c r="N37" i="36"/>
  <c r="O37" i="36" s="1"/>
  <c r="G39" i="34"/>
  <c r="N5" i="35"/>
  <c r="O5" i="35" s="1"/>
  <c r="N38" i="42"/>
  <c r="O38" i="42" s="1"/>
  <c r="H40" i="46"/>
  <c r="N32" i="46"/>
  <c r="O32" i="46" s="1"/>
  <c r="I38" i="40"/>
  <c r="N36" i="40"/>
  <c r="O36" i="40" s="1"/>
  <c r="K38" i="40"/>
  <c r="N14" i="40"/>
  <c r="O14" i="40" s="1"/>
  <c r="H39" i="37"/>
  <c r="N34" i="45"/>
  <c r="O34" i="45" s="1"/>
  <c r="L39" i="37"/>
  <c r="N29" i="40"/>
  <c r="O29" i="40" s="1"/>
  <c r="M39" i="36"/>
  <c r="G40" i="46"/>
  <c r="M39" i="34"/>
  <c r="N26" i="39"/>
  <c r="O26" i="39" s="1"/>
  <c r="N26" i="43"/>
  <c r="O26" i="43" s="1"/>
  <c r="L40" i="44"/>
  <c r="G40" i="47"/>
  <c r="D40" i="47"/>
  <c r="E39" i="33"/>
  <c r="J42" i="38"/>
  <c r="L40" i="42"/>
  <c r="N26" i="37"/>
  <c r="O26" i="37" s="1"/>
  <c r="K42" i="38"/>
  <c r="D38" i="40"/>
  <c r="N38" i="40" s="1"/>
  <c r="O38" i="40" s="1"/>
  <c r="N34" i="44"/>
  <c r="O34" i="44" s="1"/>
  <c r="N37" i="35"/>
  <c r="O37" i="35" s="1"/>
  <c r="N18" i="37"/>
  <c r="O18" i="37" s="1"/>
  <c r="F40" i="39"/>
  <c r="N34" i="39"/>
  <c r="O34" i="39" s="1"/>
  <c r="N28" i="41"/>
  <c r="O28" i="41" s="1"/>
  <c r="N29" i="43"/>
  <c r="O29" i="43" s="1"/>
  <c r="F40" i="45"/>
  <c r="N26" i="45"/>
  <c r="O26" i="45" s="1"/>
  <c r="I40" i="47"/>
  <c r="O40" i="47" s="1"/>
  <c r="P40" i="47" s="1"/>
  <c r="O38" i="47"/>
  <c r="P38" i="47" s="1"/>
  <c r="M40" i="35"/>
  <c r="F39" i="36"/>
  <c r="H40" i="44"/>
  <c r="J39" i="33"/>
  <c r="J39" i="36"/>
  <c r="J40" i="45"/>
  <c r="I40" i="42"/>
  <c r="H39" i="33"/>
  <c r="N37" i="33"/>
  <c r="O37" i="33" s="1"/>
  <c r="I40" i="35"/>
  <c r="N29" i="37"/>
  <c r="O29" i="37" s="1"/>
  <c r="N18" i="40"/>
  <c r="O18" i="40" s="1"/>
  <c r="N26" i="42"/>
  <c r="O26" i="42" s="1"/>
  <c r="L40" i="45"/>
  <c r="N32" i="45"/>
  <c r="O32" i="45" s="1"/>
  <c r="J40" i="47"/>
  <c r="N40" i="47"/>
  <c r="F39" i="37"/>
  <c r="N18" i="36"/>
  <c r="O18" i="36" s="1"/>
  <c r="N32" i="33"/>
  <c r="O32" i="33" s="1"/>
  <c r="G39" i="33"/>
  <c r="L42" i="38"/>
  <c r="N18" i="33"/>
  <c r="O18" i="33" s="1"/>
  <c r="I42" i="38"/>
  <c r="N26" i="40"/>
  <c r="O26" i="40" s="1"/>
  <c r="N38" i="45"/>
  <c r="O38" i="45" s="1"/>
  <c r="G39" i="36"/>
  <c r="K39" i="33"/>
  <c r="L38" i="40"/>
  <c r="M40" i="46"/>
  <c r="J40" i="43"/>
  <c r="K39" i="37"/>
  <c r="N18" i="34"/>
  <c r="O18" i="34" s="1"/>
  <c r="N29" i="38"/>
  <c r="O29" i="38" s="1"/>
  <c r="E38" i="40"/>
  <c r="F40" i="42"/>
  <c r="O26" i="47"/>
  <c r="P26" i="47" s="1"/>
  <c r="O40" i="48"/>
  <c r="P40" i="48" s="1"/>
  <c r="N14" i="45"/>
  <c r="O14" i="45" s="1"/>
  <c r="D40" i="45"/>
  <c r="N32" i="40"/>
  <c r="O32" i="40" s="1"/>
  <c r="I39" i="34"/>
  <c r="N5" i="34"/>
  <c r="O5" i="34" s="1"/>
  <c r="H40" i="35"/>
  <c r="H39" i="36"/>
  <c r="I39" i="37"/>
  <c r="E40" i="39"/>
  <c r="N18" i="44"/>
  <c r="O18" i="44" s="1"/>
  <c r="M40" i="44"/>
  <c r="N26" i="46"/>
  <c r="O26" i="46" s="1"/>
  <c r="N5" i="43"/>
  <c r="O5" i="43" s="1"/>
  <c r="J39" i="34"/>
  <c r="N14" i="35"/>
  <c r="O14" i="35" s="1"/>
  <c r="J40" i="35"/>
  <c r="J39" i="37"/>
  <c r="H38" i="40"/>
  <c r="G38" i="40"/>
  <c r="L41" i="41"/>
  <c r="M40" i="42"/>
  <c r="N32" i="42"/>
  <c r="O32" i="42" s="1"/>
  <c r="H40" i="45"/>
  <c r="H40" i="47"/>
  <c r="H39" i="34"/>
  <c r="N37" i="34"/>
  <c r="O37" i="34" s="1"/>
  <c r="M40" i="43"/>
  <c r="K39" i="34"/>
  <c r="M42" i="38"/>
  <c r="N34" i="38"/>
  <c r="O34" i="38" s="1"/>
  <c r="N32" i="39"/>
  <c r="O32" i="39" s="1"/>
  <c r="N14" i="44"/>
  <c r="O14" i="44" s="1"/>
  <c r="N5" i="45"/>
  <c r="O5" i="45" s="1"/>
  <c r="N29" i="45"/>
  <c r="O29" i="45" s="1"/>
  <c r="I40" i="45"/>
  <c r="G40" i="35"/>
  <c r="F38" i="40"/>
  <c r="D41" i="41"/>
  <c r="N5" i="41"/>
  <c r="O5" i="41" s="1"/>
  <c r="E40" i="35"/>
  <c r="N18" i="35"/>
  <c r="O18" i="35" s="1"/>
  <c r="G40" i="45"/>
  <c r="K41" i="41"/>
  <c r="N14" i="34"/>
  <c r="O14" i="34" s="1"/>
  <c r="D39" i="34"/>
  <c r="N26" i="35"/>
  <c r="O26" i="35" s="1"/>
  <c r="L39" i="36"/>
  <c r="H42" i="38"/>
  <c r="J40" i="39"/>
  <c r="I41" i="41"/>
  <c r="N18" i="41"/>
  <c r="O18" i="41" s="1"/>
  <c r="N18" i="42"/>
  <c r="O18" i="42" s="1"/>
  <c r="E40" i="42"/>
  <c r="N32" i="43"/>
  <c r="O32" i="43" s="1"/>
  <c r="K40" i="43"/>
  <c r="N29" i="35"/>
  <c r="O29" i="35" s="1"/>
  <c r="D40" i="35"/>
  <c r="E39" i="34"/>
  <c r="N29" i="34"/>
  <c r="O29" i="34" s="1"/>
  <c r="F39" i="34"/>
  <c r="N32" i="34"/>
  <c r="O32" i="34" s="1"/>
  <c r="M39" i="37"/>
  <c r="N5" i="38"/>
  <c r="O5" i="38" s="1"/>
  <c r="M41" i="41"/>
  <c r="N14" i="41"/>
  <c r="O14" i="41" s="1"/>
  <c r="J41" i="41"/>
  <c r="N39" i="41"/>
  <c r="O39" i="41" s="1"/>
  <c r="K40" i="42"/>
  <c r="N5" i="42"/>
  <c r="O5" i="42" s="1"/>
  <c r="D40" i="43"/>
  <c r="N18" i="43"/>
  <c r="O18" i="43" s="1"/>
  <c r="N38" i="46"/>
  <c r="O38" i="46" s="1"/>
  <c r="O5" i="47"/>
  <c r="P5" i="47" s="1"/>
  <c r="K40" i="47"/>
  <c r="O34" i="47"/>
  <c r="P34" i="47" s="1"/>
  <c r="M38" i="40"/>
  <c r="L40" i="47"/>
  <c r="N14" i="39"/>
  <c r="O14" i="39" s="1"/>
  <c r="I40" i="39"/>
  <c r="N40" i="39" s="1"/>
  <c r="O40" i="39" s="1"/>
  <c r="N29" i="42"/>
  <c r="O29" i="42" s="1"/>
  <c r="D40" i="42"/>
  <c r="N40" i="42" s="1"/>
  <c r="O40" i="42" s="1"/>
  <c r="N5" i="46"/>
  <c r="O5" i="46" s="1"/>
  <c r="I39" i="33"/>
  <c r="N5" i="33"/>
  <c r="O5" i="33" s="1"/>
  <c r="D39" i="37"/>
  <c r="D39" i="36"/>
  <c r="N5" i="36"/>
  <c r="O5" i="36" s="1"/>
  <c r="N32" i="36"/>
  <c r="O32" i="36" s="1"/>
  <c r="N5" i="37"/>
  <c r="O5" i="37" s="1"/>
  <c r="N34" i="41"/>
  <c r="O34" i="41" s="1"/>
  <c r="G40" i="43"/>
  <c r="N32" i="44"/>
  <c r="O32" i="44" s="1"/>
  <c r="I40" i="44"/>
  <c r="K40" i="45"/>
  <c r="N18" i="45"/>
  <c r="O18" i="45" s="1"/>
  <c r="O29" i="47"/>
  <c r="P29" i="47" s="1"/>
  <c r="N29" i="46"/>
  <c r="O29" i="46" s="1"/>
  <c r="E40" i="46"/>
  <c r="N40" i="46" s="1"/>
  <c r="O40" i="46" s="1"/>
  <c r="N5" i="40"/>
  <c r="O5" i="40" s="1"/>
  <c r="D39" i="33"/>
  <c r="N14" i="33"/>
  <c r="O14" i="33" s="1"/>
  <c r="N14" i="36"/>
  <c r="O14" i="36" s="1"/>
  <c r="N14" i="37"/>
  <c r="O14" i="37" s="1"/>
  <c r="N32" i="37"/>
  <c r="O32" i="37" s="1"/>
  <c r="E41" i="41"/>
  <c r="N32" i="41"/>
  <c r="O32" i="41" s="1"/>
  <c r="H40" i="43"/>
  <c r="N5" i="44"/>
  <c r="O5" i="44" s="1"/>
  <c r="G40" i="44"/>
  <c r="K40" i="44"/>
  <c r="N29" i="44"/>
  <c r="O29" i="44" s="1"/>
  <c r="N39" i="33" l="1"/>
  <c r="O39" i="33" s="1"/>
  <c r="N40" i="44"/>
  <c r="O40" i="44" s="1"/>
  <c r="N40" i="43"/>
  <c r="O40" i="43" s="1"/>
  <c r="N39" i="37"/>
  <c r="O39" i="37" s="1"/>
  <c r="N42" i="38"/>
  <c r="O42" i="38" s="1"/>
  <c r="N40" i="35"/>
  <c r="O40" i="35" s="1"/>
  <c r="N39" i="34"/>
  <c r="O39" i="34" s="1"/>
  <c r="N40" i="45"/>
  <c r="O40" i="45" s="1"/>
  <c r="N39" i="36"/>
  <c r="O39" i="36" s="1"/>
  <c r="N41" i="41"/>
  <c r="O41" i="41" s="1"/>
</calcChain>
</file>

<file path=xl/sharedStrings.xml><?xml version="1.0" encoding="utf-8"?>
<sst xmlns="http://schemas.openxmlformats.org/spreadsheetml/2006/main" count="952" uniqueCount="106">
  <si>
    <t>General</t>
  </si>
  <si>
    <t>Permanent</t>
  </si>
  <si>
    <t>Enterprise</t>
  </si>
  <si>
    <t>Pension</t>
  </si>
  <si>
    <t>Trust</t>
  </si>
  <si>
    <t>Component Units</t>
  </si>
  <si>
    <t>Governmental Funds</t>
  </si>
  <si>
    <t>Proprietary Funds</t>
  </si>
  <si>
    <t>Account Total</t>
  </si>
  <si>
    <t>Fiduciary Funds</t>
  </si>
  <si>
    <t>Total - All Account Codes</t>
  </si>
  <si>
    <t>Local Fiscal Year Ended September 30, 2009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</si>
  <si>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</si>
  <si>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</si>
  <si>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</si>
  <si>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</si>
  <si>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</si>
  <si>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</si>
  <si>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General Government Services (Not Court-Related)</t>
  </si>
  <si>
    <t>Legislative</t>
  </si>
  <si>
    <t>Executive</t>
  </si>
  <si>
    <t>Financial and Administrative</t>
  </si>
  <si>
    <t>Legal Counsel</t>
  </si>
  <si>
    <t>Comprehensive Planning</t>
  </si>
  <si>
    <t>Debt Service Payments</t>
  </si>
  <si>
    <t>Pension Benefits</t>
  </si>
  <si>
    <t>Other General Government Services</t>
  </si>
  <si>
    <t>Public Safety</t>
  </si>
  <si>
    <t>Law Enforcement</t>
  </si>
  <si>
    <t>Fire Control</t>
  </si>
  <si>
    <t>Protective Inspections</t>
  </si>
  <si>
    <t>Physical Environment</t>
  </si>
  <si>
    <t>Electric Utility Services</t>
  </si>
  <si>
    <t>Gas Utility Services</t>
  </si>
  <si>
    <t>Water Utility Services</t>
  </si>
  <si>
    <t>Garbage / Solid Waste Control Services</t>
  </si>
  <si>
    <t>Sewer / Wastewater Services</t>
  </si>
  <si>
    <t>Conservation and Resource Management</t>
  </si>
  <si>
    <t>Other Physical Environment</t>
  </si>
  <si>
    <t>Transportation</t>
  </si>
  <si>
    <t>Road and Street Facilities</t>
  </si>
  <si>
    <t>Airports</t>
  </si>
  <si>
    <t>Economic Environment</t>
  </si>
  <si>
    <t>Housing and Urban Development</t>
  </si>
  <si>
    <t>Other Economic Environment</t>
  </si>
  <si>
    <t>Culture / Recreation</t>
  </si>
  <si>
    <t>Libraries</t>
  </si>
  <si>
    <t>Parks and Recreation</t>
  </si>
  <si>
    <t>Cultural Services</t>
  </si>
  <si>
    <t>Special Recreation Facilities</t>
  </si>
  <si>
    <t>Inter-Fund Group Transfers Out</t>
  </si>
  <si>
    <t>Other Uses and Non-Operating</t>
  </si>
  <si>
    <t>2009 Municipal Population:</t>
  </si>
  <si>
    <t>Leesburg Expenditures Reported by Account Code and Fund Type</t>
  </si>
  <si>
    <t>Local Fiscal Year Ended September 30, 2010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</si>
  <si>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</si>
  <si>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</si>
  <si>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</si>
  <si>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Proprietary - Other Non-Operating Disbursements</t>
  </si>
  <si>
    <t>2011 Municipal Population:</t>
  </si>
  <si>
    <t>Local Fiscal Year Ended September 30, 2012</t>
  </si>
  <si>
    <t>2012 Municipal Population:</t>
  </si>
  <si>
    <t>Local Fiscal Year Ended September 30, 2013</t>
  </si>
  <si>
    <t>2013 Municipal Population:</t>
  </si>
  <si>
    <t>Local Fiscal Year Ended September 30, 2008</t>
  </si>
  <si>
    <t>Human Services</t>
  </si>
  <si>
    <t>Other Human Services</t>
  </si>
  <si>
    <t>Proprietary - Non-Operating Interest Expense</t>
  </si>
  <si>
    <t>2008 Municipal Population:</t>
  </si>
  <si>
    <t>Local Fiscal Year Ended September 30, 2014</t>
  </si>
  <si>
    <t>Other General Government</t>
  </si>
  <si>
    <t>Garbage / Solid Waste</t>
  </si>
  <si>
    <t>Conservation / Resource Management</t>
  </si>
  <si>
    <t>Road / Street Facilities</t>
  </si>
  <si>
    <t>Public Assistance</t>
  </si>
  <si>
    <t>Parks / Recreation</t>
  </si>
  <si>
    <t>Special Facilities</t>
  </si>
  <si>
    <t>Other Uses</t>
  </si>
  <si>
    <t>Interfund Transfers Out</t>
  </si>
  <si>
    <t>2014 Municipal Population:</t>
  </si>
  <si>
    <t>Local Fiscal Year Ended September 30, 2015</t>
  </si>
  <si>
    <t>2015 Municipal Population:</t>
  </si>
  <si>
    <t>Local Fiscal Year Ended September 30, 2007</t>
  </si>
  <si>
    <t>Industry Development</t>
  </si>
  <si>
    <t>2007 Municipal Population:</t>
  </si>
  <si>
    <t>Local Fiscal Year Ended September 30, 2016</t>
  </si>
  <si>
    <t>2016 Municipal Population:</t>
  </si>
  <si>
    <t>Local Fiscal Year Ended September 30, 2017</t>
  </si>
  <si>
    <t>2017 Municipal Population:</t>
  </si>
  <si>
    <t>Local Fiscal Year Ended September 30, 2018</t>
  </si>
  <si>
    <t>2018 Municipal Population:</t>
  </si>
  <si>
    <t>Local Fiscal Year Ended September 30, 2019</t>
  </si>
  <si>
    <t>2019 Municipal Population:</t>
  </si>
  <si>
    <t>Local Fiscal Year Ended September 30, 2020</t>
  </si>
  <si>
    <t>2020 Municipal Population:</t>
  </si>
  <si>
    <t>Local Fiscal Year Ended September 30, 2021</t>
  </si>
  <si>
    <t>Per Capita Account</t>
  </si>
  <si>
    <t>Custodial</t>
  </si>
  <si>
    <t>Total Account</t>
  </si>
  <si>
    <t>Public Assistance Services</t>
  </si>
  <si>
    <t>Inter-fund Group Transfers Out</t>
  </si>
  <si>
    <t>2021 Municipal Population:</t>
  </si>
  <si>
    <t>Local Fiscal Year Ended September 30, 2022</t>
  </si>
  <si>
    <t>2022 Municipal Population:</t>
  </si>
  <si>
    <t>Local Fiscal Year Ended September 30, 2023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</si>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</sst>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9">
    <font>
      <sz val="12"/>
      <name val="Arial MT"/>
    </font>
    <font>
      <sz val="12"/>
      <name val="Arial"/>
      <family val="2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  <font>
      <b/>
      <sz val="2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01">
    <xf numFmtId="0" fontId="0" fillId="0" borderId="0" xfId="0"/>
    <xf numFmtId="0" fontId="3" fillId="0" borderId="0" xfId="0" applyFont="1" applyAlignment="1" applyProtection="1">
      <alignment horizontal="center"/>
    </xf>
    <xf numFmtId="0" fontId="3" fillId="0" borderId="0" xfId="0" applyFont="1" applyProtection="1"/>
    <xf numFmtId="0" fontId="4" fillId="0" borderId="0" xfId="0" applyFont="1" applyProtection="1"/>
    <xf numFmtId="37" fontId="4" fillId="0" borderId="0" xfId="0" applyNumberFormat="1" applyFont="1" applyProtection="1"/>
    <xf numFmtId="0" fontId="2" fillId="0" borderId="0" xfId="0" applyFont="1" applyProtection="1"/>
    <xf numFmtId="44" fontId="7" fillId="0" borderId="0" xfId="0" applyNumberFormat="1" applyFont="1" applyProtection="1"/>
    <xf numFmtId="0" fontId="6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right"/>
    </xf>
    <xf numFmtId="43" fontId="4" fillId="0" borderId="0" xfId="0" applyNumberFormat="1" applyFont="1" applyProtection="1"/>
    <xf numFmtId="43" fontId="7" fillId="0" borderId="0" xfId="0" applyNumberFormat="1" applyFont="1" applyProtection="1"/>
    <xf numFmtId="0" fontId="2" fillId="0" borderId="0" xfId="0" applyFont="1" applyAlignment="1" applyProtection="1"/>
    <xf numFmtId="0" fontId="4" fillId="0" borderId="1" xfId="0" applyFont="1" applyBorder="1" applyAlignment="1" applyProtection="1">
      <alignment vertical="center"/>
    </xf>
    <xf numFmtId="0" fontId="8" fillId="0" borderId="1" xfId="0" applyFont="1" applyBorder="1" applyAlignment="1" applyProtection="1">
      <alignment vertical="center"/>
    </xf>
    <xf numFmtId="0" fontId="2" fillId="2" borderId="2" xfId="0" applyFont="1" applyFill="1" applyBorder="1" applyAlignment="1" applyProtection="1">
      <alignment vertical="center"/>
    </xf>
    <xf numFmtId="42" fontId="2" fillId="2" borderId="3" xfId="0" applyNumberFormat="1" applyFont="1" applyFill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37" fontId="4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0" fontId="8" fillId="0" borderId="6" xfId="0" applyFont="1" applyBorder="1" applyAlignment="1" applyProtection="1">
      <alignment vertical="center"/>
    </xf>
    <xf numFmtId="0" fontId="2" fillId="2" borderId="7" xfId="0" applyFont="1" applyFill="1" applyBorder="1" applyAlignment="1" applyProtection="1">
      <alignment vertical="center"/>
    </xf>
    <xf numFmtId="0" fontId="2" fillId="2" borderId="3" xfId="0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vertical="center"/>
    </xf>
    <xf numFmtId="0" fontId="2" fillId="2" borderId="8" xfId="0" applyFont="1" applyFill="1" applyBorder="1" applyAlignment="1" applyProtection="1">
      <alignment vertical="center"/>
    </xf>
    <xf numFmtId="42" fontId="2" fillId="2" borderId="9" xfId="0" applyNumberFormat="1" applyFont="1" applyFill="1" applyBorder="1" applyAlignment="1" applyProtection="1">
      <alignment vertical="center"/>
    </xf>
    <xf numFmtId="42" fontId="2" fillId="2" borderId="10" xfId="0" applyNumberFormat="1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vertical="center"/>
    </xf>
    <xf numFmtId="0" fontId="2" fillId="2" borderId="11" xfId="0" applyFont="1" applyFill="1" applyBorder="1" applyAlignment="1" applyProtection="1">
      <alignment vertical="center"/>
    </xf>
    <xf numFmtId="0" fontId="2" fillId="2" borderId="6" xfId="0" applyFont="1" applyFill="1" applyBorder="1" applyAlignment="1" applyProtection="1">
      <alignment vertical="center"/>
    </xf>
    <xf numFmtId="42" fontId="2" fillId="2" borderId="11" xfId="0" applyNumberFormat="1" applyFont="1" applyFill="1" applyBorder="1" applyAlignment="1" applyProtection="1">
      <alignment vertical="center"/>
    </xf>
    <xf numFmtId="44" fontId="2" fillId="2" borderId="5" xfId="0" applyNumberFormat="1" applyFont="1" applyFill="1" applyBorder="1" applyAlignment="1" applyProtection="1">
      <alignment vertical="center"/>
    </xf>
    <xf numFmtId="37" fontId="9" fillId="2" borderId="12" xfId="0" applyNumberFormat="1" applyFont="1" applyFill="1" applyBorder="1" applyAlignment="1" applyProtection="1">
      <alignment horizontal="center" vertical="center" wrapText="1"/>
    </xf>
    <xf numFmtId="37" fontId="9" fillId="2" borderId="13" xfId="0" applyNumberFormat="1" applyFont="1" applyFill="1" applyBorder="1" applyAlignment="1" applyProtection="1">
      <alignment horizontal="center" vertical="center" wrapText="1"/>
    </xf>
    <xf numFmtId="0" fontId="10" fillId="2" borderId="14" xfId="0" applyFont="1" applyFill="1" applyBorder="1" applyAlignment="1" applyProtection="1">
      <alignment horizontal="center" vertical="center"/>
    </xf>
    <xf numFmtId="0" fontId="10" fillId="2" borderId="15" xfId="0" applyFont="1" applyFill="1" applyBorder="1" applyAlignment="1" applyProtection="1">
      <alignment horizontal="center" vertical="center"/>
    </xf>
    <xf numFmtId="44" fontId="2" fillId="2" borderId="16" xfId="0" applyNumberFormat="1" applyFont="1" applyFill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37" fontId="4" fillId="0" borderId="18" xfId="0" applyNumberFormat="1" applyFont="1" applyBorder="1" applyAlignment="1" applyProtection="1">
      <alignment vertical="center"/>
    </xf>
    <xf numFmtId="41" fontId="4" fillId="0" borderId="19" xfId="0" applyNumberFormat="1" applyFont="1" applyBorder="1" applyAlignment="1" applyProtection="1">
      <alignment vertical="center"/>
    </xf>
    <xf numFmtId="42" fontId="2" fillId="2" borderId="20" xfId="0" applyNumberFormat="1" applyFont="1" applyFill="1" applyBorder="1" applyAlignment="1" applyProtection="1">
      <alignment vertical="center"/>
    </xf>
    <xf numFmtId="44" fontId="2" fillId="2" borderId="21" xfId="0" applyNumberFormat="1" applyFont="1" applyFill="1" applyBorder="1" applyAlignment="1" applyProtection="1">
      <alignment vertical="center"/>
    </xf>
    <xf numFmtId="1" fontId="4" fillId="0" borderId="20" xfId="0" applyNumberFormat="1" applyFont="1" applyBorder="1" applyAlignment="1" applyProtection="1">
      <alignment horizontal="center" vertical="center"/>
    </xf>
    <xf numFmtId="1" fontId="8" fillId="0" borderId="20" xfId="0" applyNumberFormat="1" applyFont="1" applyBorder="1" applyAlignment="1" applyProtection="1">
      <alignment horizontal="center" vertical="center"/>
    </xf>
    <xf numFmtId="42" fontId="4" fillId="0" borderId="11" xfId="0" applyNumberFormat="1" applyFont="1" applyBorder="1" applyAlignment="1" applyProtection="1">
      <alignment vertical="center"/>
    </xf>
    <xf numFmtId="44" fontId="4" fillId="0" borderId="21" xfId="0" applyNumberFormat="1" applyFont="1" applyBorder="1" applyAlignment="1" applyProtection="1">
      <alignment vertical="center"/>
    </xf>
    <xf numFmtId="0" fontId="13" fillId="0" borderId="0" xfId="0" applyFont="1" applyAlignment="1" applyProtection="1">
      <alignment horizontal="center"/>
    </xf>
    <xf numFmtId="0" fontId="1" fillId="0" borderId="0" xfId="0" applyFont="1"/>
    <xf numFmtId="0" fontId="15" fillId="2" borderId="14" xfId="0" applyFont="1" applyFill="1" applyBorder="1" applyAlignment="1" applyProtection="1">
      <alignment horizontal="center" vertical="center"/>
    </xf>
    <xf numFmtId="0" fontId="15" fillId="2" borderId="15" xfId="0" applyFont="1" applyFill="1" applyBorder="1" applyAlignment="1" applyProtection="1">
      <alignment horizontal="center" vertical="center"/>
    </xf>
    <xf numFmtId="0" fontId="14" fillId="0" borderId="0" xfId="0" applyFont="1" applyAlignment="1" applyProtection="1"/>
    <xf numFmtId="37" fontId="14" fillId="2" borderId="12" xfId="0" applyNumberFormat="1" applyFont="1" applyFill="1" applyBorder="1" applyAlignment="1" applyProtection="1">
      <alignment horizontal="center" vertical="center" wrapText="1"/>
    </xf>
    <xf numFmtId="37" fontId="14" fillId="2" borderId="13" xfId="0" applyNumberFormat="1" applyFont="1" applyFill="1" applyBorder="1" applyAlignment="1" applyProtection="1">
      <alignment horizontal="center" vertical="center" wrapText="1"/>
    </xf>
    <xf numFmtId="0" fontId="16" fillId="0" borderId="0" xfId="0" applyFont="1" applyAlignment="1" applyProtection="1">
      <alignment horizontal="right"/>
    </xf>
    <xf numFmtId="0" fontId="17" fillId="0" borderId="0" xfId="0" applyFont="1" applyAlignment="1" applyProtection="1">
      <alignment horizontal="center"/>
    </xf>
    <xf numFmtId="0" fontId="14" fillId="2" borderId="4" xfId="0" applyFont="1" applyFill="1" applyBorder="1" applyAlignment="1" applyProtection="1">
      <alignment vertical="center"/>
    </xf>
    <xf numFmtId="0" fontId="14" fillId="2" borderId="8" xfId="0" applyFont="1" applyFill="1" applyBorder="1" applyAlignment="1" applyProtection="1">
      <alignment vertical="center"/>
    </xf>
    <xf numFmtId="42" fontId="14" fillId="2" borderId="9" xfId="0" applyNumberFormat="1" applyFont="1" applyFill="1" applyBorder="1" applyAlignment="1" applyProtection="1">
      <alignment vertical="center"/>
    </xf>
    <xf numFmtId="42" fontId="14" fillId="2" borderId="10" xfId="0" applyNumberFormat="1" applyFont="1" applyFill="1" applyBorder="1" applyAlignment="1" applyProtection="1">
      <alignment vertical="center"/>
    </xf>
    <xf numFmtId="44" fontId="14" fillId="2" borderId="5" xfId="0" applyNumberFormat="1" applyFont="1" applyFill="1" applyBorder="1" applyAlignment="1" applyProtection="1">
      <alignment vertical="center"/>
    </xf>
    <xf numFmtId="44" fontId="17" fillId="0" borderId="0" xfId="0" applyNumberFormat="1" applyFont="1" applyProtection="1"/>
    <xf numFmtId="0" fontId="18" fillId="0" borderId="0" xfId="0" applyFont="1" applyProtection="1"/>
    <xf numFmtId="0" fontId="18" fillId="0" borderId="1" xfId="0" applyFont="1" applyBorder="1" applyAlignment="1" applyProtection="1">
      <alignment vertical="center"/>
    </xf>
    <xf numFmtId="1" fontId="18" fillId="0" borderId="20" xfId="0" applyNumberFormat="1" applyFont="1" applyBorder="1" applyAlignment="1" applyProtection="1">
      <alignment horizontal="center" vertical="center"/>
    </xf>
    <xf numFmtId="0" fontId="18" fillId="0" borderId="6" xfId="0" applyFont="1" applyBorder="1" applyAlignment="1" applyProtection="1">
      <alignment vertical="center"/>
    </xf>
    <xf numFmtId="42" fontId="18" fillId="0" borderId="11" xfId="0" applyNumberFormat="1" applyFont="1" applyBorder="1" applyAlignment="1" applyProtection="1">
      <alignment vertical="center"/>
    </xf>
    <xf numFmtId="44" fontId="18" fillId="0" borderId="21" xfId="0" applyNumberFormat="1" applyFont="1" applyBorder="1" applyAlignment="1" applyProtection="1">
      <alignment vertical="center"/>
    </xf>
    <xf numFmtId="43" fontId="18" fillId="0" borderId="0" xfId="0" applyNumberFormat="1" applyFont="1" applyProtection="1"/>
    <xf numFmtId="0" fontId="14" fillId="2" borderId="1" xfId="0" applyFont="1" applyFill="1" applyBorder="1" applyAlignment="1" applyProtection="1">
      <alignment vertical="center"/>
    </xf>
    <xf numFmtId="0" fontId="14" fillId="2" borderId="11" xfId="0" applyFont="1" applyFill="1" applyBorder="1" applyAlignment="1" applyProtection="1">
      <alignment vertical="center"/>
    </xf>
    <xf numFmtId="0" fontId="14" fillId="2" borderId="6" xfId="0" applyFont="1" applyFill="1" applyBorder="1" applyAlignment="1" applyProtection="1">
      <alignment vertical="center"/>
    </xf>
    <xf numFmtId="42" fontId="14" fillId="2" borderId="11" xfId="0" applyNumberFormat="1" applyFont="1" applyFill="1" applyBorder="1" applyAlignment="1" applyProtection="1">
      <alignment vertical="center"/>
    </xf>
    <xf numFmtId="42" fontId="14" fillId="2" borderId="20" xfId="0" applyNumberFormat="1" applyFont="1" applyFill="1" applyBorder="1" applyAlignment="1" applyProtection="1">
      <alignment vertical="center"/>
    </xf>
    <xf numFmtId="44" fontId="14" fillId="2" borderId="21" xfId="0" applyNumberFormat="1" applyFont="1" applyFill="1" applyBorder="1" applyAlignment="1" applyProtection="1">
      <alignment vertical="center"/>
    </xf>
    <xf numFmtId="43" fontId="17" fillId="0" borderId="0" xfId="0" applyNumberFormat="1" applyFont="1" applyProtection="1"/>
    <xf numFmtId="0" fontId="14" fillId="2" borderId="2" xfId="0" applyFont="1" applyFill="1" applyBorder="1" applyAlignment="1" applyProtection="1">
      <alignment vertical="center"/>
    </xf>
    <xf numFmtId="0" fontId="14" fillId="2" borderId="3" xfId="0" applyFont="1" applyFill="1" applyBorder="1" applyAlignment="1" applyProtection="1">
      <alignment vertical="center"/>
    </xf>
    <xf numFmtId="0" fontId="14" fillId="2" borderId="7" xfId="0" applyFont="1" applyFill="1" applyBorder="1" applyAlignment="1" applyProtection="1">
      <alignment vertical="center"/>
    </xf>
    <xf numFmtId="42" fontId="14" fillId="2" borderId="3" xfId="0" applyNumberFormat="1" applyFont="1" applyFill="1" applyBorder="1" applyAlignment="1" applyProtection="1">
      <alignment vertical="center"/>
    </xf>
    <xf numFmtId="44" fontId="14" fillId="2" borderId="16" xfId="0" applyNumberFormat="1" applyFont="1" applyFill="1" applyBorder="1" applyAlignment="1" applyProtection="1">
      <alignment vertical="center"/>
    </xf>
    <xf numFmtId="0" fontId="17" fillId="0" borderId="0" xfId="0" applyFont="1" applyProtection="1"/>
    <xf numFmtId="0" fontId="14" fillId="0" borderId="0" xfId="0" applyFont="1" applyProtection="1"/>
    <xf numFmtId="0" fontId="18" fillId="0" borderId="4" xfId="0" applyFont="1" applyBorder="1" applyAlignment="1" applyProtection="1">
      <alignment vertical="center"/>
    </xf>
    <xf numFmtId="0" fontId="18" fillId="0" borderId="0" xfId="0" applyFont="1" applyBorder="1" applyAlignment="1" applyProtection="1">
      <alignment vertical="center"/>
    </xf>
    <xf numFmtId="37" fontId="18" fillId="0" borderId="0" xfId="0" applyNumberFormat="1" applyFont="1" applyBorder="1" applyAlignment="1" applyProtection="1">
      <alignment vertical="center"/>
    </xf>
    <xf numFmtId="0" fontId="18" fillId="0" borderId="5" xfId="0" applyFont="1" applyBorder="1" applyAlignment="1" applyProtection="1">
      <alignment vertical="center"/>
    </xf>
    <xf numFmtId="0" fontId="18" fillId="0" borderId="17" xfId="0" applyFont="1" applyBorder="1" applyAlignment="1" applyProtection="1">
      <alignment vertical="center"/>
    </xf>
    <xf numFmtId="0" fontId="18" fillId="0" borderId="18" xfId="0" applyFont="1" applyBorder="1" applyAlignment="1" applyProtection="1">
      <alignment vertical="center"/>
    </xf>
    <xf numFmtId="37" fontId="18" fillId="0" borderId="18" xfId="0" applyNumberFormat="1" applyFont="1" applyBorder="1" applyAlignment="1" applyProtection="1">
      <alignment vertical="center"/>
    </xf>
    <xf numFmtId="41" fontId="18" fillId="0" borderId="19" xfId="0" applyNumberFormat="1" applyFont="1" applyBorder="1" applyAlignment="1" applyProtection="1">
      <alignment vertical="center"/>
    </xf>
    <xf numFmtId="37" fontId="18" fillId="0" borderId="0" xfId="0" applyNumberFormat="1" applyFont="1" applyProtection="1"/>
    <xf numFmtId="0" fontId="6" fillId="0" borderId="0" xfId="0" applyFont="1" applyAlignment="1">
      <alignment horizontal="center"/>
    </xf>
    <xf numFmtId="0" fontId="10" fillId="2" borderId="14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2" fillId="0" borderId="0" xfId="0" applyFont="1"/>
    <xf numFmtId="37" fontId="9" fillId="2" borderId="12" xfId="0" applyNumberFormat="1" applyFont="1" applyFill="1" applyBorder="1" applyAlignment="1">
      <alignment horizontal="center" vertical="center" wrapText="1"/>
    </xf>
    <xf numFmtId="37" fontId="9" fillId="2" borderId="13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2" fillId="2" borderId="4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42" fontId="2" fillId="2" borderId="9" xfId="0" applyNumberFormat="1" applyFont="1" applyFill="1" applyBorder="1" applyAlignment="1">
      <alignment vertical="center"/>
    </xf>
    <xf numFmtId="42" fontId="2" fillId="2" borderId="10" xfId="0" applyNumberFormat="1" applyFont="1" applyFill="1" applyBorder="1" applyAlignment="1">
      <alignment vertical="center"/>
    </xf>
    <xf numFmtId="44" fontId="2" fillId="2" borderId="5" xfId="0" applyNumberFormat="1" applyFont="1" applyFill="1" applyBorder="1" applyAlignment="1">
      <alignment vertical="center"/>
    </xf>
    <xf numFmtId="44" fontId="7" fillId="0" borderId="0" xfId="0" applyNumberFormat="1" applyFont="1"/>
    <xf numFmtId="0" fontId="4" fillId="0" borderId="0" xfId="0" applyFont="1"/>
    <xf numFmtId="0" fontId="4" fillId="0" borderId="1" xfId="0" applyFont="1" applyBorder="1" applyAlignment="1">
      <alignment vertical="center"/>
    </xf>
    <xf numFmtId="1" fontId="4" fillId="0" borderId="20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42" fontId="4" fillId="0" borderId="11" xfId="0" applyNumberFormat="1" applyFont="1" applyBorder="1" applyAlignment="1">
      <alignment vertical="center"/>
    </xf>
    <xf numFmtId="44" fontId="4" fillId="0" borderId="21" xfId="0" applyNumberFormat="1" applyFont="1" applyBorder="1" applyAlignment="1">
      <alignment vertical="center"/>
    </xf>
    <xf numFmtId="43" fontId="4" fillId="0" borderId="0" xfId="0" applyNumberFormat="1" applyFont="1"/>
    <xf numFmtId="0" fontId="2" fillId="2" borderId="1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42" fontId="2" fillId="2" borderId="11" xfId="0" applyNumberFormat="1" applyFont="1" applyFill="1" applyBorder="1" applyAlignment="1">
      <alignment vertical="center"/>
    </xf>
    <xf numFmtId="42" fontId="2" fillId="2" borderId="20" xfId="0" applyNumberFormat="1" applyFont="1" applyFill="1" applyBorder="1" applyAlignment="1">
      <alignment vertical="center"/>
    </xf>
    <xf numFmtId="44" fontId="2" fillId="2" borderId="21" xfId="0" applyNumberFormat="1" applyFont="1" applyFill="1" applyBorder="1" applyAlignment="1">
      <alignment vertical="center"/>
    </xf>
    <xf numFmtId="43" fontId="7" fillId="0" borderId="0" xfId="0" applyNumberFormat="1" applyFont="1"/>
    <xf numFmtId="0" fontId="8" fillId="0" borderId="1" xfId="0" applyFont="1" applyBorder="1" applyAlignment="1">
      <alignment vertical="center"/>
    </xf>
    <xf numFmtId="1" fontId="8" fillId="0" borderId="20" xfId="0" applyNumberFormat="1" applyFont="1" applyBorder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42" fontId="2" fillId="2" borderId="3" xfId="0" applyNumberFormat="1" applyFont="1" applyFill="1" applyBorder="1" applyAlignment="1">
      <alignment vertical="center"/>
    </xf>
    <xf numFmtId="44" fontId="2" fillId="2" borderId="16" xfId="0" applyNumberFormat="1" applyFont="1" applyFill="1" applyBorder="1" applyAlignment="1">
      <alignment vertical="center"/>
    </xf>
    <xf numFmtId="0" fontId="3" fillId="0" borderId="0" xfId="0" applyFont="1"/>
    <xf numFmtId="0" fontId="4" fillId="0" borderId="4" xfId="0" applyFont="1" applyBorder="1" applyAlignment="1">
      <alignment vertical="center"/>
    </xf>
    <xf numFmtId="0" fontId="4" fillId="0" borderId="0" xfId="0" applyFont="1" applyAlignment="1">
      <alignment vertical="center"/>
    </xf>
    <xf numFmtId="37" fontId="4" fillId="0" borderId="0" xfId="0" applyNumberFormat="1" applyFont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37" fontId="4" fillId="0" borderId="18" xfId="0" applyNumberFormat="1" applyFont="1" applyBorder="1" applyAlignment="1">
      <alignment vertical="center"/>
    </xf>
    <xf numFmtId="41" fontId="4" fillId="0" borderId="19" xfId="0" applyNumberFormat="1" applyFont="1" applyBorder="1" applyAlignment="1">
      <alignment vertical="center"/>
    </xf>
    <xf numFmtId="37" fontId="4" fillId="0" borderId="0" xfId="0" applyNumberFormat="1" applyFont="1"/>
    <xf numFmtId="37" fontId="4" fillId="0" borderId="18" xfId="0" applyNumberFormat="1" applyFont="1" applyBorder="1" applyAlignment="1">
      <alignment horizontal="right" vertical="center"/>
    </xf>
    <xf numFmtId="0" fontId="4" fillId="0" borderId="22" xfId="0" applyFont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4" fillId="0" borderId="25" xfId="0" applyFont="1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1" fillId="0" borderId="28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9" fillId="2" borderId="28" xfId="0" applyFont="1" applyFill="1" applyBorder="1" applyAlignment="1">
      <alignment horizontal="left" vertical="center" wrapText="1"/>
    </xf>
    <xf numFmtId="0" fontId="0" fillId="0" borderId="14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10" fillId="2" borderId="31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10" fillId="2" borderId="32" xfId="0" applyFont="1" applyFill="1" applyBorder="1" applyAlignment="1">
      <alignment horizontal="center" vertical="center"/>
    </xf>
    <xf numFmtId="37" fontId="9" fillId="2" borderId="33" xfId="0" applyNumberFormat="1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4" fillId="0" borderId="18" xfId="0" applyNumberFormat="1" applyFont="1" applyBorder="1" applyAlignment="1" applyProtection="1">
      <alignment horizontal="right" vertical="center"/>
    </xf>
    <xf numFmtId="0" fontId="4" fillId="0" borderId="22" xfId="0" applyFont="1" applyBorder="1" applyAlignment="1" applyProtection="1">
      <alignment vertical="center" wrapText="1"/>
    </xf>
    <xf numFmtId="0" fontId="4" fillId="0" borderId="25" xfId="0" applyFont="1" applyBorder="1" applyAlignment="1" applyProtection="1">
      <alignment horizontal="left" vertical="center" wrapText="1"/>
    </xf>
    <xf numFmtId="0" fontId="11" fillId="0" borderId="28" xfId="0" applyFont="1" applyBorder="1" applyAlignment="1" applyProtection="1">
      <alignment horizontal="center" vertical="center"/>
    </xf>
    <xf numFmtId="0" fontId="11" fillId="0" borderId="14" xfId="0" applyFont="1" applyBorder="1" applyAlignment="1" applyProtection="1">
      <alignment horizontal="center" vertical="center"/>
    </xf>
    <xf numFmtId="0" fontId="11" fillId="0" borderId="29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9" fillId="2" borderId="28" xfId="0" applyFont="1" applyFill="1" applyBorder="1" applyAlignment="1" applyProtection="1">
      <alignment horizontal="left" vertical="center" wrapText="1"/>
    </xf>
    <xf numFmtId="0" fontId="10" fillId="2" borderId="31" xfId="0" applyFont="1" applyFill="1" applyBorder="1" applyAlignment="1" applyProtection="1">
      <alignment horizontal="center" vertical="center"/>
    </xf>
    <xf numFmtId="0" fontId="10" fillId="2" borderId="8" xfId="0" applyFont="1" applyFill="1" applyBorder="1" applyAlignment="1" applyProtection="1">
      <alignment horizontal="center" vertical="center"/>
    </xf>
    <xf numFmtId="0" fontId="10" fillId="2" borderId="32" xfId="0" applyFont="1" applyFill="1" applyBorder="1" applyAlignment="1" applyProtection="1">
      <alignment horizontal="center" vertical="center"/>
    </xf>
    <xf numFmtId="37" fontId="9" fillId="2" borderId="33" xfId="0" applyNumberFormat="1" applyFont="1" applyFill="1" applyBorder="1" applyAlignment="1" applyProtection="1">
      <alignment horizontal="center" vertical="center" wrapText="1"/>
    </xf>
    <xf numFmtId="37" fontId="18" fillId="0" borderId="18" xfId="0" applyNumberFormat="1" applyFont="1" applyBorder="1" applyAlignment="1" applyProtection="1">
      <alignment horizontal="right" vertical="center"/>
    </xf>
    <xf numFmtId="0" fontId="18" fillId="0" borderId="22" xfId="0" applyFont="1" applyBorder="1" applyAlignment="1" applyProtection="1">
      <alignment vertical="center" wrapText="1"/>
    </xf>
    <xf numFmtId="0" fontId="1" fillId="0" borderId="23" xfId="0" applyFont="1" applyBorder="1" applyAlignment="1">
      <alignment vertical="center" wrapText="1"/>
    </xf>
    <xf numFmtId="0" fontId="1" fillId="0" borderId="24" xfId="0" applyFont="1" applyBorder="1" applyAlignment="1">
      <alignment vertical="center" wrapText="1"/>
    </xf>
    <xf numFmtId="0" fontId="18" fillId="0" borderId="25" xfId="0" applyFont="1" applyBorder="1" applyAlignment="1" applyProtection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  <xf numFmtId="0" fontId="12" fillId="0" borderId="28" xfId="0" applyFont="1" applyBorder="1" applyAlignment="1" applyProtection="1">
      <alignment horizontal="center" vertical="center"/>
    </xf>
    <xf numFmtId="0" fontId="12" fillId="0" borderId="14" xfId="0" applyFont="1" applyBorder="1" applyAlignment="1" applyProtection="1">
      <alignment horizontal="center" vertical="center"/>
    </xf>
    <xf numFmtId="0" fontId="12" fillId="0" borderId="29" xfId="0" applyFont="1" applyBorder="1" applyAlignment="1" applyProtection="1">
      <alignment horizontal="center" vertical="center"/>
    </xf>
    <xf numFmtId="0" fontId="13" fillId="0" borderId="4" xfId="0" applyFont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center" vertical="center"/>
    </xf>
    <xf numFmtId="0" fontId="13" fillId="0" borderId="5" xfId="0" applyFont="1" applyBorder="1" applyAlignment="1" applyProtection="1">
      <alignment horizontal="center" vertical="center"/>
    </xf>
    <xf numFmtId="0" fontId="14" fillId="2" borderId="28" xfId="0" applyFont="1" applyFill="1" applyBorder="1" applyAlignment="1" applyProtection="1">
      <alignment horizontal="left" vertical="center" wrapText="1"/>
    </xf>
    <xf numFmtId="0" fontId="1" fillId="0" borderId="14" xfId="0" applyFont="1" applyBorder="1" applyAlignment="1">
      <alignment vertical="center" wrapText="1"/>
    </xf>
    <xf numFmtId="0" fontId="1" fillId="0" borderId="30" xfId="0" applyFont="1" applyBorder="1" applyAlignment="1">
      <alignment vertical="center" wrapText="1"/>
    </xf>
    <xf numFmtId="0" fontId="1" fillId="0" borderId="25" xfId="0" applyFont="1" applyBorder="1" applyAlignment="1">
      <alignment vertical="center" wrapText="1"/>
    </xf>
    <xf numFmtId="0" fontId="1" fillId="0" borderId="26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5" fillId="2" borderId="31" xfId="0" applyFont="1" applyFill="1" applyBorder="1" applyAlignment="1" applyProtection="1">
      <alignment horizontal="center" vertical="center"/>
    </xf>
    <xf numFmtId="0" fontId="15" fillId="2" borderId="8" xfId="0" applyFont="1" applyFill="1" applyBorder="1" applyAlignment="1" applyProtection="1">
      <alignment horizontal="center" vertical="center"/>
    </xf>
    <xf numFmtId="0" fontId="15" fillId="2" borderId="32" xfId="0" applyFont="1" applyFill="1" applyBorder="1" applyAlignment="1" applyProtection="1">
      <alignment horizontal="center" vertical="center"/>
    </xf>
    <xf numFmtId="37" fontId="14" fillId="2" borderId="33" xfId="0" applyNumberFormat="1" applyFont="1" applyFill="1" applyBorder="1" applyAlignment="1" applyProtection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E66F2C-E071-4CE4-9D8C-5692EDEDD646}">
  <sheetPr>
    <pageSetUpPr fitToPage="1"/>
  </sheetPr>
  <dimension ref="A1:ED44"/>
  <sheetViews>
    <sheetView tabSelected="1" workbookViewId="0">
      <selection sqref="A1:P1"/>
    </sheetView>
  </sheetViews>
  <sheetFormatPr defaultColWidth="9.77734375" defaultRowHeight="15"/>
  <cols>
    <col min="1" max="1" width="1.77734375" style="107" customWidth="1"/>
    <col min="2" max="2" width="6.77734375" style="107" customWidth="1"/>
    <col min="3" max="3" width="55.77734375" style="107" customWidth="1"/>
    <col min="4" max="5" width="16.77734375" style="138" customWidth="1"/>
    <col min="6" max="7" width="15.77734375" style="138" customWidth="1"/>
    <col min="8" max="8" width="13.77734375" style="138" customWidth="1"/>
    <col min="9" max="10" width="15.77734375" style="138" customWidth="1"/>
    <col min="11" max="14" width="13.77734375" style="138" customWidth="1"/>
    <col min="15" max="15" width="16.77734375" style="138" customWidth="1"/>
    <col min="16" max="16" width="13.77734375" style="107" customWidth="1"/>
    <col min="17" max="18" width="9.77734375" style="107"/>
  </cols>
  <sheetData>
    <row r="1" spans="1:134" ht="27.75">
      <c r="A1" s="146" t="s">
        <v>53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8"/>
      <c r="Q1" s="93"/>
      <c r="R1"/>
    </row>
    <row r="2" spans="1:134" ht="24" thickBot="1">
      <c r="A2" s="149" t="s">
        <v>104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1"/>
      <c r="Q2" s="93"/>
      <c r="R2"/>
    </row>
    <row r="3" spans="1:134" ht="18" customHeight="1">
      <c r="A3" s="152" t="s">
        <v>12</v>
      </c>
      <c r="B3" s="153"/>
      <c r="C3" s="154"/>
      <c r="D3" s="158" t="s">
        <v>6</v>
      </c>
      <c r="E3" s="159"/>
      <c r="F3" s="159"/>
      <c r="G3" s="159"/>
      <c r="H3" s="160"/>
      <c r="I3" s="158" t="s">
        <v>7</v>
      </c>
      <c r="J3" s="160"/>
      <c r="K3" s="158" t="s">
        <v>9</v>
      </c>
      <c r="L3" s="159"/>
      <c r="M3" s="160"/>
      <c r="N3" s="94"/>
      <c r="O3" s="95"/>
      <c r="P3" s="161" t="s">
        <v>96</v>
      </c>
      <c r="Q3" s="96"/>
      <c r="R3"/>
    </row>
    <row r="4" spans="1:134" ht="32.25" customHeight="1" thickBot="1">
      <c r="A4" s="155"/>
      <c r="B4" s="156"/>
      <c r="C4" s="157"/>
      <c r="D4" s="97" t="s">
        <v>0</v>
      </c>
      <c r="E4" s="97" t="s">
        <v>13</v>
      </c>
      <c r="F4" s="97" t="s">
        <v>14</v>
      </c>
      <c r="G4" s="97" t="s">
        <v>15</v>
      </c>
      <c r="H4" s="97" t="s">
        <v>1</v>
      </c>
      <c r="I4" s="97" t="s">
        <v>2</v>
      </c>
      <c r="J4" s="98" t="s">
        <v>16</v>
      </c>
      <c r="K4" s="98" t="s">
        <v>3</v>
      </c>
      <c r="L4" s="98" t="s">
        <v>4</v>
      </c>
      <c r="M4" s="98" t="s">
        <v>97</v>
      </c>
      <c r="N4" s="98" t="s">
        <v>5</v>
      </c>
      <c r="O4" s="98" t="s">
        <v>98</v>
      </c>
      <c r="P4" s="162"/>
      <c r="Q4" s="99"/>
      <c r="R4" s="100"/>
      <c r="S4" s="100"/>
      <c r="T4" s="100"/>
      <c r="U4" s="100"/>
      <c r="V4" s="100"/>
      <c r="W4" s="100"/>
      <c r="X4" s="100"/>
      <c r="Y4" s="100"/>
      <c r="Z4" s="100"/>
      <c r="AA4" s="100"/>
      <c r="AB4" s="100"/>
      <c r="AC4" s="100"/>
      <c r="AD4" s="100"/>
      <c r="AE4" s="100"/>
      <c r="AF4" s="100"/>
      <c r="AG4" s="100"/>
      <c r="AH4" s="100"/>
      <c r="AI4" s="100"/>
      <c r="AJ4" s="100"/>
      <c r="AK4" s="100"/>
      <c r="AL4" s="100"/>
      <c r="AM4" s="100"/>
      <c r="AN4" s="100"/>
      <c r="AO4" s="100"/>
      <c r="AP4" s="100"/>
      <c r="AQ4" s="100"/>
      <c r="AR4" s="100"/>
      <c r="AS4" s="100"/>
      <c r="AT4" s="100"/>
      <c r="AU4" s="100"/>
      <c r="AV4" s="100"/>
      <c r="AW4" s="100"/>
      <c r="AX4" s="100"/>
      <c r="AY4" s="100"/>
      <c r="AZ4" s="100"/>
      <c r="BA4" s="100"/>
      <c r="BB4" s="100"/>
      <c r="BC4" s="100"/>
      <c r="BD4" s="100"/>
      <c r="BE4" s="100"/>
      <c r="BF4" s="100"/>
      <c r="BG4" s="100"/>
      <c r="BH4" s="100"/>
      <c r="BI4" s="100"/>
      <c r="BJ4" s="100"/>
      <c r="BK4" s="100"/>
      <c r="BL4" s="100"/>
      <c r="BM4" s="100"/>
      <c r="BN4" s="100"/>
      <c r="BO4" s="100"/>
      <c r="BP4" s="100"/>
      <c r="BQ4" s="100"/>
      <c r="BR4" s="100"/>
      <c r="BS4" s="100"/>
      <c r="BT4" s="100"/>
      <c r="BU4" s="100"/>
      <c r="BV4" s="100"/>
      <c r="BW4" s="100"/>
      <c r="BX4" s="100"/>
      <c r="BY4" s="100"/>
      <c r="BZ4" s="100"/>
      <c r="CA4" s="100"/>
      <c r="CB4" s="100"/>
      <c r="CC4" s="100"/>
      <c r="CD4" s="100"/>
      <c r="CE4" s="100"/>
      <c r="CF4" s="100"/>
      <c r="CG4" s="100"/>
      <c r="CH4" s="100"/>
      <c r="CI4" s="100"/>
      <c r="CJ4" s="100"/>
      <c r="CK4" s="100"/>
      <c r="CL4" s="100"/>
      <c r="CM4" s="100"/>
      <c r="CN4" s="100"/>
      <c r="CO4" s="100"/>
      <c r="CP4" s="100"/>
      <c r="CQ4" s="100"/>
      <c r="CR4" s="100"/>
      <c r="CS4" s="100"/>
      <c r="CT4" s="100"/>
      <c r="CU4" s="100"/>
      <c r="CV4" s="100"/>
      <c r="CW4" s="100"/>
      <c r="CX4" s="100"/>
      <c r="CY4" s="100"/>
      <c r="CZ4" s="100"/>
      <c r="DA4" s="100"/>
      <c r="DB4" s="100"/>
      <c r="DC4" s="100"/>
      <c r="DD4" s="100"/>
      <c r="DE4" s="100"/>
      <c r="DF4" s="100"/>
      <c r="DG4" s="100"/>
      <c r="DH4" s="100"/>
      <c r="DI4" s="100"/>
      <c r="DJ4" s="100"/>
      <c r="DK4" s="100"/>
      <c r="DL4" s="100"/>
      <c r="DM4" s="100"/>
      <c r="DN4" s="100"/>
      <c r="DO4" s="100"/>
      <c r="DP4" s="100"/>
      <c r="DQ4" s="100"/>
      <c r="DR4" s="100"/>
      <c r="DS4" s="100"/>
      <c r="DT4" s="100"/>
      <c r="DU4" s="100"/>
      <c r="DV4" s="100"/>
      <c r="DW4" s="100"/>
      <c r="DX4" s="100"/>
      <c r="DY4" s="100"/>
      <c r="DZ4" s="100"/>
      <c r="EA4" s="100"/>
      <c r="EB4" s="100"/>
      <c r="EC4" s="100"/>
      <c r="ED4" s="100"/>
    </row>
    <row r="5" spans="1:134" ht="15.75">
      <c r="A5" s="101" t="s">
        <v>18</v>
      </c>
      <c r="B5" s="102"/>
      <c r="C5" s="102"/>
      <c r="D5" s="103">
        <f>SUM(D6:D13)</f>
        <v>6722298</v>
      </c>
      <c r="E5" s="103">
        <f>SUM(E6:E13)</f>
        <v>1012995</v>
      </c>
      <c r="F5" s="103">
        <f>SUM(F6:F13)</f>
        <v>1719527</v>
      </c>
      <c r="G5" s="103">
        <f>SUM(G6:G13)</f>
        <v>424100</v>
      </c>
      <c r="H5" s="103">
        <f>SUM(H6:H13)</f>
        <v>0</v>
      </c>
      <c r="I5" s="103">
        <f>SUM(I6:I13)</f>
        <v>3805834</v>
      </c>
      <c r="J5" s="103">
        <f>SUM(J6:J13)</f>
        <v>13087512</v>
      </c>
      <c r="K5" s="103">
        <f>SUM(K6:K13)</f>
        <v>5724689</v>
      </c>
      <c r="L5" s="103">
        <f>SUM(L6:L13)</f>
        <v>0</v>
      </c>
      <c r="M5" s="103">
        <f>SUM(M6:M13)</f>
        <v>0</v>
      </c>
      <c r="N5" s="103">
        <f>SUM(N6:N13)</f>
        <v>0</v>
      </c>
      <c r="O5" s="104">
        <f>SUM(D5:N5)</f>
        <v>32496955</v>
      </c>
      <c r="P5" s="105">
        <f>(O5/P$42)</f>
        <v>1069.7529462110738</v>
      </c>
      <c r="Q5" s="106"/>
    </row>
    <row r="6" spans="1:134">
      <c r="A6" s="108"/>
      <c r="B6" s="109">
        <v>511</v>
      </c>
      <c r="C6" s="110" t="s">
        <v>19</v>
      </c>
      <c r="D6" s="111">
        <v>44014</v>
      </c>
      <c r="E6" s="111">
        <v>0</v>
      </c>
      <c r="F6" s="111">
        <v>0</v>
      </c>
      <c r="G6" s="111">
        <v>0</v>
      </c>
      <c r="H6" s="111">
        <v>0</v>
      </c>
      <c r="I6" s="111">
        <v>0</v>
      </c>
      <c r="J6" s="111">
        <v>0</v>
      </c>
      <c r="K6" s="111">
        <v>0</v>
      </c>
      <c r="L6" s="111">
        <v>0</v>
      </c>
      <c r="M6" s="111">
        <v>0</v>
      </c>
      <c r="N6" s="111">
        <v>0</v>
      </c>
      <c r="O6" s="111">
        <f>SUM(D6:N6)</f>
        <v>44014</v>
      </c>
      <c r="P6" s="112">
        <f>(O6/P$42)</f>
        <v>1.4488774771216011</v>
      </c>
      <c r="Q6" s="113"/>
    </row>
    <row r="7" spans="1:134">
      <c r="A7" s="108"/>
      <c r="B7" s="109">
        <v>512</v>
      </c>
      <c r="C7" s="110" t="s">
        <v>20</v>
      </c>
      <c r="D7" s="111">
        <v>352253</v>
      </c>
      <c r="E7" s="111">
        <v>0</v>
      </c>
      <c r="F7" s="111">
        <v>0</v>
      </c>
      <c r="G7" s="111">
        <v>0</v>
      </c>
      <c r="H7" s="111">
        <v>0</v>
      </c>
      <c r="I7" s="111">
        <v>0</v>
      </c>
      <c r="J7" s="111">
        <v>0</v>
      </c>
      <c r="K7" s="111">
        <v>0</v>
      </c>
      <c r="L7" s="111">
        <v>0</v>
      </c>
      <c r="M7" s="111">
        <v>0</v>
      </c>
      <c r="N7" s="111">
        <v>0</v>
      </c>
      <c r="O7" s="111">
        <f t="shared" ref="O7:O13" si="0">SUM(D7:N7)</f>
        <v>352253</v>
      </c>
      <c r="P7" s="112">
        <f>(O7/P$42)</f>
        <v>11.595661333860031</v>
      </c>
      <c r="Q7" s="113"/>
    </row>
    <row r="8" spans="1:134">
      <c r="A8" s="108"/>
      <c r="B8" s="109">
        <v>513</v>
      </c>
      <c r="C8" s="110" t="s">
        <v>21</v>
      </c>
      <c r="D8" s="111">
        <v>2111762</v>
      </c>
      <c r="E8" s="111">
        <v>0</v>
      </c>
      <c r="F8" s="111">
        <v>0</v>
      </c>
      <c r="G8" s="111">
        <v>0</v>
      </c>
      <c r="H8" s="111">
        <v>0</v>
      </c>
      <c r="I8" s="111">
        <v>0</v>
      </c>
      <c r="J8" s="111">
        <v>0</v>
      </c>
      <c r="K8" s="111">
        <v>290286</v>
      </c>
      <c r="L8" s="111">
        <v>0</v>
      </c>
      <c r="M8" s="111">
        <v>0</v>
      </c>
      <c r="N8" s="111">
        <v>0</v>
      </c>
      <c r="O8" s="111">
        <f t="shared" si="0"/>
        <v>2402048</v>
      </c>
      <c r="P8" s="112">
        <f>(O8/P$42)</f>
        <v>79.071959971031674</v>
      </c>
      <c r="Q8" s="113"/>
    </row>
    <row r="9" spans="1:134">
      <c r="A9" s="108"/>
      <c r="B9" s="109">
        <v>514</v>
      </c>
      <c r="C9" s="110" t="s">
        <v>22</v>
      </c>
      <c r="D9" s="111">
        <v>127880</v>
      </c>
      <c r="E9" s="111">
        <v>0</v>
      </c>
      <c r="F9" s="111">
        <v>0</v>
      </c>
      <c r="G9" s="111">
        <v>0</v>
      </c>
      <c r="H9" s="111">
        <v>0</v>
      </c>
      <c r="I9" s="111">
        <v>0</v>
      </c>
      <c r="J9" s="111">
        <v>0</v>
      </c>
      <c r="K9" s="111">
        <v>0</v>
      </c>
      <c r="L9" s="111">
        <v>0</v>
      </c>
      <c r="M9" s="111">
        <v>0</v>
      </c>
      <c r="N9" s="111">
        <v>0</v>
      </c>
      <c r="O9" s="111">
        <f t="shared" si="0"/>
        <v>127880</v>
      </c>
      <c r="P9" s="112">
        <f>(O9/P$42)</f>
        <v>4.209625386793074</v>
      </c>
      <c r="Q9" s="113"/>
    </row>
    <row r="10" spans="1:134">
      <c r="A10" s="108"/>
      <c r="B10" s="109">
        <v>515</v>
      </c>
      <c r="C10" s="110" t="s">
        <v>23</v>
      </c>
      <c r="D10" s="111">
        <v>347695</v>
      </c>
      <c r="E10" s="111">
        <v>0</v>
      </c>
      <c r="F10" s="111">
        <v>0</v>
      </c>
      <c r="G10" s="111">
        <v>0</v>
      </c>
      <c r="H10" s="111">
        <v>0</v>
      </c>
      <c r="I10" s="111">
        <v>0</v>
      </c>
      <c r="J10" s="111">
        <v>0</v>
      </c>
      <c r="K10" s="111">
        <v>0</v>
      </c>
      <c r="L10" s="111">
        <v>0</v>
      </c>
      <c r="M10" s="111">
        <v>0</v>
      </c>
      <c r="N10" s="111">
        <v>0</v>
      </c>
      <c r="O10" s="111">
        <f t="shared" si="0"/>
        <v>347695</v>
      </c>
      <c r="P10" s="112">
        <f>(O10/P$42)</f>
        <v>11.445618539732701</v>
      </c>
      <c r="Q10" s="113"/>
    </row>
    <row r="11" spans="1:134">
      <c r="A11" s="108"/>
      <c r="B11" s="109">
        <v>517</v>
      </c>
      <c r="C11" s="110" t="s">
        <v>24</v>
      </c>
      <c r="D11" s="111">
        <v>0</v>
      </c>
      <c r="E11" s="111">
        <v>1012995</v>
      </c>
      <c r="F11" s="111">
        <v>1719527</v>
      </c>
      <c r="G11" s="111">
        <v>0</v>
      </c>
      <c r="H11" s="111">
        <v>0</v>
      </c>
      <c r="I11" s="111">
        <v>3805834</v>
      </c>
      <c r="J11" s="111">
        <v>0</v>
      </c>
      <c r="K11" s="111">
        <v>0</v>
      </c>
      <c r="L11" s="111">
        <v>0</v>
      </c>
      <c r="M11" s="111">
        <v>0</v>
      </c>
      <c r="N11" s="111">
        <v>0</v>
      </c>
      <c r="O11" s="111">
        <f t="shared" si="0"/>
        <v>6538356</v>
      </c>
      <c r="P11" s="112">
        <f>(O11/P$42)</f>
        <v>215.23326091250246</v>
      </c>
      <c r="Q11" s="113"/>
    </row>
    <row r="12" spans="1:134">
      <c r="A12" s="108"/>
      <c r="B12" s="109">
        <v>518</v>
      </c>
      <c r="C12" s="110" t="s">
        <v>25</v>
      </c>
      <c r="D12" s="111">
        <v>0</v>
      </c>
      <c r="E12" s="111">
        <v>0</v>
      </c>
      <c r="F12" s="111">
        <v>0</v>
      </c>
      <c r="G12" s="111">
        <v>0</v>
      </c>
      <c r="H12" s="111">
        <v>0</v>
      </c>
      <c r="I12" s="111">
        <v>0</v>
      </c>
      <c r="J12" s="111">
        <v>0</v>
      </c>
      <c r="K12" s="111">
        <v>5434403</v>
      </c>
      <c r="L12" s="111">
        <v>0</v>
      </c>
      <c r="M12" s="111">
        <v>0</v>
      </c>
      <c r="N12" s="111">
        <v>0</v>
      </c>
      <c r="O12" s="111">
        <f t="shared" si="0"/>
        <v>5434403</v>
      </c>
      <c r="P12" s="112">
        <f>(O12/P$42)</f>
        <v>178.89271841464219</v>
      </c>
      <c r="Q12" s="113"/>
    </row>
    <row r="13" spans="1:134">
      <c r="A13" s="108"/>
      <c r="B13" s="109">
        <v>519</v>
      </c>
      <c r="C13" s="110" t="s">
        <v>26</v>
      </c>
      <c r="D13" s="111">
        <v>3738694</v>
      </c>
      <c r="E13" s="111">
        <v>0</v>
      </c>
      <c r="F13" s="111">
        <v>0</v>
      </c>
      <c r="G13" s="111">
        <v>424100</v>
      </c>
      <c r="H13" s="111">
        <v>0</v>
      </c>
      <c r="I13" s="111">
        <v>0</v>
      </c>
      <c r="J13" s="111">
        <v>13087512</v>
      </c>
      <c r="K13" s="111">
        <v>0</v>
      </c>
      <c r="L13" s="111">
        <v>0</v>
      </c>
      <c r="M13" s="111">
        <v>0</v>
      </c>
      <c r="N13" s="111">
        <v>0</v>
      </c>
      <c r="O13" s="111">
        <f t="shared" si="0"/>
        <v>17250306</v>
      </c>
      <c r="P13" s="112">
        <f>(O13/P$42)</f>
        <v>567.85522417539005</v>
      </c>
      <c r="Q13" s="113"/>
    </row>
    <row r="14" spans="1:134" ht="15.75">
      <c r="A14" s="114" t="s">
        <v>27</v>
      </c>
      <c r="B14" s="115"/>
      <c r="C14" s="116"/>
      <c r="D14" s="117">
        <f>SUM(D15:D17)</f>
        <v>18483784</v>
      </c>
      <c r="E14" s="117">
        <f>SUM(E15:E17)</f>
        <v>1532652</v>
      </c>
      <c r="F14" s="117">
        <f>SUM(F15:F17)</f>
        <v>0</v>
      </c>
      <c r="G14" s="117">
        <f>SUM(G15:G17)</f>
        <v>0</v>
      </c>
      <c r="H14" s="117">
        <f>SUM(H15:H17)</f>
        <v>0</v>
      </c>
      <c r="I14" s="117">
        <f>SUM(I15:I17)</f>
        <v>0</v>
      </c>
      <c r="J14" s="117">
        <f>SUM(J15:J17)</f>
        <v>0</v>
      </c>
      <c r="K14" s="117">
        <f>SUM(K15:K17)</f>
        <v>0</v>
      </c>
      <c r="L14" s="117">
        <f>SUM(L15:L17)</f>
        <v>0</v>
      </c>
      <c r="M14" s="117">
        <f>SUM(M15:M17)</f>
        <v>0</v>
      </c>
      <c r="N14" s="117">
        <f>SUM(N15:N17)</f>
        <v>0</v>
      </c>
      <c r="O14" s="118">
        <f>SUM(D14:N14)</f>
        <v>20016436</v>
      </c>
      <c r="P14" s="119">
        <f>(O14/P$42)</f>
        <v>658.91223912041607</v>
      </c>
      <c r="Q14" s="120"/>
    </row>
    <row r="15" spans="1:134">
      <c r="A15" s="108"/>
      <c r="B15" s="109">
        <v>521</v>
      </c>
      <c r="C15" s="110" t="s">
        <v>28</v>
      </c>
      <c r="D15" s="111">
        <v>11430956</v>
      </c>
      <c r="E15" s="111">
        <v>198070</v>
      </c>
      <c r="F15" s="111">
        <v>0</v>
      </c>
      <c r="G15" s="111">
        <v>0</v>
      </c>
      <c r="H15" s="111">
        <v>0</v>
      </c>
      <c r="I15" s="111">
        <v>0</v>
      </c>
      <c r="J15" s="111">
        <v>0</v>
      </c>
      <c r="K15" s="111">
        <v>0</v>
      </c>
      <c r="L15" s="111">
        <v>0</v>
      </c>
      <c r="M15" s="111">
        <v>0</v>
      </c>
      <c r="N15" s="111">
        <v>0</v>
      </c>
      <c r="O15" s="111">
        <f>SUM(D15:N15)</f>
        <v>11629026</v>
      </c>
      <c r="P15" s="112">
        <f>(O15/P$42)</f>
        <v>382.81078412008691</v>
      </c>
      <c r="Q15" s="113"/>
    </row>
    <row r="16" spans="1:134">
      <c r="A16" s="108"/>
      <c r="B16" s="109">
        <v>522</v>
      </c>
      <c r="C16" s="110" t="s">
        <v>29</v>
      </c>
      <c r="D16" s="111">
        <v>7052828</v>
      </c>
      <c r="E16" s="111">
        <v>0</v>
      </c>
      <c r="F16" s="111">
        <v>0</v>
      </c>
      <c r="G16" s="111">
        <v>0</v>
      </c>
      <c r="H16" s="111">
        <v>0</v>
      </c>
      <c r="I16" s="111">
        <v>0</v>
      </c>
      <c r="J16" s="111">
        <v>0</v>
      </c>
      <c r="K16" s="111">
        <v>0</v>
      </c>
      <c r="L16" s="111">
        <v>0</v>
      </c>
      <c r="M16" s="111">
        <v>0</v>
      </c>
      <c r="N16" s="111">
        <v>0</v>
      </c>
      <c r="O16" s="111">
        <f t="shared" ref="O16:O17" si="1">SUM(D16:N16)</f>
        <v>7052828</v>
      </c>
      <c r="P16" s="112">
        <f>(O16/P$42)</f>
        <v>232.16893804727104</v>
      </c>
      <c r="Q16" s="113"/>
    </row>
    <row r="17" spans="1:17">
      <c r="A17" s="108"/>
      <c r="B17" s="109">
        <v>524</v>
      </c>
      <c r="C17" s="110" t="s">
        <v>30</v>
      </c>
      <c r="D17" s="111">
        <v>0</v>
      </c>
      <c r="E17" s="111">
        <v>1334582</v>
      </c>
      <c r="F17" s="111">
        <v>0</v>
      </c>
      <c r="G17" s="111">
        <v>0</v>
      </c>
      <c r="H17" s="111">
        <v>0</v>
      </c>
      <c r="I17" s="111">
        <v>0</v>
      </c>
      <c r="J17" s="111">
        <v>0</v>
      </c>
      <c r="K17" s="111">
        <v>0</v>
      </c>
      <c r="L17" s="111">
        <v>0</v>
      </c>
      <c r="M17" s="111">
        <v>0</v>
      </c>
      <c r="N17" s="111">
        <v>0</v>
      </c>
      <c r="O17" s="111">
        <f t="shared" si="1"/>
        <v>1334582</v>
      </c>
      <c r="P17" s="112">
        <f>(O17/P$42)</f>
        <v>43.932516953058133</v>
      </c>
      <c r="Q17" s="113"/>
    </row>
    <row r="18" spans="1:17" ht="15.75">
      <c r="A18" s="114" t="s">
        <v>31</v>
      </c>
      <c r="B18" s="115"/>
      <c r="C18" s="116"/>
      <c r="D18" s="117">
        <f>SUM(D19:D25)</f>
        <v>132731</v>
      </c>
      <c r="E18" s="117">
        <f>SUM(E19:E25)</f>
        <v>0</v>
      </c>
      <c r="F18" s="117">
        <f>SUM(F19:F25)</f>
        <v>0</v>
      </c>
      <c r="G18" s="117">
        <f>SUM(G19:G25)</f>
        <v>0</v>
      </c>
      <c r="H18" s="117">
        <f>SUM(H19:H25)</f>
        <v>0</v>
      </c>
      <c r="I18" s="117">
        <f>SUM(I19:I25)</f>
        <v>101821038</v>
      </c>
      <c r="J18" s="117">
        <f>SUM(J19:J25)</f>
        <v>0</v>
      </c>
      <c r="K18" s="117">
        <f>SUM(K19:K25)</f>
        <v>0</v>
      </c>
      <c r="L18" s="117">
        <f>SUM(L19:L25)</f>
        <v>0</v>
      </c>
      <c r="M18" s="117">
        <f>SUM(M19:M25)</f>
        <v>0</v>
      </c>
      <c r="N18" s="117">
        <f>SUM(N19:N25)</f>
        <v>0</v>
      </c>
      <c r="O18" s="118">
        <f>SUM(D18:N18)</f>
        <v>101953769</v>
      </c>
      <c r="P18" s="119">
        <f>(O18/P$42)</f>
        <v>3356.1712094278755</v>
      </c>
      <c r="Q18" s="120"/>
    </row>
    <row r="19" spans="1:17">
      <c r="A19" s="108"/>
      <c r="B19" s="109">
        <v>531</v>
      </c>
      <c r="C19" s="110" t="s">
        <v>32</v>
      </c>
      <c r="D19" s="111">
        <v>0</v>
      </c>
      <c r="E19" s="111">
        <v>0</v>
      </c>
      <c r="F19" s="111">
        <v>0</v>
      </c>
      <c r="G19" s="111">
        <v>0</v>
      </c>
      <c r="H19" s="111">
        <v>0</v>
      </c>
      <c r="I19" s="111">
        <v>70380724</v>
      </c>
      <c r="J19" s="111">
        <v>0</v>
      </c>
      <c r="K19" s="111">
        <v>0</v>
      </c>
      <c r="L19" s="111">
        <v>0</v>
      </c>
      <c r="M19" s="111">
        <v>0</v>
      </c>
      <c r="N19" s="111">
        <v>0</v>
      </c>
      <c r="O19" s="111">
        <f>SUM(D19:N19)</f>
        <v>70380724</v>
      </c>
      <c r="P19" s="112">
        <f>(O19/P$42)</f>
        <v>2316.8320495095136</v>
      </c>
      <c r="Q19" s="113"/>
    </row>
    <row r="20" spans="1:17">
      <c r="A20" s="108"/>
      <c r="B20" s="109">
        <v>532</v>
      </c>
      <c r="C20" s="110" t="s">
        <v>33</v>
      </c>
      <c r="D20" s="111">
        <v>0</v>
      </c>
      <c r="E20" s="111">
        <v>0</v>
      </c>
      <c r="F20" s="111">
        <v>0</v>
      </c>
      <c r="G20" s="111">
        <v>0</v>
      </c>
      <c r="H20" s="111">
        <v>0</v>
      </c>
      <c r="I20" s="111">
        <v>7526361</v>
      </c>
      <c r="J20" s="111">
        <v>0</v>
      </c>
      <c r="K20" s="111">
        <v>0</v>
      </c>
      <c r="L20" s="111">
        <v>0</v>
      </c>
      <c r="M20" s="111">
        <v>0</v>
      </c>
      <c r="N20" s="111">
        <v>0</v>
      </c>
      <c r="O20" s="111">
        <f>SUM(D20:N20)</f>
        <v>7526361</v>
      </c>
      <c r="P20" s="112">
        <f>(O20/P$42)</f>
        <v>247.75696227533084</v>
      </c>
      <c r="Q20" s="113"/>
    </row>
    <row r="21" spans="1:17">
      <c r="A21" s="108"/>
      <c r="B21" s="109">
        <v>533</v>
      </c>
      <c r="C21" s="110" t="s">
        <v>34</v>
      </c>
      <c r="D21" s="111">
        <v>0</v>
      </c>
      <c r="E21" s="111">
        <v>0</v>
      </c>
      <c r="F21" s="111">
        <v>0</v>
      </c>
      <c r="G21" s="111">
        <v>0</v>
      </c>
      <c r="H21" s="111">
        <v>0</v>
      </c>
      <c r="I21" s="111">
        <v>7548939</v>
      </c>
      <c r="J21" s="111">
        <v>0</v>
      </c>
      <c r="K21" s="111">
        <v>0</v>
      </c>
      <c r="L21" s="111">
        <v>0</v>
      </c>
      <c r="M21" s="111">
        <v>0</v>
      </c>
      <c r="N21" s="111">
        <v>0</v>
      </c>
      <c r="O21" s="111">
        <f t="shared" ref="O21:O37" si="2">SUM(D21:N21)</f>
        <v>7548939</v>
      </c>
      <c r="P21" s="112">
        <f>(O21/P$42)</f>
        <v>248.5001975113569</v>
      </c>
      <c r="Q21" s="113"/>
    </row>
    <row r="22" spans="1:17">
      <c r="A22" s="108"/>
      <c r="B22" s="109">
        <v>534</v>
      </c>
      <c r="C22" s="110" t="s">
        <v>35</v>
      </c>
      <c r="D22" s="111">
        <v>0</v>
      </c>
      <c r="E22" s="111">
        <v>0</v>
      </c>
      <c r="F22" s="111">
        <v>0</v>
      </c>
      <c r="G22" s="111">
        <v>0</v>
      </c>
      <c r="H22" s="111">
        <v>0</v>
      </c>
      <c r="I22" s="111">
        <v>4391627</v>
      </c>
      <c r="J22" s="111">
        <v>0</v>
      </c>
      <c r="K22" s="111">
        <v>0</v>
      </c>
      <c r="L22" s="111">
        <v>0</v>
      </c>
      <c r="M22" s="111">
        <v>0</v>
      </c>
      <c r="N22" s="111">
        <v>0</v>
      </c>
      <c r="O22" s="111">
        <f t="shared" si="2"/>
        <v>4391627</v>
      </c>
      <c r="P22" s="112">
        <f>(O22/P$42)</f>
        <v>144.56603463032457</v>
      </c>
      <c r="Q22" s="113"/>
    </row>
    <row r="23" spans="1:17">
      <c r="A23" s="108"/>
      <c r="B23" s="109">
        <v>535</v>
      </c>
      <c r="C23" s="110" t="s">
        <v>36</v>
      </c>
      <c r="D23" s="111">
        <v>0</v>
      </c>
      <c r="E23" s="111">
        <v>0</v>
      </c>
      <c r="F23" s="111">
        <v>0</v>
      </c>
      <c r="G23" s="111">
        <v>0</v>
      </c>
      <c r="H23" s="111">
        <v>0</v>
      </c>
      <c r="I23" s="111">
        <v>10526104</v>
      </c>
      <c r="J23" s="111">
        <v>0</v>
      </c>
      <c r="K23" s="111">
        <v>0</v>
      </c>
      <c r="L23" s="111">
        <v>0</v>
      </c>
      <c r="M23" s="111">
        <v>0</v>
      </c>
      <c r="N23" s="111">
        <v>0</v>
      </c>
      <c r="O23" s="111">
        <f t="shared" si="2"/>
        <v>10526104</v>
      </c>
      <c r="P23" s="112">
        <f>(O23/P$42)</f>
        <v>346.50418065705446</v>
      </c>
      <c r="Q23" s="113"/>
    </row>
    <row r="24" spans="1:17">
      <c r="A24" s="108"/>
      <c r="B24" s="109">
        <v>537</v>
      </c>
      <c r="C24" s="110" t="s">
        <v>37</v>
      </c>
      <c r="D24" s="111">
        <v>0</v>
      </c>
      <c r="E24" s="111">
        <v>0</v>
      </c>
      <c r="F24" s="111">
        <v>0</v>
      </c>
      <c r="G24" s="111">
        <v>0</v>
      </c>
      <c r="H24" s="111">
        <v>0</v>
      </c>
      <c r="I24" s="111">
        <v>1447283</v>
      </c>
      <c r="J24" s="111">
        <v>0</v>
      </c>
      <c r="K24" s="111">
        <v>0</v>
      </c>
      <c r="L24" s="111">
        <v>0</v>
      </c>
      <c r="M24" s="111">
        <v>0</v>
      </c>
      <c r="N24" s="111">
        <v>0</v>
      </c>
      <c r="O24" s="111">
        <f t="shared" si="2"/>
        <v>1447283</v>
      </c>
      <c r="P24" s="112">
        <f>(O24/P$42)</f>
        <v>47.642471525446048</v>
      </c>
      <c r="Q24" s="113"/>
    </row>
    <row r="25" spans="1:17">
      <c r="A25" s="108"/>
      <c r="B25" s="109">
        <v>539</v>
      </c>
      <c r="C25" s="110" t="s">
        <v>38</v>
      </c>
      <c r="D25" s="111">
        <v>132731</v>
      </c>
      <c r="E25" s="111">
        <v>0</v>
      </c>
      <c r="F25" s="111">
        <v>0</v>
      </c>
      <c r="G25" s="111">
        <v>0</v>
      </c>
      <c r="H25" s="111">
        <v>0</v>
      </c>
      <c r="I25" s="111">
        <v>0</v>
      </c>
      <c r="J25" s="111">
        <v>0</v>
      </c>
      <c r="K25" s="111">
        <v>0</v>
      </c>
      <c r="L25" s="111">
        <v>0</v>
      </c>
      <c r="M25" s="111">
        <v>0</v>
      </c>
      <c r="N25" s="111">
        <v>0</v>
      </c>
      <c r="O25" s="111">
        <f t="shared" si="2"/>
        <v>132731</v>
      </c>
      <c r="P25" s="112">
        <f>(O25/P$42)</f>
        <v>4.3693133188491675</v>
      </c>
      <c r="Q25" s="113"/>
    </row>
    <row r="26" spans="1:17" ht="15.75">
      <c r="A26" s="114" t="s">
        <v>39</v>
      </c>
      <c r="B26" s="115"/>
      <c r="C26" s="116"/>
      <c r="D26" s="117">
        <f>SUM(D27:D28)</f>
        <v>1264518</v>
      </c>
      <c r="E26" s="117">
        <f>SUM(E27:E28)</f>
        <v>0</v>
      </c>
      <c r="F26" s="117">
        <f>SUM(F27:F28)</f>
        <v>0</v>
      </c>
      <c r="G26" s="117">
        <f>SUM(G27:G28)</f>
        <v>394476</v>
      </c>
      <c r="H26" s="117">
        <f>SUM(H27:H28)</f>
        <v>0</v>
      </c>
      <c r="I26" s="117">
        <f>SUM(I27:I28)</f>
        <v>2977087</v>
      </c>
      <c r="J26" s="117">
        <f>SUM(J27:J28)</f>
        <v>0</v>
      </c>
      <c r="K26" s="117">
        <f>SUM(K27:K28)</f>
        <v>0</v>
      </c>
      <c r="L26" s="117">
        <f>SUM(L27:L28)</f>
        <v>0</v>
      </c>
      <c r="M26" s="117">
        <f>SUM(M27:M28)</f>
        <v>0</v>
      </c>
      <c r="N26" s="117">
        <f>SUM(N27:N28)</f>
        <v>0</v>
      </c>
      <c r="O26" s="117">
        <f t="shared" si="2"/>
        <v>4636081</v>
      </c>
      <c r="P26" s="119">
        <f>(O26/P$42)</f>
        <v>152.61310817038645</v>
      </c>
      <c r="Q26" s="120"/>
    </row>
    <row r="27" spans="1:17">
      <c r="A27" s="108"/>
      <c r="B27" s="109">
        <v>541</v>
      </c>
      <c r="C27" s="110" t="s">
        <v>40</v>
      </c>
      <c r="D27" s="111">
        <v>1264518</v>
      </c>
      <c r="E27" s="111">
        <v>0</v>
      </c>
      <c r="F27" s="111">
        <v>0</v>
      </c>
      <c r="G27" s="111">
        <v>394476</v>
      </c>
      <c r="H27" s="111">
        <v>0</v>
      </c>
      <c r="I27" s="111">
        <v>0</v>
      </c>
      <c r="J27" s="111">
        <v>0</v>
      </c>
      <c r="K27" s="111">
        <v>0</v>
      </c>
      <c r="L27" s="111">
        <v>0</v>
      </c>
      <c r="M27" s="111">
        <v>0</v>
      </c>
      <c r="N27" s="111">
        <v>0</v>
      </c>
      <c r="O27" s="111">
        <f t="shared" si="2"/>
        <v>1658994</v>
      </c>
      <c r="P27" s="112">
        <f>(O27/P$42)</f>
        <v>54.611692672328658</v>
      </c>
      <c r="Q27" s="113"/>
    </row>
    <row r="28" spans="1:17">
      <c r="A28" s="108"/>
      <c r="B28" s="109">
        <v>542</v>
      </c>
      <c r="C28" s="110" t="s">
        <v>41</v>
      </c>
      <c r="D28" s="111">
        <v>0</v>
      </c>
      <c r="E28" s="111">
        <v>0</v>
      </c>
      <c r="F28" s="111">
        <v>0</v>
      </c>
      <c r="G28" s="111">
        <v>0</v>
      </c>
      <c r="H28" s="111">
        <v>0</v>
      </c>
      <c r="I28" s="111">
        <v>2977087</v>
      </c>
      <c r="J28" s="111">
        <v>0</v>
      </c>
      <c r="K28" s="111">
        <v>0</v>
      </c>
      <c r="L28" s="111">
        <v>0</v>
      </c>
      <c r="M28" s="111">
        <v>0</v>
      </c>
      <c r="N28" s="111">
        <v>0</v>
      </c>
      <c r="O28" s="111">
        <f t="shared" si="2"/>
        <v>2977087</v>
      </c>
      <c r="P28" s="112">
        <f>(O28/P$42)</f>
        <v>98.00141549805781</v>
      </c>
      <c r="Q28" s="113"/>
    </row>
    <row r="29" spans="1:17" ht="15.75">
      <c r="A29" s="114" t="s">
        <v>42</v>
      </c>
      <c r="B29" s="115"/>
      <c r="C29" s="116"/>
      <c r="D29" s="117">
        <f>SUM(D30:D31)</f>
        <v>211584</v>
      </c>
      <c r="E29" s="117">
        <f>SUM(E30:E31)</f>
        <v>808981</v>
      </c>
      <c r="F29" s="117">
        <f>SUM(F30:F31)</f>
        <v>0</v>
      </c>
      <c r="G29" s="117">
        <f>SUM(G30:G31)</f>
        <v>0</v>
      </c>
      <c r="H29" s="117">
        <f>SUM(H30:H31)</f>
        <v>0</v>
      </c>
      <c r="I29" s="117">
        <f>SUM(I30:I31)</f>
        <v>0</v>
      </c>
      <c r="J29" s="117">
        <f>SUM(J30:J31)</f>
        <v>0</v>
      </c>
      <c r="K29" s="117">
        <f>SUM(K30:K31)</f>
        <v>0</v>
      </c>
      <c r="L29" s="117">
        <f>SUM(L30:L31)</f>
        <v>0</v>
      </c>
      <c r="M29" s="117">
        <f>SUM(M30:M31)</f>
        <v>0</v>
      </c>
      <c r="N29" s="117">
        <f>SUM(N30:N31)</f>
        <v>0</v>
      </c>
      <c r="O29" s="117">
        <f t="shared" si="2"/>
        <v>1020565</v>
      </c>
      <c r="P29" s="119">
        <f>(O29/P$42)</f>
        <v>33.595529659622095</v>
      </c>
      <c r="Q29" s="120"/>
    </row>
    <row r="30" spans="1:17">
      <c r="A30" s="121"/>
      <c r="B30" s="122">
        <v>554</v>
      </c>
      <c r="C30" s="123" t="s">
        <v>43</v>
      </c>
      <c r="D30" s="111">
        <v>211584</v>
      </c>
      <c r="E30" s="111">
        <v>157948</v>
      </c>
      <c r="F30" s="111">
        <v>0</v>
      </c>
      <c r="G30" s="111">
        <v>0</v>
      </c>
      <c r="H30" s="111">
        <v>0</v>
      </c>
      <c r="I30" s="111">
        <v>0</v>
      </c>
      <c r="J30" s="111">
        <v>0</v>
      </c>
      <c r="K30" s="111">
        <v>0</v>
      </c>
      <c r="L30" s="111">
        <v>0</v>
      </c>
      <c r="M30" s="111">
        <v>0</v>
      </c>
      <c r="N30" s="111">
        <v>0</v>
      </c>
      <c r="O30" s="111">
        <f t="shared" si="2"/>
        <v>369532</v>
      </c>
      <c r="P30" s="112">
        <f>(O30/P$42)</f>
        <v>12.164461123181249</v>
      </c>
      <c r="Q30" s="113"/>
    </row>
    <row r="31" spans="1:17">
      <c r="A31" s="121"/>
      <c r="B31" s="122">
        <v>559</v>
      </c>
      <c r="C31" s="123" t="s">
        <v>44</v>
      </c>
      <c r="D31" s="111">
        <v>0</v>
      </c>
      <c r="E31" s="111">
        <v>651033</v>
      </c>
      <c r="F31" s="111">
        <v>0</v>
      </c>
      <c r="G31" s="111">
        <v>0</v>
      </c>
      <c r="H31" s="111">
        <v>0</v>
      </c>
      <c r="I31" s="111">
        <v>0</v>
      </c>
      <c r="J31" s="111">
        <v>0</v>
      </c>
      <c r="K31" s="111">
        <v>0</v>
      </c>
      <c r="L31" s="111">
        <v>0</v>
      </c>
      <c r="M31" s="111">
        <v>0</v>
      </c>
      <c r="N31" s="111">
        <v>0</v>
      </c>
      <c r="O31" s="111">
        <f t="shared" si="2"/>
        <v>651033</v>
      </c>
      <c r="P31" s="112">
        <f>(O31/P$42)</f>
        <v>21.431068536440847</v>
      </c>
      <c r="Q31" s="113"/>
    </row>
    <row r="32" spans="1:17" ht="15.75">
      <c r="A32" s="114" t="s">
        <v>65</v>
      </c>
      <c r="B32" s="115"/>
      <c r="C32" s="116"/>
      <c r="D32" s="117">
        <f>SUM(D33:D33)</f>
        <v>43900</v>
      </c>
      <c r="E32" s="117">
        <f>SUM(E33:E33)</f>
        <v>0</v>
      </c>
      <c r="F32" s="117">
        <f>SUM(F33:F33)</f>
        <v>0</v>
      </c>
      <c r="G32" s="117">
        <f>SUM(G33:G33)</f>
        <v>0</v>
      </c>
      <c r="H32" s="117">
        <f>SUM(H33:H33)</f>
        <v>0</v>
      </c>
      <c r="I32" s="117">
        <f>SUM(I33:I33)</f>
        <v>0</v>
      </c>
      <c r="J32" s="117">
        <f>SUM(J33:J33)</f>
        <v>0</v>
      </c>
      <c r="K32" s="117">
        <f>SUM(K33:K33)</f>
        <v>0</v>
      </c>
      <c r="L32" s="117">
        <f>SUM(L33:L33)</f>
        <v>0</v>
      </c>
      <c r="M32" s="117">
        <f>SUM(M33:M33)</f>
        <v>0</v>
      </c>
      <c r="N32" s="117">
        <f>SUM(N33:N33)</f>
        <v>0</v>
      </c>
      <c r="O32" s="117">
        <f t="shared" si="2"/>
        <v>43900</v>
      </c>
      <c r="P32" s="119">
        <f>(O32/P$42)</f>
        <v>1.4451247613404437</v>
      </c>
      <c r="Q32" s="120"/>
    </row>
    <row r="33" spans="1:120">
      <c r="A33" s="108"/>
      <c r="B33" s="109">
        <v>564</v>
      </c>
      <c r="C33" s="110" t="s">
        <v>99</v>
      </c>
      <c r="D33" s="111">
        <v>43900</v>
      </c>
      <c r="E33" s="111">
        <v>0</v>
      </c>
      <c r="F33" s="111">
        <v>0</v>
      </c>
      <c r="G33" s="111">
        <v>0</v>
      </c>
      <c r="H33" s="111">
        <v>0</v>
      </c>
      <c r="I33" s="111">
        <v>0</v>
      </c>
      <c r="J33" s="111">
        <v>0</v>
      </c>
      <c r="K33" s="111">
        <v>0</v>
      </c>
      <c r="L33" s="111">
        <v>0</v>
      </c>
      <c r="M33" s="111">
        <v>0</v>
      </c>
      <c r="N33" s="111">
        <v>0</v>
      </c>
      <c r="O33" s="111">
        <f t="shared" si="2"/>
        <v>43900</v>
      </c>
      <c r="P33" s="112">
        <f>(O33/P$42)</f>
        <v>1.4451247613404437</v>
      </c>
      <c r="Q33" s="113"/>
    </row>
    <row r="34" spans="1:120" ht="15.75">
      <c r="A34" s="114" t="s">
        <v>45</v>
      </c>
      <c r="B34" s="115"/>
      <c r="C34" s="116"/>
      <c r="D34" s="117">
        <f>SUM(D35:D37)</f>
        <v>4724285</v>
      </c>
      <c r="E34" s="117">
        <f>SUM(E35:E37)</f>
        <v>0</v>
      </c>
      <c r="F34" s="117">
        <f>SUM(F35:F37)</f>
        <v>0</v>
      </c>
      <c r="G34" s="117">
        <f>SUM(G35:G37)</f>
        <v>808674</v>
      </c>
      <c r="H34" s="117">
        <f>SUM(H35:H37)</f>
        <v>0</v>
      </c>
      <c r="I34" s="117">
        <f>SUM(I35:I37)</f>
        <v>0</v>
      </c>
      <c r="J34" s="117">
        <f>SUM(J35:J37)</f>
        <v>0</v>
      </c>
      <c r="K34" s="117">
        <f>SUM(K35:K37)</f>
        <v>0</v>
      </c>
      <c r="L34" s="117">
        <f>SUM(L35:L37)</f>
        <v>0</v>
      </c>
      <c r="M34" s="117">
        <f>SUM(M35:M37)</f>
        <v>0</v>
      </c>
      <c r="N34" s="117">
        <f>SUM(N35:N37)</f>
        <v>0</v>
      </c>
      <c r="O34" s="117">
        <f>SUM(D34:N34)</f>
        <v>5532959</v>
      </c>
      <c r="P34" s="119">
        <f>(O34/P$42)</f>
        <v>182.1370399631312</v>
      </c>
      <c r="Q34" s="113"/>
    </row>
    <row r="35" spans="1:120">
      <c r="A35" s="108"/>
      <c r="B35" s="109">
        <v>571</v>
      </c>
      <c r="C35" s="110" t="s">
        <v>46</v>
      </c>
      <c r="D35" s="111">
        <v>1851089</v>
      </c>
      <c r="E35" s="111">
        <v>0</v>
      </c>
      <c r="F35" s="111">
        <v>0</v>
      </c>
      <c r="G35" s="111">
        <v>0</v>
      </c>
      <c r="H35" s="111">
        <v>0</v>
      </c>
      <c r="I35" s="111">
        <v>0</v>
      </c>
      <c r="J35" s="111">
        <v>0</v>
      </c>
      <c r="K35" s="111">
        <v>0</v>
      </c>
      <c r="L35" s="111">
        <v>0</v>
      </c>
      <c r="M35" s="111">
        <v>0</v>
      </c>
      <c r="N35" s="111">
        <v>0</v>
      </c>
      <c r="O35" s="111">
        <f t="shared" si="2"/>
        <v>1851089</v>
      </c>
      <c r="P35" s="112">
        <f>(O35/P$42)</f>
        <v>60.935183356376328</v>
      </c>
      <c r="Q35" s="113"/>
    </row>
    <row r="36" spans="1:120">
      <c r="A36" s="108"/>
      <c r="B36" s="109">
        <v>572</v>
      </c>
      <c r="C36" s="110" t="s">
        <v>47</v>
      </c>
      <c r="D36" s="111">
        <v>2419916</v>
      </c>
      <c r="E36" s="111">
        <v>0</v>
      </c>
      <c r="F36" s="111">
        <v>0</v>
      </c>
      <c r="G36" s="111">
        <v>808674</v>
      </c>
      <c r="H36" s="111">
        <v>0</v>
      </c>
      <c r="I36" s="111">
        <v>0</v>
      </c>
      <c r="J36" s="111">
        <v>0</v>
      </c>
      <c r="K36" s="111">
        <v>0</v>
      </c>
      <c r="L36" s="111">
        <v>0</v>
      </c>
      <c r="M36" s="111">
        <v>0</v>
      </c>
      <c r="N36" s="111">
        <v>0</v>
      </c>
      <c r="O36" s="111">
        <f t="shared" si="2"/>
        <v>3228590</v>
      </c>
      <c r="P36" s="112">
        <f>(O36/P$42)</f>
        <v>106.28053196392126</v>
      </c>
      <c r="Q36" s="113"/>
    </row>
    <row r="37" spans="1:120">
      <c r="A37" s="108"/>
      <c r="B37" s="109">
        <v>575</v>
      </c>
      <c r="C37" s="110" t="s">
        <v>49</v>
      </c>
      <c r="D37" s="111">
        <v>453280</v>
      </c>
      <c r="E37" s="111">
        <v>0</v>
      </c>
      <c r="F37" s="111">
        <v>0</v>
      </c>
      <c r="G37" s="111">
        <v>0</v>
      </c>
      <c r="H37" s="111">
        <v>0</v>
      </c>
      <c r="I37" s="111">
        <v>0</v>
      </c>
      <c r="J37" s="111">
        <v>0</v>
      </c>
      <c r="K37" s="111">
        <v>0</v>
      </c>
      <c r="L37" s="111">
        <v>0</v>
      </c>
      <c r="M37" s="111">
        <v>0</v>
      </c>
      <c r="N37" s="111">
        <v>0</v>
      </c>
      <c r="O37" s="111">
        <f t="shared" si="2"/>
        <v>453280</v>
      </c>
      <c r="P37" s="112">
        <f>(O37/P$42)</f>
        <v>14.92132464283363</v>
      </c>
      <c r="Q37" s="113"/>
    </row>
    <row r="38" spans="1:120" ht="15.75">
      <c r="A38" s="114" t="s">
        <v>51</v>
      </c>
      <c r="B38" s="115"/>
      <c r="C38" s="116"/>
      <c r="D38" s="117">
        <f>SUM(D39:D39)</f>
        <v>1722194</v>
      </c>
      <c r="E38" s="117">
        <f>SUM(E39:E39)</f>
        <v>3357017</v>
      </c>
      <c r="F38" s="117">
        <f>SUM(F39:F39)</f>
        <v>0</v>
      </c>
      <c r="G38" s="117">
        <f>SUM(G39:G39)</f>
        <v>388943</v>
      </c>
      <c r="H38" s="117">
        <f>SUM(H39:H39)</f>
        <v>0</v>
      </c>
      <c r="I38" s="117">
        <f>SUM(I39:I39)</f>
        <v>8822493</v>
      </c>
      <c r="J38" s="117">
        <f>SUM(J39:J39)</f>
        <v>1006042</v>
      </c>
      <c r="K38" s="117">
        <f>SUM(K39:K39)</f>
        <v>0</v>
      </c>
      <c r="L38" s="117">
        <f>SUM(L39:L39)</f>
        <v>0</v>
      </c>
      <c r="M38" s="117">
        <f>SUM(M39:M39)</f>
        <v>0</v>
      </c>
      <c r="N38" s="117">
        <f>SUM(N39:N39)</f>
        <v>0</v>
      </c>
      <c r="O38" s="117">
        <f>SUM(D38:N38)</f>
        <v>15296689</v>
      </c>
      <c r="P38" s="119">
        <f>(O38/P$42)</f>
        <v>503.54496675225494</v>
      </c>
      <c r="Q38" s="113"/>
    </row>
    <row r="39" spans="1:120" ht="15.75" thickBot="1">
      <c r="A39" s="108"/>
      <c r="B39" s="109">
        <v>581</v>
      </c>
      <c r="C39" s="110" t="s">
        <v>100</v>
      </c>
      <c r="D39" s="111">
        <v>1722194</v>
      </c>
      <c r="E39" s="111">
        <v>3357017</v>
      </c>
      <c r="F39" s="111">
        <v>0</v>
      </c>
      <c r="G39" s="111">
        <v>388943</v>
      </c>
      <c r="H39" s="111">
        <v>0</v>
      </c>
      <c r="I39" s="111">
        <v>8822493</v>
      </c>
      <c r="J39" s="111">
        <v>1006042</v>
      </c>
      <c r="K39" s="111">
        <v>0</v>
      </c>
      <c r="L39" s="111">
        <v>0</v>
      </c>
      <c r="M39" s="111">
        <v>0</v>
      </c>
      <c r="N39" s="111">
        <v>0</v>
      </c>
      <c r="O39" s="111">
        <f>SUM(D39:N39)</f>
        <v>15296689</v>
      </c>
      <c r="P39" s="112">
        <f>(O39/P$42)</f>
        <v>503.54496675225494</v>
      </c>
      <c r="Q39" s="113"/>
    </row>
    <row r="40" spans="1:120" ht="16.5" thickBot="1">
      <c r="A40" s="124" t="s">
        <v>10</v>
      </c>
      <c r="B40" s="125"/>
      <c r="C40" s="126"/>
      <c r="D40" s="127">
        <f>SUM(D5,D14,D18,D26,D29,D32,D34,D38)</f>
        <v>33305294</v>
      </c>
      <c r="E40" s="127">
        <f t="shared" ref="E40:N40" si="3">SUM(E5,E14,E18,E26,E29,E32,E34,E38)</f>
        <v>6711645</v>
      </c>
      <c r="F40" s="127">
        <f t="shared" si="3"/>
        <v>1719527</v>
      </c>
      <c r="G40" s="127">
        <f t="shared" si="3"/>
        <v>2016193</v>
      </c>
      <c r="H40" s="127">
        <f t="shared" si="3"/>
        <v>0</v>
      </c>
      <c r="I40" s="127">
        <f t="shared" si="3"/>
        <v>117426452</v>
      </c>
      <c r="J40" s="127">
        <f t="shared" si="3"/>
        <v>14093554</v>
      </c>
      <c r="K40" s="127">
        <f t="shared" si="3"/>
        <v>5724689</v>
      </c>
      <c r="L40" s="127">
        <f t="shared" si="3"/>
        <v>0</v>
      </c>
      <c r="M40" s="127">
        <f t="shared" si="3"/>
        <v>0</v>
      </c>
      <c r="N40" s="127">
        <f t="shared" si="3"/>
        <v>0</v>
      </c>
      <c r="O40" s="127">
        <f>SUM(D40:N40)</f>
        <v>180997354</v>
      </c>
      <c r="P40" s="128">
        <f>(O40/P$42)</f>
        <v>5958.1721640661008</v>
      </c>
      <c r="Q40" s="106"/>
      <c r="R40" s="129"/>
      <c r="S40" s="96"/>
      <c r="T40" s="96"/>
      <c r="U40" s="96"/>
      <c r="V40" s="96"/>
      <c r="W40" s="96"/>
      <c r="X40" s="96"/>
      <c r="Y40" s="96"/>
      <c r="Z40" s="96"/>
      <c r="AA40" s="96"/>
      <c r="AB40" s="96"/>
      <c r="AC40" s="96"/>
      <c r="AD40" s="96"/>
      <c r="AE40" s="96"/>
      <c r="AF40" s="96"/>
      <c r="AG40" s="96"/>
      <c r="AH40" s="96"/>
      <c r="AI40" s="96"/>
      <c r="AJ40" s="96"/>
      <c r="AK40" s="96"/>
      <c r="AL40" s="96"/>
      <c r="AM40" s="96"/>
      <c r="AN40" s="96"/>
      <c r="AO40" s="96"/>
      <c r="AP40" s="96"/>
      <c r="AQ40" s="96"/>
      <c r="AR40" s="96"/>
      <c r="AS40" s="96"/>
      <c r="AT40" s="96"/>
      <c r="AU40" s="96"/>
      <c r="AV40" s="96"/>
      <c r="AW40" s="96"/>
      <c r="AX40" s="96"/>
      <c r="AY40" s="96"/>
      <c r="AZ40" s="96"/>
      <c r="BA40" s="96"/>
      <c r="BB40" s="96"/>
      <c r="BC40" s="96"/>
      <c r="BD40" s="96"/>
      <c r="BE40" s="96"/>
      <c r="BF40" s="96"/>
      <c r="BG40" s="96"/>
      <c r="BH40" s="96"/>
      <c r="BI40" s="96"/>
      <c r="BJ40" s="96"/>
      <c r="BK40" s="96"/>
      <c r="BL40" s="96"/>
      <c r="BM40" s="96"/>
      <c r="BN40" s="96"/>
      <c r="BO40" s="96"/>
      <c r="BP40" s="96"/>
      <c r="BQ40" s="96"/>
      <c r="BR40" s="96"/>
      <c r="BS40" s="96"/>
      <c r="BT40" s="96"/>
      <c r="BU40" s="96"/>
      <c r="BV40" s="96"/>
      <c r="BW40" s="96"/>
      <c r="BX40" s="96"/>
      <c r="BY40" s="96"/>
      <c r="BZ40" s="96"/>
      <c r="CA40" s="96"/>
      <c r="CB40" s="96"/>
      <c r="CC40" s="96"/>
      <c r="CD40" s="96"/>
      <c r="CE40" s="96"/>
      <c r="CF40" s="96"/>
      <c r="CG40" s="96"/>
      <c r="CH40" s="96"/>
      <c r="CI40" s="96"/>
      <c r="CJ40" s="96"/>
      <c r="CK40" s="96"/>
      <c r="CL40" s="96"/>
      <c r="CM40" s="96"/>
      <c r="CN40" s="96"/>
      <c r="CO40" s="96"/>
      <c r="CP40" s="96"/>
      <c r="CQ40" s="96"/>
      <c r="CR40" s="96"/>
      <c r="CS40" s="96"/>
      <c r="CT40" s="96"/>
      <c r="CU40" s="96"/>
      <c r="CV40" s="96"/>
      <c r="CW40" s="96"/>
      <c r="CX40" s="96"/>
      <c r="CY40" s="96"/>
      <c r="CZ40" s="96"/>
      <c r="DA40" s="96"/>
      <c r="DB40" s="96"/>
      <c r="DC40" s="96"/>
      <c r="DD40" s="96"/>
      <c r="DE40" s="96"/>
      <c r="DF40" s="96"/>
      <c r="DG40" s="96"/>
      <c r="DH40" s="96"/>
      <c r="DI40" s="96"/>
      <c r="DJ40" s="96"/>
      <c r="DK40" s="96"/>
      <c r="DL40" s="96"/>
      <c r="DM40" s="96"/>
      <c r="DN40" s="96"/>
      <c r="DO40" s="96"/>
      <c r="DP40" s="96"/>
    </row>
    <row r="41" spans="1:120">
      <c r="A41" s="130"/>
      <c r="B41" s="131"/>
      <c r="C41" s="131"/>
      <c r="D41" s="132"/>
      <c r="E41" s="132"/>
      <c r="F41" s="132"/>
      <c r="G41" s="132"/>
      <c r="H41" s="132"/>
      <c r="I41" s="132"/>
      <c r="J41" s="132"/>
      <c r="K41" s="132"/>
      <c r="L41" s="132"/>
      <c r="M41" s="132"/>
      <c r="N41" s="132"/>
      <c r="O41" s="132"/>
      <c r="P41" s="133"/>
    </row>
    <row r="42" spans="1:120">
      <c r="A42" s="134"/>
      <c r="B42" s="135"/>
      <c r="C42" s="135"/>
      <c r="D42" s="136"/>
      <c r="E42" s="136"/>
      <c r="F42" s="136"/>
      <c r="G42" s="136"/>
      <c r="H42" s="136"/>
      <c r="I42" s="136"/>
      <c r="J42" s="136"/>
      <c r="K42" s="136"/>
      <c r="L42" s="136"/>
      <c r="M42" s="139" t="s">
        <v>105</v>
      </c>
      <c r="N42" s="139"/>
      <c r="O42" s="139"/>
      <c r="P42" s="137">
        <v>30378</v>
      </c>
    </row>
    <row r="43" spans="1:120">
      <c r="A43" s="140"/>
      <c r="B43" s="141"/>
      <c r="C43" s="141"/>
      <c r="D43" s="141"/>
      <c r="E43" s="141"/>
      <c r="F43" s="141"/>
      <c r="G43" s="141"/>
      <c r="H43" s="141"/>
      <c r="I43" s="141"/>
      <c r="J43" s="141"/>
      <c r="K43" s="141"/>
      <c r="L43" s="141"/>
      <c r="M43" s="141"/>
      <c r="N43" s="141"/>
      <c r="O43" s="141"/>
      <c r="P43" s="142"/>
    </row>
    <row r="44" spans="1:120" ht="15.75" customHeight="1" thickBot="1">
      <c r="A44" s="143" t="s">
        <v>56</v>
      </c>
      <c r="B44" s="144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  <c r="P44" s="145"/>
    </row>
  </sheetData>
  <mergeCells count="10">
    <mergeCell ref="M42:O42"/>
    <mergeCell ref="A43:P43"/>
    <mergeCell ref="A44:P44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C44"/>
  <sheetViews>
    <sheetView workbookViewId="0">
      <selection sqref="A1:O1"/>
    </sheetView>
  </sheetViews>
  <sheetFormatPr defaultColWidth="9.77734375" defaultRowHeight="15"/>
  <cols>
    <col min="1" max="1" width="1.77734375" style="63" customWidth="1"/>
    <col min="2" max="2" width="6.77734375" style="63" customWidth="1"/>
    <col min="3" max="3" width="55.77734375" style="63" customWidth="1"/>
    <col min="4" max="5" width="16.77734375" style="92" customWidth="1"/>
    <col min="6" max="7" width="15.77734375" style="92" customWidth="1"/>
    <col min="8" max="8" width="13.77734375" style="92" customWidth="1"/>
    <col min="9" max="10" width="15.77734375" style="92" customWidth="1"/>
    <col min="11" max="13" width="13.77734375" style="92" customWidth="1"/>
    <col min="14" max="14" width="16.77734375" style="92" customWidth="1"/>
    <col min="15" max="15" width="13.77734375" style="63" customWidth="1"/>
    <col min="16" max="16" width="9.77734375" style="63" customWidth="1"/>
    <col min="17" max="17" width="9.77734375" style="63"/>
    <col min="18" max="16384" width="9.77734375" style="49"/>
  </cols>
  <sheetData>
    <row r="1" spans="1:133" ht="27.75">
      <c r="A1" s="184" t="s">
        <v>53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  <c r="O1" s="186"/>
      <c r="P1" s="48"/>
      <c r="Q1" s="49"/>
    </row>
    <row r="2" spans="1:133" ht="24" thickBot="1">
      <c r="A2" s="187" t="s">
        <v>69</v>
      </c>
      <c r="B2" s="188"/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9"/>
      <c r="P2" s="48"/>
      <c r="Q2" s="49"/>
    </row>
    <row r="3" spans="1:133" ht="18" customHeight="1">
      <c r="A3" s="190" t="s">
        <v>12</v>
      </c>
      <c r="B3" s="191"/>
      <c r="C3" s="192"/>
      <c r="D3" s="196" t="s">
        <v>6</v>
      </c>
      <c r="E3" s="197"/>
      <c r="F3" s="197"/>
      <c r="G3" s="197"/>
      <c r="H3" s="198"/>
      <c r="I3" s="196" t="s">
        <v>7</v>
      </c>
      <c r="J3" s="198"/>
      <c r="K3" s="196" t="s">
        <v>9</v>
      </c>
      <c r="L3" s="198"/>
      <c r="M3" s="50"/>
      <c r="N3" s="51"/>
      <c r="O3" s="199" t="s">
        <v>17</v>
      </c>
      <c r="P3" s="52"/>
      <c r="Q3" s="49"/>
    </row>
    <row r="4" spans="1:133" ht="32.25" customHeight="1" thickBot="1">
      <c r="A4" s="193"/>
      <c r="B4" s="194"/>
      <c r="C4" s="195"/>
      <c r="D4" s="53" t="s">
        <v>0</v>
      </c>
      <c r="E4" s="53" t="s">
        <v>13</v>
      </c>
      <c r="F4" s="53" t="s">
        <v>14</v>
      </c>
      <c r="G4" s="53" t="s">
        <v>15</v>
      </c>
      <c r="H4" s="53" t="s">
        <v>1</v>
      </c>
      <c r="I4" s="53" t="s">
        <v>2</v>
      </c>
      <c r="J4" s="54" t="s">
        <v>16</v>
      </c>
      <c r="K4" s="54" t="s">
        <v>3</v>
      </c>
      <c r="L4" s="54" t="s">
        <v>4</v>
      </c>
      <c r="M4" s="54" t="s">
        <v>5</v>
      </c>
      <c r="N4" s="54" t="s">
        <v>8</v>
      </c>
      <c r="O4" s="200"/>
      <c r="P4" s="55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  <c r="BY4" s="56"/>
      <c r="BZ4" s="56"/>
      <c r="CA4" s="56"/>
      <c r="CB4" s="56"/>
      <c r="CC4" s="56"/>
      <c r="CD4" s="56"/>
      <c r="CE4" s="56"/>
      <c r="CF4" s="56"/>
      <c r="CG4" s="56"/>
      <c r="CH4" s="56"/>
      <c r="CI4" s="56"/>
      <c r="CJ4" s="56"/>
      <c r="CK4" s="56"/>
      <c r="CL4" s="56"/>
      <c r="CM4" s="56"/>
      <c r="CN4" s="56"/>
      <c r="CO4" s="56"/>
      <c r="CP4" s="56"/>
      <c r="CQ4" s="56"/>
      <c r="CR4" s="56"/>
      <c r="CS4" s="56"/>
      <c r="CT4" s="56"/>
      <c r="CU4" s="56"/>
      <c r="CV4" s="56"/>
      <c r="CW4" s="56"/>
      <c r="CX4" s="56"/>
      <c r="CY4" s="56"/>
      <c r="CZ4" s="56"/>
      <c r="DA4" s="56"/>
      <c r="DB4" s="56"/>
      <c r="DC4" s="56"/>
      <c r="DD4" s="56"/>
      <c r="DE4" s="56"/>
      <c r="DF4" s="56"/>
      <c r="DG4" s="56"/>
      <c r="DH4" s="56"/>
      <c r="DI4" s="56"/>
      <c r="DJ4" s="56"/>
      <c r="DK4" s="56"/>
      <c r="DL4" s="56"/>
      <c r="DM4" s="56"/>
      <c r="DN4" s="56"/>
      <c r="DO4" s="56"/>
      <c r="DP4" s="56"/>
      <c r="DQ4" s="56"/>
      <c r="DR4" s="56"/>
      <c r="DS4" s="56"/>
      <c r="DT4" s="56"/>
      <c r="DU4" s="56"/>
      <c r="DV4" s="56"/>
      <c r="DW4" s="56"/>
      <c r="DX4" s="56"/>
      <c r="DY4" s="56"/>
      <c r="DZ4" s="56"/>
      <c r="EA4" s="56"/>
      <c r="EB4" s="56"/>
      <c r="EC4" s="56"/>
    </row>
    <row r="5" spans="1:133" ht="15.75">
      <c r="A5" s="57" t="s">
        <v>18</v>
      </c>
      <c r="B5" s="58"/>
      <c r="C5" s="58"/>
      <c r="D5" s="59">
        <f t="shared" ref="D5:M5" si="0">SUM(D6:D13)</f>
        <v>3766416</v>
      </c>
      <c r="E5" s="59">
        <f t="shared" si="0"/>
        <v>0</v>
      </c>
      <c r="F5" s="59">
        <f t="shared" si="0"/>
        <v>2561520</v>
      </c>
      <c r="G5" s="59">
        <f t="shared" si="0"/>
        <v>3087811</v>
      </c>
      <c r="H5" s="59">
        <f t="shared" si="0"/>
        <v>0</v>
      </c>
      <c r="I5" s="59">
        <f t="shared" si="0"/>
        <v>0</v>
      </c>
      <c r="J5" s="59">
        <f t="shared" si="0"/>
        <v>8287112</v>
      </c>
      <c r="K5" s="59">
        <f t="shared" si="0"/>
        <v>4827107</v>
      </c>
      <c r="L5" s="59">
        <f t="shared" si="0"/>
        <v>0</v>
      </c>
      <c r="M5" s="59">
        <f t="shared" si="0"/>
        <v>0</v>
      </c>
      <c r="N5" s="60">
        <f>SUM(D5:M5)</f>
        <v>22529966</v>
      </c>
      <c r="O5" s="61">
        <f t="shared" ref="O5:O40" si="1">(N5/O$42)</f>
        <v>1064.5922600765487</v>
      </c>
      <c r="P5" s="62"/>
    </row>
    <row r="6" spans="1:133">
      <c r="A6" s="64"/>
      <c r="B6" s="65">
        <v>511</v>
      </c>
      <c r="C6" s="66" t="s">
        <v>19</v>
      </c>
      <c r="D6" s="67">
        <v>68132</v>
      </c>
      <c r="E6" s="67">
        <v>0</v>
      </c>
      <c r="F6" s="67">
        <v>0</v>
      </c>
      <c r="G6" s="67">
        <v>0</v>
      </c>
      <c r="H6" s="67">
        <v>0</v>
      </c>
      <c r="I6" s="67">
        <v>0</v>
      </c>
      <c r="J6" s="67">
        <v>0</v>
      </c>
      <c r="K6" s="67">
        <v>0</v>
      </c>
      <c r="L6" s="67">
        <v>0</v>
      </c>
      <c r="M6" s="67">
        <v>0</v>
      </c>
      <c r="N6" s="67">
        <f>SUM(D6:M6)</f>
        <v>68132</v>
      </c>
      <c r="O6" s="68">
        <f t="shared" si="1"/>
        <v>3.2193923356801966</v>
      </c>
      <c r="P6" s="69"/>
    </row>
    <row r="7" spans="1:133">
      <c r="A7" s="64"/>
      <c r="B7" s="65">
        <v>512</v>
      </c>
      <c r="C7" s="66" t="s">
        <v>20</v>
      </c>
      <c r="D7" s="67">
        <v>212616</v>
      </c>
      <c r="E7" s="67">
        <v>0</v>
      </c>
      <c r="F7" s="67">
        <v>0</v>
      </c>
      <c r="G7" s="67">
        <v>0</v>
      </c>
      <c r="H7" s="67">
        <v>0</v>
      </c>
      <c r="I7" s="67">
        <v>0</v>
      </c>
      <c r="J7" s="67">
        <v>0</v>
      </c>
      <c r="K7" s="67">
        <v>0</v>
      </c>
      <c r="L7" s="67">
        <v>0</v>
      </c>
      <c r="M7" s="67">
        <v>0</v>
      </c>
      <c r="N7" s="67">
        <f t="shared" ref="N7:N13" si="2">SUM(D7:M7)</f>
        <v>212616</v>
      </c>
      <c r="O7" s="68">
        <f t="shared" si="1"/>
        <v>10.046590748003592</v>
      </c>
      <c r="P7" s="69"/>
    </row>
    <row r="8" spans="1:133">
      <c r="A8" s="64"/>
      <c r="B8" s="65">
        <v>513</v>
      </c>
      <c r="C8" s="66" t="s">
        <v>21</v>
      </c>
      <c r="D8" s="67">
        <v>1286235</v>
      </c>
      <c r="E8" s="67">
        <v>0</v>
      </c>
      <c r="F8" s="67">
        <v>0</v>
      </c>
      <c r="G8" s="67">
        <v>0</v>
      </c>
      <c r="H8" s="67">
        <v>0</v>
      </c>
      <c r="I8" s="67">
        <v>0</v>
      </c>
      <c r="J8" s="67">
        <v>0</v>
      </c>
      <c r="K8" s="67">
        <v>0</v>
      </c>
      <c r="L8" s="67">
        <v>0</v>
      </c>
      <c r="M8" s="67">
        <v>0</v>
      </c>
      <c r="N8" s="67">
        <f t="shared" si="2"/>
        <v>1286235</v>
      </c>
      <c r="O8" s="68">
        <f t="shared" si="1"/>
        <v>60.777536266124841</v>
      </c>
      <c r="P8" s="69"/>
    </row>
    <row r="9" spans="1:133">
      <c r="A9" s="64"/>
      <c r="B9" s="65">
        <v>514</v>
      </c>
      <c r="C9" s="66" t="s">
        <v>22</v>
      </c>
      <c r="D9" s="67">
        <v>63276</v>
      </c>
      <c r="E9" s="67">
        <v>0</v>
      </c>
      <c r="F9" s="67">
        <v>0</v>
      </c>
      <c r="G9" s="67">
        <v>0</v>
      </c>
      <c r="H9" s="67">
        <v>0</v>
      </c>
      <c r="I9" s="67">
        <v>0</v>
      </c>
      <c r="J9" s="67">
        <v>0</v>
      </c>
      <c r="K9" s="67">
        <v>0</v>
      </c>
      <c r="L9" s="67">
        <v>0</v>
      </c>
      <c r="M9" s="67">
        <v>0</v>
      </c>
      <c r="N9" s="67">
        <f t="shared" si="2"/>
        <v>63276</v>
      </c>
      <c r="O9" s="68">
        <f t="shared" si="1"/>
        <v>2.989935264376506</v>
      </c>
      <c r="P9" s="69"/>
    </row>
    <row r="10" spans="1:133">
      <c r="A10" s="64"/>
      <c r="B10" s="65">
        <v>515</v>
      </c>
      <c r="C10" s="66" t="s">
        <v>23</v>
      </c>
      <c r="D10" s="67">
        <v>104325</v>
      </c>
      <c r="E10" s="67">
        <v>0</v>
      </c>
      <c r="F10" s="67">
        <v>0</v>
      </c>
      <c r="G10" s="67">
        <v>0</v>
      </c>
      <c r="H10" s="67">
        <v>0</v>
      </c>
      <c r="I10" s="67">
        <v>0</v>
      </c>
      <c r="J10" s="67">
        <v>0</v>
      </c>
      <c r="K10" s="67">
        <v>0</v>
      </c>
      <c r="L10" s="67">
        <v>0</v>
      </c>
      <c r="M10" s="67">
        <v>0</v>
      </c>
      <c r="N10" s="67">
        <f t="shared" si="2"/>
        <v>104325</v>
      </c>
      <c r="O10" s="68">
        <f t="shared" si="1"/>
        <v>4.9295941029154653</v>
      </c>
      <c r="P10" s="69"/>
    </row>
    <row r="11" spans="1:133">
      <c r="A11" s="64"/>
      <c r="B11" s="65">
        <v>517</v>
      </c>
      <c r="C11" s="66" t="s">
        <v>24</v>
      </c>
      <c r="D11" s="67">
        <v>0</v>
      </c>
      <c r="E11" s="67">
        <v>0</v>
      </c>
      <c r="F11" s="67">
        <v>2561520</v>
      </c>
      <c r="G11" s="67">
        <v>0</v>
      </c>
      <c r="H11" s="67">
        <v>0</v>
      </c>
      <c r="I11" s="67">
        <v>0</v>
      </c>
      <c r="J11" s="67">
        <v>0</v>
      </c>
      <c r="K11" s="67">
        <v>0</v>
      </c>
      <c r="L11" s="67">
        <v>0</v>
      </c>
      <c r="M11" s="67">
        <v>0</v>
      </c>
      <c r="N11" s="67">
        <f t="shared" si="2"/>
        <v>2561520</v>
      </c>
      <c r="O11" s="68">
        <f t="shared" si="1"/>
        <v>121.03766006709824</v>
      </c>
      <c r="P11" s="69"/>
    </row>
    <row r="12" spans="1:133">
      <c r="A12" s="64"/>
      <c r="B12" s="65">
        <v>518</v>
      </c>
      <c r="C12" s="66" t="s">
        <v>25</v>
      </c>
      <c r="D12" s="67">
        <v>0</v>
      </c>
      <c r="E12" s="67">
        <v>0</v>
      </c>
      <c r="F12" s="67">
        <v>0</v>
      </c>
      <c r="G12" s="67">
        <v>0</v>
      </c>
      <c r="H12" s="67">
        <v>0</v>
      </c>
      <c r="I12" s="67">
        <v>0</v>
      </c>
      <c r="J12" s="67">
        <v>0</v>
      </c>
      <c r="K12" s="67">
        <v>4827107</v>
      </c>
      <c r="L12" s="67">
        <v>0</v>
      </c>
      <c r="M12" s="67">
        <v>0</v>
      </c>
      <c r="N12" s="67">
        <f t="shared" si="2"/>
        <v>4827107</v>
      </c>
      <c r="O12" s="68">
        <f t="shared" si="1"/>
        <v>228.09181117988942</v>
      </c>
      <c r="P12" s="69"/>
    </row>
    <row r="13" spans="1:133">
      <c r="A13" s="64"/>
      <c r="B13" s="65">
        <v>519</v>
      </c>
      <c r="C13" s="66" t="s">
        <v>70</v>
      </c>
      <c r="D13" s="67">
        <v>2031832</v>
      </c>
      <c r="E13" s="67">
        <v>0</v>
      </c>
      <c r="F13" s="67">
        <v>0</v>
      </c>
      <c r="G13" s="67">
        <v>3087811</v>
      </c>
      <c r="H13" s="67">
        <v>0</v>
      </c>
      <c r="I13" s="67">
        <v>0</v>
      </c>
      <c r="J13" s="67">
        <v>8287112</v>
      </c>
      <c r="K13" s="67">
        <v>0</v>
      </c>
      <c r="L13" s="67">
        <v>0</v>
      </c>
      <c r="M13" s="67">
        <v>0</v>
      </c>
      <c r="N13" s="67">
        <f t="shared" si="2"/>
        <v>13406755</v>
      </c>
      <c r="O13" s="68">
        <f t="shared" si="1"/>
        <v>633.49974011246047</v>
      </c>
      <c r="P13" s="69"/>
    </row>
    <row r="14" spans="1:133" ht="15.75">
      <c r="A14" s="70" t="s">
        <v>27</v>
      </c>
      <c r="B14" s="71"/>
      <c r="C14" s="72"/>
      <c r="D14" s="73">
        <f t="shared" ref="D14:M14" si="3">SUM(D15:D17)</f>
        <v>13374594</v>
      </c>
      <c r="E14" s="73">
        <f t="shared" si="3"/>
        <v>467714</v>
      </c>
      <c r="F14" s="73">
        <f t="shared" si="3"/>
        <v>0</v>
      </c>
      <c r="G14" s="73">
        <f t="shared" si="3"/>
        <v>0</v>
      </c>
      <c r="H14" s="73">
        <f t="shared" si="3"/>
        <v>0</v>
      </c>
      <c r="I14" s="73">
        <f t="shared" si="3"/>
        <v>0</v>
      </c>
      <c r="J14" s="73">
        <f t="shared" si="3"/>
        <v>0</v>
      </c>
      <c r="K14" s="73">
        <f t="shared" si="3"/>
        <v>0</v>
      </c>
      <c r="L14" s="73">
        <f t="shared" si="3"/>
        <v>0</v>
      </c>
      <c r="M14" s="73">
        <f t="shared" si="3"/>
        <v>0</v>
      </c>
      <c r="N14" s="74">
        <f t="shared" ref="N14:N25" si="4">SUM(D14:M14)</f>
        <v>13842308</v>
      </c>
      <c r="O14" s="75">
        <f t="shared" si="1"/>
        <v>654.08061238954781</v>
      </c>
      <c r="P14" s="76"/>
    </row>
    <row r="15" spans="1:133">
      <c r="A15" s="64"/>
      <c r="B15" s="65">
        <v>521</v>
      </c>
      <c r="C15" s="66" t="s">
        <v>28</v>
      </c>
      <c r="D15" s="67">
        <v>7600434</v>
      </c>
      <c r="E15" s="67">
        <v>47565</v>
      </c>
      <c r="F15" s="67">
        <v>0</v>
      </c>
      <c r="G15" s="67">
        <v>0</v>
      </c>
      <c r="H15" s="67">
        <v>0</v>
      </c>
      <c r="I15" s="67">
        <v>0</v>
      </c>
      <c r="J15" s="67">
        <v>0</v>
      </c>
      <c r="K15" s="67">
        <v>0</v>
      </c>
      <c r="L15" s="67">
        <v>0</v>
      </c>
      <c r="M15" s="67">
        <v>0</v>
      </c>
      <c r="N15" s="67">
        <f t="shared" si="4"/>
        <v>7647999</v>
      </c>
      <c r="O15" s="68">
        <f t="shared" si="1"/>
        <v>361.38538959504797</v>
      </c>
      <c r="P15" s="69"/>
    </row>
    <row r="16" spans="1:133">
      <c r="A16" s="64"/>
      <c r="B16" s="65">
        <v>522</v>
      </c>
      <c r="C16" s="66" t="s">
        <v>29</v>
      </c>
      <c r="D16" s="67">
        <v>5774160</v>
      </c>
      <c r="E16" s="67">
        <v>0</v>
      </c>
      <c r="F16" s="67">
        <v>0</v>
      </c>
      <c r="G16" s="67">
        <v>0</v>
      </c>
      <c r="H16" s="67">
        <v>0</v>
      </c>
      <c r="I16" s="67">
        <v>0</v>
      </c>
      <c r="J16" s="67">
        <v>0</v>
      </c>
      <c r="K16" s="67">
        <v>0</v>
      </c>
      <c r="L16" s="67">
        <v>0</v>
      </c>
      <c r="M16" s="67">
        <v>0</v>
      </c>
      <c r="N16" s="67">
        <f t="shared" si="4"/>
        <v>5774160</v>
      </c>
      <c r="O16" s="68">
        <f t="shared" si="1"/>
        <v>272.84222463733875</v>
      </c>
      <c r="P16" s="69"/>
    </row>
    <row r="17" spans="1:16">
      <c r="A17" s="64"/>
      <c r="B17" s="65">
        <v>524</v>
      </c>
      <c r="C17" s="66" t="s">
        <v>30</v>
      </c>
      <c r="D17" s="67">
        <v>0</v>
      </c>
      <c r="E17" s="67">
        <v>420149</v>
      </c>
      <c r="F17" s="67">
        <v>0</v>
      </c>
      <c r="G17" s="67">
        <v>0</v>
      </c>
      <c r="H17" s="67">
        <v>0</v>
      </c>
      <c r="I17" s="67">
        <v>0</v>
      </c>
      <c r="J17" s="67">
        <v>0</v>
      </c>
      <c r="K17" s="67">
        <v>0</v>
      </c>
      <c r="L17" s="67">
        <v>0</v>
      </c>
      <c r="M17" s="67">
        <v>0</v>
      </c>
      <c r="N17" s="67">
        <f t="shared" si="4"/>
        <v>420149</v>
      </c>
      <c r="O17" s="68">
        <f t="shared" si="1"/>
        <v>19.852998157161082</v>
      </c>
      <c r="P17" s="69"/>
    </row>
    <row r="18" spans="1:16" ht="15.75">
      <c r="A18" s="70" t="s">
        <v>31</v>
      </c>
      <c r="B18" s="71"/>
      <c r="C18" s="72"/>
      <c r="D18" s="73">
        <f t="shared" ref="D18:M18" si="5">SUM(D19:D25)</f>
        <v>77909</v>
      </c>
      <c r="E18" s="73">
        <f t="shared" si="5"/>
        <v>0</v>
      </c>
      <c r="F18" s="73">
        <f t="shared" si="5"/>
        <v>0</v>
      </c>
      <c r="G18" s="73">
        <f t="shared" si="5"/>
        <v>0</v>
      </c>
      <c r="H18" s="73">
        <f t="shared" si="5"/>
        <v>0</v>
      </c>
      <c r="I18" s="73">
        <f t="shared" si="5"/>
        <v>82629363</v>
      </c>
      <c r="J18" s="73">
        <f t="shared" si="5"/>
        <v>0</v>
      </c>
      <c r="K18" s="73">
        <f t="shared" si="5"/>
        <v>0</v>
      </c>
      <c r="L18" s="73">
        <f t="shared" si="5"/>
        <v>0</v>
      </c>
      <c r="M18" s="73">
        <f t="shared" si="5"/>
        <v>0</v>
      </c>
      <c r="N18" s="74">
        <f t="shared" si="4"/>
        <v>82707272</v>
      </c>
      <c r="O18" s="75">
        <f t="shared" si="1"/>
        <v>3908.107168170864</v>
      </c>
      <c r="P18" s="76"/>
    </row>
    <row r="19" spans="1:16">
      <c r="A19" s="64"/>
      <c r="B19" s="65">
        <v>531</v>
      </c>
      <c r="C19" s="66" t="s">
        <v>32</v>
      </c>
      <c r="D19" s="67">
        <v>0</v>
      </c>
      <c r="E19" s="67">
        <v>0</v>
      </c>
      <c r="F19" s="67">
        <v>0</v>
      </c>
      <c r="G19" s="67">
        <v>0</v>
      </c>
      <c r="H19" s="67">
        <v>0</v>
      </c>
      <c r="I19" s="67">
        <v>57032000</v>
      </c>
      <c r="J19" s="67">
        <v>0</v>
      </c>
      <c r="K19" s="67">
        <v>0</v>
      </c>
      <c r="L19" s="67">
        <v>0</v>
      </c>
      <c r="M19" s="67">
        <v>0</v>
      </c>
      <c r="N19" s="67">
        <f t="shared" si="4"/>
        <v>57032000</v>
      </c>
      <c r="O19" s="68">
        <f t="shared" si="1"/>
        <v>2694.8920285403769</v>
      </c>
      <c r="P19" s="69"/>
    </row>
    <row r="20" spans="1:16">
      <c r="A20" s="64"/>
      <c r="B20" s="65">
        <v>532</v>
      </c>
      <c r="C20" s="66" t="s">
        <v>33</v>
      </c>
      <c r="D20" s="67">
        <v>0</v>
      </c>
      <c r="E20" s="67">
        <v>0</v>
      </c>
      <c r="F20" s="67">
        <v>0</v>
      </c>
      <c r="G20" s="67">
        <v>0</v>
      </c>
      <c r="H20" s="67">
        <v>0</v>
      </c>
      <c r="I20" s="67">
        <v>5820355</v>
      </c>
      <c r="J20" s="67">
        <v>0</v>
      </c>
      <c r="K20" s="67">
        <v>0</v>
      </c>
      <c r="L20" s="67">
        <v>0</v>
      </c>
      <c r="M20" s="67">
        <v>0</v>
      </c>
      <c r="N20" s="67">
        <f t="shared" si="4"/>
        <v>5820355</v>
      </c>
      <c r="O20" s="68">
        <f t="shared" si="1"/>
        <v>275.02504370835891</v>
      </c>
      <c r="P20" s="69"/>
    </row>
    <row r="21" spans="1:16">
      <c r="A21" s="64"/>
      <c r="B21" s="65">
        <v>533</v>
      </c>
      <c r="C21" s="66" t="s">
        <v>34</v>
      </c>
      <c r="D21" s="67">
        <v>0</v>
      </c>
      <c r="E21" s="67">
        <v>0</v>
      </c>
      <c r="F21" s="67">
        <v>0</v>
      </c>
      <c r="G21" s="67">
        <v>0</v>
      </c>
      <c r="H21" s="67">
        <v>0</v>
      </c>
      <c r="I21" s="67">
        <v>6087119</v>
      </c>
      <c r="J21" s="67">
        <v>0</v>
      </c>
      <c r="K21" s="67">
        <v>0</v>
      </c>
      <c r="L21" s="67">
        <v>0</v>
      </c>
      <c r="M21" s="67">
        <v>0</v>
      </c>
      <c r="N21" s="67">
        <f t="shared" si="4"/>
        <v>6087119</v>
      </c>
      <c r="O21" s="68">
        <f t="shared" si="1"/>
        <v>287.63025090960639</v>
      </c>
      <c r="P21" s="69"/>
    </row>
    <row r="22" spans="1:16">
      <c r="A22" s="64"/>
      <c r="B22" s="65">
        <v>534</v>
      </c>
      <c r="C22" s="66" t="s">
        <v>71</v>
      </c>
      <c r="D22" s="67">
        <v>0</v>
      </c>
      <c r="E22" s="67">
        <v>0</v>
      </c>
      <c r="F22" s="67">
        <v>0</v>
      </c>
      <c r="G22" s="67">
        <v>0</v>
      </c>
      <c r="H22" s="67">
        <v>0</v>
      </c>
      <c r="I22" s="67">
        <v>3105018</v>
      </c>
      <c r="J22" s="67">
        <v>0</v>
      </c>
      <c r="K22" s="67">
        <v>0</v>
      </c>
      <c r="L22" s="67">
        <v>0</v>
      </c>
      <c r="M22" s="67">
        <v>0</v>
      </c>
      <c r="N22" s="67">
        <f t="shared" si="4"/>
        <v>3105018</v>
      </c>
      <c r="O22" s="68">
        <f t="shared" si="1"/>
        <v>146.71917970042054</v>
      </c>
      <c r="P22" s="69"/>
    </row>
    <row r="23" spans="1:16">
      <c r="A23" s="64"/>
      <c r="B23" s="65">
        <v>535</v>
      </c>
      <c r="C23" s="66" t="s">
        <v>36</v>
      </c>
      <c r="D23" s="67">
        <v>0</v>
      </c>
      <c r="E23" s="67">
        <v>0</v>
      </c>
      <c r="F23" s="67">
        <v>0</v>
      </c>
      <c r="G23" s="67">
        <v>0</v>
      </c>
      <c r="H23" s="67">
        <v>0</v>
      </c>
      <c r="I23" s="67">
        <v>8255645</v>
      </c>
      <c r="J23" s="67">
        <v>0</v>
      </c>
      <c r="K23" s="67">
        <v>0</v>
      </c>
      <c r="L23" s="67">
        <v>0</v>
      </c>
      <c r="M23" s="67">
        <v>0</v>
      </c>
      <c r="N23" s="67">
        <f t="shared" si="4"/>
        <v>8255645</v>
      </c>
      <c r="O23" s="68">
        <f t="shared" si="1"/>
        <v>390.09804848083922</v>
      </c>
      <c r="P23" s="69"/>
    </row>
    <row r="24" spans="1:16">
      <c r="A24" s="64"/>
      <c r="B24" s="65">
        <v>537</v>
      </c>
      <c r="C24" s="66" t="s">
        <v>72</v>
      </c>
      <c r="D24" s="67">
        <v>0</v>
      </c>
      <c r="E24" s="67">
        <v>0</v>
      </c>
      <c r="F24" s="67">
        <v>0</v>
      </c>
      <c r="G24" s="67">
        <v>0</v>
      </c>
      <c r="H24" s="67">
        <v>0</v>
      </c>
      <c r="I24" s="67">
        <v>930551</v>
      </c>
      <c r="J24" s="67">
        <v>0</v>
      </c>
      <c r="K24" s="67">
        <v>0</v>
      </c>
      <c r="L24" s="67">
        <v>0</v>
      </c>
      <c r="M24" s="67">
        <v>0</v>
      </c>
      <c r="N24" s="67">
        <f t="shared" si="4"/>
        <v>930551</v>
      </c>
      <c r="O24" s="68">
        <f t="shared" si="1"/>
        <v>43.970656334168126</v>
      </c>
      <c r="P24" s="69"/>
    </row>
    <row r="25" spans="1:16">
      <c r="A25" s="64"/>
      <c r="B25" s="65">
        <v>539</v>
      </c>
      <c r="C25" s="66" t="s">
        <v>38</v>
      </c>
      <c r="D25" s="67">
        <v>77909</v>
      </c>
      <c r="E25" s="67">
        <v>0</v>
      </c>
      <c r="F25" s="67">
        <v>0</v>
      </c>
      <c r="G25" s="67">
        <v>0</v>
      </c>
      <c r="H25" s="67">
        <v>0</v>
      </c>
      <c r="I25" s="67">
        <v>1398675</v>
      </c>
      <c r="J25" s="67">
        <v>0</v>
      </c>
      <c r="K25" s="67">
        <v>0</v>
      </c>
      <c r="L25" s="67">
        <v>0</v>
      </c>
      <c r="M25" s="67">
        <v>0</v>
      </c>
      <c r="N25" s="67">
        <f t="shared" si="4"/>
        <v>1476584</v>
      </c>
      <c r="O25" s="68">
        <f t="shared" si="1"/>
        <v>69.771960497093986</v>
      </c>
      <c r="P25" s="69"/>
    </row>
    <row r="26" spans="1:16" ht="15.75">
      <c r="A26" s="70" t="s">
        <v>39</v>
      </c>
      <c r="B26" s="71"/>
      <c r="C26" s="72"/>
      <c r="D26" s="73">
        <f t="shared" ref="D26:M26" si="6">SUM(D27:D28)</f>
        <v>2024520</v>
      </c>
      <c r="E26" s="73">
        <f t="shared" si="6"/>
        <v>176</v>
      </c>
      <c r="F26" s="73">
        <f t="shared" si="6"/>
        <v>0</v>
      </c>
      <c r="G26" s="73">
        <f t="shared" si="6"/>
        <v>0</v>
      </c>
      <c r="H26" s="73">
        <f t="shared" si="6"/>
        <v>0</v>
      </c>
      <c r="I26" s="73">
        <f t="shared" si="6"/>
        <v>0</v>
      </c>
      <c r="J26" s="73">
        <f t="shared" si="6"/>
        <v>0</v>
      </c>
      <c r="K26" s="73">
        <f t="shared" si="6"/>
        <v>0</v>
      </c>
      <c r="L26" s="73">
        <f t="shared" si="6"/>
        <v>0</v>
      </c>
      <c r="M26" s="73">
        <f t="shared" si="6"/>
        <v>0</v>
      </c>
      <c r="N26" s="73">
        <f t="shared" ref="N26:N32" si="7">SUM(D26:M26)</f>
        <v>2024696</v>
      </c>
      <c r="O26" s="75">
        <f t="shared" si="1"/>
        <v>95.671502149978735</v>
      </c>
      <c r="P26" s="76"/>
    </row>
    <row r="27" spans="1:16">
      <c r="A27" s="64"/>
      <c r="B27" s="65">
        <v>541</v>
      </c>
      <c r="C27" s="66" t="s">
        <v>73</v>
      </c>
      <c r="D27" s="67">
        <v>1377311</v>
      </c>
      <c r="E27" s="67">
        <v>176</v>
      </c>
      <c r="F27" s="67">
        <v>0</v>
      </c>
      <c r="G27" s="67">
        <v>0</v>
      </c>
      <c r="H27" s="67">
        <v>0</v>
      </c>
      <c r="I27" s="67">
        <v>0</v>
      </c>
      <c r="J27" s="67">
        <v>0</v>
      </c>
      <c r="K27" s="67">
        <v>0</v>
      </c>
      <c r="L27" s="67">
        <v>0</v>
      </c>
      <c r="M27" s="67">
        <v>0</v>
      </c>
      <c r="N27" s="67">
        <f t="shared" si="7"/>
        <v>1377487</v>
      </c>
      <c r="O27" s="68">
        <f t="shared" si="1"/>
        <v>65.089401313613379</v>
      </c>
      <c r="P27" s="69"/>
    </row>
    <row r="28" spans="1:16">
      <c r="A28" s="64"/>
      <c r="B28" s="65">
        <v>542</v>
      </c>
      <c r="C28" s="66" t="s">
        <v>41</v>
      </c>
      <c r="D28" s="67">
        <v>647209</v>
      </c>
      <c r="E28" s="67">
        <v>0</v>
      </c>
      <c r="F28" s="67">
        <v>0</v>
      </c>
      <c r="G28" s="67">
        <v>0</v>
      </c>
      <c r="H28" s="67">
        <v>0</v>
      </c>
      <c r="I28" s="67">
        <v>0</v>
      </c>
      <c r="J28" s="67">
        <v>0</v>
      </c>
      <c r="K28" s="67">
        <v>0</v>
      </c>
      <c r="L28" s="67">
        <v>0</v>
      </c>
      <c r="M28" s="67">
        <v>0</v>
      </c>
      <c r="N28" s="67">
        <f t="shared" si="7"/>
        <v>647209</v>
      </c>
      <c r="O28" s="68">
        <f t="shared" si="1"/>
        <v>30.582100836365356</v>
      </c>
      <c r="P28" s="69"/>
    </row>
    <row r="29" spans="1:16" ht="15.75">
      <c r="A29" s="70" t="s">
        <v>42</v>
      </c>
      <c r="B29" s="71"/>
      <c r="C29" s="72"/>
      <c r="D29" s="73">
        <f t="shared" ref="D29:M29" si="8">SUM(D30:D31)</f>
        <v>138203</v>
      </c>
      <c r="E29" s="73">
        <f t="shared" si="8"/>
        <v>1980723</v>
      </c>
      <c r="F29" s="73">
        <f t="shared" si="8"/>
        <v>0</v>
      </c>
      <c r="G29" s="73">
        <f t="shared" si="8"/>
        <v>0</v>
      </c>
      <c r="H29" s="73">
        <f t="shared" si="8"/>
        <v>0</v>
      </c>
      <c r="I29" s="73">
        <f t="shared" si="8"/>
        <v>0</v>
      </c>
      <c r="J29" s="73">
        <f t="shared" si="8"/>
        <v>0</v>
      </c>
      <c r="K29" s="73">
        <f t="shared" si="8"/>
        <v>0</v>
      </c>
      <c r="L29" s="73">
        <f t="shared" si="8"/>
        <v>0</v>
      </c>
      <c r="M29" s="73">
        <f t="shared" si="8"/>
        <v>0</v>
      </c>
      <c r="N29" s="73">
        <f t="shared" si="7"/>
        <v>2118926</v>
      </c>
      <c r="O29" s="75">
        <f t="shared" si="1"/>
        <v>100.1240844870765</v>
      </c>
      <c r="P29" s="76"/>
    </row>
    <row r="30" spans="1:16">
      <c r="A30" s="64"/>
      <c r="B30" s="65">
        <v>554</v>
      </c>
      <c r="C30" s="66" t="s">
        <v>43</v>
      </c>
      <c r="D30" s="67">
        <v>138203</v>
      </c>
      <c r="E30" s="67">
        <v>159969</v>
      </c>
      <c r="F30" s="67">
        <v>0</v>
      </c>
      <c r="G30" s="67">
        <v>0</v>
      </c>
      <c r="H30" s="67">
        <v>0</v>
      </c>
      <c r="I30" s="67">
        <v>0</v>
      </c>
      <c r="J30" s="67">
        <v>0</v>
      </c>
      <c r="K30" s="67">
        <v>0</v>
      </c>
      <c r="L30" s="67">
        <v>0</v>
      </c>
      <c r="M30" s="67">
        <v>0</v>
      </c>
      <c r="N30" s="67">
        <f t="shared" si="7"/>
        <v>298172</v>
      </c>
      <c r="O30" s="68">
        <f t="shared" si="1"/>
        <v>14.089306809053538</v>
      </c>
      <c r="P30" s="69"/>
    </row>
    <row r="31" spans="1:16">
      <c r="A31" s="64"/>
      <c r="B31" s="65">
        <v>559</v>
      </c>
      <c r="C31" s="66" t="s">
        <v>44</v>
      </c>
      <c r="D31" s="67">
        <v>0</v>
      </c>
      <c r="E31" s="67">
        <v>1820754</v>
      </c>
      <c r="F31" s="67">
        <v>0</v>
      </c>
      <c r="G31" s="67">
        <v>0</v>
      </c>
      <c r="H31" s="67">
        <v>0</v>
      </c>
      <c r="I31" s="67">
        <v>0</v>
      </c>
      <c r="J31" s="67">
        <v>0</v>
      </c>
      <c r="K31" s="67">
        <v>0</v>
      </c>
      <c r="L31" s="67">
        <v>0</v>
      </c>
      <c r="M31" s="67">
        <v>0</v>
      </c>
      <c r="N31" s="67">
        <f t="shared" si="7"/>
        <v>1820754</v>
      </c>
      <c r="O31" s="68">
        <f t="shared" si="1"/>
        <v>86.034777678022962</v>
      </c>
      <c r="P31" s="69"/>
    </row>
    <row r="32" spans="1:16" ht="15.75">
      <c r="A32" s="70" t="s">
        <v>65</v>
      </c>
      <c r="B32" s="71"/>
      <c r="C32" s="72"/>
      <c r="D32" s="73">
        <f t="shared" ref="D32:M32" si="9">SUM(D33:D33)</f>
        <v>12291</v>
      </c>
      <c r="E32" s="73">
        <f t="shared" si="9"/>
        <v>0</v>
      </c>
      <c r="F32" s="73">
        <f t="shared" si="9"/>
        <v>0</v>
      </c>
      <c r="G32" s="73">
        <f t="shared" si="9"/>
        <v>0</v>
      </c>
      <c r="H32" s="73">
        <f t="shared" si="9"/>
        <v>0</v>
      </c>
      <c r="I32" s="73">
        <f t="shared" si="9"/>
        <v>0</v>
      </c>
      <c r="J32" s="73">
        <f t="shared" si="9"/>
        <v>0</v>
      </c>
      <c r="K32" s="73">
        <f t="shared" si="9"/>
        <v>0</v>
      </c>
      <c r="L32" s="73">
        <f t="shared" si="9"/>
        <v>0</v>
      </c>
      <c r="M32" s="73">
        <f t="shared" si="9"/>
        <v>0</v>
      </c>
      <c r="N32" s="73">
        <f t="shared" si="7"/>
        <v>12291</v>
      </c>
      <c r="O32" s="75">
        <f t="shared" si="1"/>
        <v>0.58077777252752449</v>
      </c>
      <c r="P32" s="76"/>
    </row>
    <row r="33" spans="1:119">
      <c r="A33" s="64"/>
      <c r="B33" s="65">
        <v>564</v>
      </c>
      <c r="C33" s="66" t="s">
        <v>74</v>
      </c>
      <c r="D33" s="67">
        <v>12291</v>
      </c>
      <c r="E33" s="67">
        <v>0</v>
      </c>
      <c r="F33" s="67">
        <v>0</v>
      </c>
      <c r="G33" s="67">
        <v>0</v>
      </c>
      <c r="H33" s="67">
        <v>0</v>
      </c>
      <c r="I33" s="67">
        <v>0</v>
      </c>
      <c r="J33" s="67">
        <v>0</v>
      </c>
      <c r="K33" s="67">
        <v>0</v>
      </c>
      <c r="L33" s="67">
        <v>0</v>
      </c>
      <c r="M33" s="67">
        <v>0</v>
      </c>
      <c r="N33" s="67">
        <f t="shared" ref="N33:N40" si="10">SUM(D33:M33)</f>
        <v>12291</v>
      </c>
      <c r="O33" s="68">
        <f t="shared" si="1"/>
        <v>0.58077777252752449</v>
      </c>
      <c r="P33" s="69"/>
    </row>
    <row r="34" spans="1:119" ht="15.75">
      <c r="A34" s="70" t="s">
        <v>45</v>
      </c>
      <c r="B34" s="71"/>
      <c r="C34" s="72"/>
      <c r="D34" s="73">
        <f t="shared" ref="D34:M34" si="11">SUM(D35:D37)</f>
        <v>2346340</v>
      </c>
      <c r="E34" s="73">
        <f t="shared" si="11"/>
        <v>63</v>
      </c>
      <c r="F34" s="73">
        <f t="shared" si="11"/>
        <v>0</v>
      </c>
      <c r="G34" s="73">
        <f t="shared" si="11"/>
        <v>0</v>
      </c>
      <c r="H34" s="73">
        <f t="shared" si="11"/>
        <v>0</v>
      </c>
      <c r="I34" s="73">
        <f t="shared" si="11"/>
        <v>0</v>
      </c>
      <c r="J34" s="73">
        <f t="shared" si="11"/>
        <v>0</v>
      </c>
      <c r="K34" s="73">
        <f t="shared" si="11"/>
        <v>0</v>
      </c>
      <c r="L34" s="73">
        <f t="shared" si="11"/>
        <v>0</v>
      </c>
      <c r="M34" s="73">
        <f t="shared" si="11"/>
        <v>0</v>
      </c>
      <c r="N34" s="73">
        <f t="shared" si="10"/>
        <v>2346403</v>
      </c>
      <c r="O34" s="75">
        <f t="shared" si="1"/>
        <v>110.87289136700846</v>
      </c>
      <c r="P34" s="69"/>
    </row>
    <row r="35" spans="1:119">
      <c r="A35" s="64"/>
      <c r="B35" s="65">
        <v>571</v>
      </c>
      <c r="C35" s="66" t="s">
        <v>46</v>
      </c>
      <c r="D35" s="67">
        <v>1383500</v>
      </c>
      <c r="E35" s="67">
        <v>0</v>
      </c>
      <c r="F35" s="67">
        <v>0</v>
      </c>
      <c r="G35" s="67">
        <v>0</v>
      </c>
      <c r="H35" s="67">
        <v>0</v>
      </c>
      <c r="I35" s="67">
        <v>0</v>
      </c>
      <c r="J35" s="67">
        <v>0</v>
      </c>
      <c r="K35" s="67">
        <v>0</v>
      </c>
      <c r="L35" s="67">
        <v>0</v>
      </c>
      <c r="M35" s="67">
        <v>0</v>
      </c>
      <c r="N35" s="67">
        <f t="shared" si="10"/>
        <v>1383500</v>
      </c>
      <c r="O35" s="68">
        <f t="shared" si="1"/>
        <v>65.373529272787408</v>
      </c>
      <c r="P35" s="69"/>
    </row>
    <row r="36" spans="1:119">
      <c r="A36" s="64"/>
      <c r="B36" s="65">
        <v>572</v>
      </c>
      <c r="C36" s="66" t="s">
        <v>75</v>
      </c>
      <c r="D36" s="67">
        <v>692884</v>
      </c>
      <c r="E36" s="67">
        <v>63</v>
      </c>
      <c r="F36" s="67">
        <v>0</v>
      </c>
      <c r="G36" s="67">
        <v>0</v>
      </c>
      <c r="H36" s="67">
        <v>0</v>
      </c>
      <c r="I36" s="67">
        <v>0</v>
      </c>
      <c r="J36" s="67">
        <v>0</v>
      </c>
      <c r="K36" s="67">
        <v>0</v>
      </c>
      <c r="L36" s="67">
        <v>0</v>
      </c>
      <c r="M36" s="67">
        <v>0</v>
      </c>
      <c r="N36" s="67">
        <f t="shared" si="10"/>
        <v>692947</v>
      </c>
      <c r="O36" s="68">
        <f t="shared" si="1"/>
        <v>32.743325615460947</v>
      </c>
      <c r="P36" s="69"/>
    </row>
    <row r="37" spans="1:119">
      <c r="A37" s="64"/>
      <c r="B37" s="65">
        <v>575</v>
      </c>
      <c r="C37" s="66" t="s">
        <v>76</v>
      </c>
      <c r="D37" s="67">
        <v>269956</v>
      </c>
      <c r="E37" s="67">
        <v>0</v>
      </c>
      <c r="F37" s="67">
        <v>0</v>
      </c>
      <c r="G37" s="67">
        <v>0</v>
      </c>
      <c r="H37" s="67">
        <v>0</v>
      </c>
      <c r="I37" s="67">
        <v>0</v>
      </c>
      <c r="J37" s="67">
        <v>0</v>
      </c>
      <c r="K37" s="67">
        <v>0</v>
      </c>
      <c r="L37" s="67">
        <v>0</v>
      </c>
      <c r="M37" s="67">
        <v>0</v>
      </c>
      <c r="N37" s="67">
        <f t="shared" si="10"/>
        <v>269956</v>
      </c>
      <c r="O37" s="68">
        <f t="shared" si="1"/>
        <v>12.7560364787601</v>
      </c>
      <c r="P37" s="69"/>
    </row>
    <row r="38" spans="1:119" ht="15.75">
      <c r="A38" s="70" t="s">
        <v>77</v>
      </c>
      <c r="B38" s="71"/>
      <c r="C38" s="72"/>
      <c r="D38" s="73">
        <f t="shared" ref="D38:M38" si="12">SUM(D39:D39)</f>
        <v>1910375</v>
      </c>
      <c r="E38" s="73">
        <f t="shared" si="12"/>
        <v>985121</v>
      </c>
      <c r="F38" s="73">
        <f t="shared" si="12"/>
        <v>0</v>
      </c>
      <c r="G38" s="73">
        <f t="shared" si="12"/>
        <v>0</v>
      </c>
      <c r="H38" s="73">
        <f t="shared" si="12"/>
        <v>0</v>
      </c>
      <c r="I38" s="73">
        <f t="shared" si="12"/>
        <v>10864818</v>
      </c>
      <c r="J38" s="73">
        <f t="shared" si="12"/>
        <v>49239</v>
      </c>
      <c r="K38" s="73">
        <f t="shared" si="12"/>
        <v>0</v>
      </c>
      <c r="L38" s="73">
        <f t="shared" si="12"/>
        <v>0</v>
      </c>
      <c r="M38" s="73">
        <f t="shared" si="12"/>
        <v>0</v>
      </c>
      <c r="N38" s="73">
        <f t="shared" si="10"/>
        <v>13809553</v>
      </c>
      <c r="O38" s="75">
        <f t="shared" si="1"/>
        <v>652.53286396068609</v>
      </c>
      <c r="P38" s="69"/>
    </row>
    <row r="39" spans="1:119" ht="15.75" thickBot="1">
      <c r="A39" s="64"/>
      <c r="B39" s="65">
        <v>581</v>
      </c>
      <c r="C39" s="66" t="s">
        <v>78</v>
      </c>
      <c r="D39" s="67">
        <v>1910375</v>
      </c>
      <c r="E39" s="67">
        <v>985121</v>
      </c>
      <c r="F39" s="67">
        <v>0</v>
      </c>
      <c r="G39" s="67">
        <v>0</v>
      </c>
      <c r="H39" s="67">
        <v>0</v>
      </c>
      <c r="I39" s="67">
        <v>10864818</v>
      </c>
      <c r="J39" s="67">
        <v>49239</v>
      </c>
      <c r="K39" s="67">
        <v>0</v>
      </c>
      <c r="L39" s="67">
        <v>0</v>
      </c>
      <c r="M39" s="67">
        <v>0</v>
      </c>
      <c r="N39" s="67">
        <f t="shared" si="10"/>
        <v>13809553</v>
      </c>
      <c r="O39" s="68">
        <f t="shared" si="1"/>
        <v>652.53286396068609</v>
      </c>
      <c r="P39" s="69"/>
    </row>
    <row r="40" spans="1:119" ht="16.5" thickBot="1">
      <c r="A40" s="77" t="s">
        <v>10</v>
      </c>
      <c r="B40" s="78"/>
      <c r="C40" s="79"/>
      <c r="D40" s="80">
        <f t="shared" ref="D40:M40" si="13">SUM(D5,D14,D18,D26,D29,D32,D34,D38)</f>
        <v>23650648</v>
      </c>
      <c r="E40" s="80">
        <f t="shared" si="13"/>
        <v>3433797</v>
      </c>
      <c r="F40" s="80">
        <f t="shared" si="13"/>
        <v>2561520</v>
      </c>
      <c r="G40" s="80">
        <f t="shared" si="13"/>
        <v>3087811</v>
      </c>
      <c r="H40" s="80">
        <f t="shared" si="13"/>
        <v>0</v>
      </c>
      <c r="I40" s="80">
        <f t="shared" si="13"/>
        <v>93494181</v>
      </c>
      <c r="J40" s="80">
        <f t="shared" si="13"/>
        <v>8336351</v>
      </c>
      <c r="K40" s="80">
        <f t="shared" si="13"/>
        <v>4827107</v>
      </c>
      <c r="L40" s="80">
        <f t="shared" si="13"/>
        <v>0</v>
      </c>
      <c r="M40" s="80">
        <f t="shared" si="13"/>
        <v>0</v>
      </c>
      <c r="N40" s="80">
        <f t="shared" si="10"/>
        <v>139391415</v>
      </c>
      <c r="O40" s="81">
        <f t="shared" si="1"/>
        <v>6586.5621603742384</v>
      </c>
      <c r="P40" s="62"/>
      <c r="Q40" s="82"/>
      <c r="R40" s="83"/>
      <c r="S40" s="83"/>
      <c r="T40" s="83"/>
      <c r="U40" s="83"/>
      <c r="V40" s="83"/>
      <c r="W40" s="83"/>
      <c r="X40" s="83"/>
      <c r="Y40" s="83"/>
      <c r="Z40" s="83"/>
      <c r="AA40" s="83"/>
      <c r="AB40" s="83"/>
      <c r="AC40" s="83"/>
      <c r="AD40" s="83"/>
      <c r="AE40" s="83"/>
      <c r="AF40" s="83"/>
      <c r="AG40" s="83"/>
      <c r="AH40" s="83"/>
      <c r="AI40" s="83"/>
      <c r="AJ40" s="83"/>
      <c r="AK40" s="83"/>
      <c r="AL40" s="83"/>
      <c r="AM40" s="83"/>
      <c r="AN40" s="83"/>
      <c r="AO40" s="83"/>
      <c r="AP40" s="83"/>
      <c r="AQ40" s="83"/>
      <c r="AR40" s="83"/>
      <c r="AS40" s="83"/>
      <c r="AT40" s="83"/>
      <c r="AU40" s="83"/>
      <c r="AV40" s="83"/>
      <c r="AW40" s="83"/>
      <c r="AX40" s="83"/>
      <c r="AY40" s="83"/>
      <c r="AZ40" s="83"/>
      <c r="BA40" s="83"/>
      <c r="BB40" s="83"/>
      <c r="BC40" s="83"/>
      <c r="BD40" s="83"/>
      <c r="BE40" s="83"/>
      <c r="BF40" s="83"/>
      <c r="BG40" s="83"/>
      <c r="BH40" s="83"/>
      <c r="BI40" s="83"/>
      <c r="BJ40" s="83"/>
      <c r="BK40" s="83"/>
      <c r="BL40" s="83"/>
      <c r="BM40" s="83"/>
      <c r="BN40" s="83"/>
      <c r="BO40" s="83"/>
      <c r="BP40" s="83"/>
      <c r="BQ40" s="83"/>
      <c r="BR40" s="83"/>
      <c r="BS40" s="83"/>
      <c r="BT40" s="83"/>
      <c r="BU40" s="83"/>
      <c r="BV40" s="83"/>
      <c r="BW40" s="83"/>
      <c r="BX40" s="83"/>
      <c r="BY40" s="83"/>
      <c r="BZ40" s="83"/>
      <c r="CA40" s="83"/>
      <c r="CB40" s="83"/>
      <c r="CC40" s="83"/>
      <c r="CD40" s="83"/>
      <c r="CE40" s="83"/>
      <c r="CF40" s="83"/>
      <c r="CG40" s="83"/>
      <c r="CH40" s="83"/>
      <c r="CI40" s="83"/>
      <c r="CJ40" s="83"/>
      <c r="CK40" s="83"/>
      <c r="CL40" s="83"/>
      <c r="CM40" s="83"/>
      <c r="CN40" s="83"/>
      <c r="CO40" s="83"/>
      <c r="CP40" s="83"/>
      <c r="CQ40" s="83"/>
      <c r="CR40" s="83"/>
      <c r="CS40" s="83"/>
      <c r="CT40" s="83"/>
      <c r="CU40" s="83"/>
      <c r="CV40" s="83"/>
      <c r="CW40" s="83"/>
      <c r="CX40" s="83"/>
      <c r="CY40" s="83"/>
      <c r="CZ40" s="83"/>
      <c r="DA40" s="83"/>
      <c r="DB40" s="83"/>
      <c r="DC40" s="83"/>
      <c r="DD40" s="83"/>
      <c r="DE40" s="83"/>
      <c r="DF40" s="83"/>
      <c r="DG40" s="83"/>
      <c r="DH40" s="83"/>
      <c r="DI40" s="83"/>
      <c r="DJ40" s="83"/>
      <c r="DK40" s="83"/>
      <c r="DL40" s="83"/>
      <c r="DM40" s="83"/>
      <c r="DN40" s="83"/>
      <c r="DO40" s="83"/>
    </row>
    <row r="41" spans="1:119">
      <c r="A41" s="84"/>
      <c r="B41" s="85"/>
      <c r="C41" s="85"/>
      <c r="D41" s="86"/>
      <c r="E41" s="86"/>
      <c r="F41" s="86"/>
      <c r="G41" s="86"/>
      <c r="H41" s="86"/>
      <c r="I41" s="86"/>
      <c r="J41" s="86"/>
      <c r="K41" s="86"/>
      <c r="L41" s="86"/>
      <c r="M41" s="86"/>
      <c r="N41" s="86"/>
      <c r="O41" s="87"/>
    </row>
    <row r="42" spans="1:119">
      <c r="A42" s="88"/>
      <c r="B42" s="89"/>
      <c r="C42" s="89"/>
      <c r="D42" s="90"/>
      <c r="E42" s="90"/>
      <c r="F42" s="90"/>
      <c r="G42" s="90"/>
      <c r="H42" s="90"/>
      <c r="I42" s="90"/>
      <c r="J42" s="90"/>
      <c r="K42" s="90"/>
      <c r="L42" s="177" t="s">
        <v>79</v>
      </c>
      <c r="M42" s="177"/>
      <c r="N42" s="177"/>
      <c r="O42" s="91">
        <v>21163</v>
      </c>
    </row>
    <row r="43" spans="1:119">
      <c r="A43" s="178"/>
      <c r="B43" s="179"/>
      <c r="C43" s="179"/>
      <c r="D43" s="179"/>
      <c r="E43" s="179"/>
      <c r="F43" s="179"/>
      <c r="G43" s="179"/>
      <c r="H43" s="179"/>
      <c r="I43" s="179"/>
      <c r="J43" s="179"/>
      <c r="K43" s="179"/>
      <c r="L43" s="179"/>
      <c r="M43" s="179"/>
      <c r="N43" s="179"/>
      <c r="O43" s="180"/>
    </row>
    <row r="44" spans="1:119" ht="15.75" customHeight="1" thickBot="1">
      <c r="A44" s="181" t="s">
        <v>56</v>
      </c>
      <c r="B44" s="182"/>
      <c r="C44" s="182"/>
      <c r="D44" s="182"/>
      <c r="E44" s="182"/>
      <c r="F44" s="182"/>
      <c r="G44" s="182"/>
      <c r="H44" s="182"/>
      <c r="I44" s="182"/>
      <c r="J44" s="182"/>
      <c r="K44" s="182"/>
      <c r="L44" s="182"/>
      <c r="M44" s="182"/>
      <c r="N44" s="182"/>
      <c r="O44" s="183"/>
    </row>
  </sheetData>
  <mergeCells count="10">
    <mergeCell ref="L42:N42"/>
    <mergeCell ref="A43:O43"/>
    <mergeCell ref="A44:O4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33" 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C4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53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62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1760104</v>
      </c>
      <c r="E5" s="26">
        <f t="shared" si="0"/>
        <v>95048</v>
      </c>
      <c r="F5" s="26">
        <f t="shared" si="0"/>
        <v>18454807</v>
      </c>
      <c r="G5" s="26">
        <f t="shared" si="0"/>
        <v>2752298</v>
      </c>
      <c r="H5" s="26">
        <f t="shared" si="0"/>
        <v>0</v>
      </c>
      <c r="I5" s="26">
        <f t="shared" si="0"/>
        <v>0</v>
      </c>
      <c r="J5" s="26">
        <f t="shared" si="0"/>
        <v>6976519</v>
      </c>
      <c r="K5" s="26">
        <f t="shared" si="0"/>
        <v>4400393</v>
      </c>
      <c r="L5" s="26">
        <f t="shared" si="0"/>
        <v>0</v>
      </c>
      <c r="M5" s="26">
        <f t="shared" si="0"/>
        <v>0</v>
      </c>
      <c r="N5" s="27">
        <f>SUM(D5:M5)</f>
        <v>34439169</v>
      </c>
      <c r="O5" s="32">
        <f t="shared" ref="O5:O39" si="1">(N5/O$41)</f>
        <v>1658.8396031019699</v>
      </c>
      <c r="P5" s="6"/>
    </row>
    <row r="6" spans="1:133">
      <c r="A6" s="12"/>
      <c r="B6" s="44">
        <v>511</v>
      </c>
      <c r="C6" s="20" t="s">
        <v>19</v>
      </c>
      <c r="D6" s="46">
        <v>62973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62973</v>
      </c>
      <c r="O6" s="47">
        <f t="shared" si="1"/>
        <v>3.0332353932854872</v>
      </c>
      <c r="P6" s="9"/>
    </row>
    <row r="7" spans="1:133">
      <c r="A7" s="12"/>
      <c r="B7" s="44">
        <v>512</v>
      </c>
      <c r="C7" s="20" t="s">
        <v>20</v>
      </c>
      <c r="D7" s="46">
        <v>196634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196634</v>
      </c>
      <c r="O7" s="47">
        <f t="shared" si="1"/>
        <v>9.4713164105775256</v>
      </c>
      <c r="P7" s="9"/>
    </row>
    <row r="8" spans="1:133">
      <c r="A8" s="12"/>
      <c r="B8" s="44">
        <v>513</v>
      </c>
      <c r="C8" s="20" t="s">
        <v>21</v>
      </c>
      <c r="D8" s="46">
        <v>1210719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1210719</v>
      </c>
      <c r="O8" s="47">
        <f t="shared" si="1"/>
        <v>58.316988584364914</v>
      </c>
      <c r="P8" s="9"/>
    </row>
    <row r="9" spans="1:133">
      <c r="A9" s="12"/>
      <c r="B9" s="44">
        <v>514</v>
      </c>
      <c r="C9" s="20" t="s">
        <v>22</v>
      </c>
      <c r="D9" s="46">
        <v>71340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71340</v>
      </c>
      <c r="O9" s="47">
        <f t="shared" si="1"/>
        <v>3.4362506622995039</v>
      </c>
      <c r="P9" s="9"/>
    </row>
    <row r="10" spans="1:133">
      <c r="A10" s="12"/>
      <c r="B10" s="44">
        <v>515</v>
      </c>
      <c r="C10" s="20" t="s">
        <v>23</v>
      </c>
      <c r="D10" s="46">
        <v>115255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115255</v>
      </c>
      <c r="O10" s="47">
        <f t="shared" si="1"/>
        <v>5.5515148595925048</v>
      </c>
      <c r="P10" s="9"/>
    </row>
    <row r="11" spans="1:133">
      <c r="A11" s="12"/>
      <c r="B11" s="44">
        <v>517</v>
      </c>
      <c r="C11" s="20" t="s">
        <v>24</v>
      </c>
      <c r="D11" s="46">
        <v>0</v>
      </c>
      <c r="E11" s="46">
        <v>0</v>
      </c>
      <c r="F11" s="46">
        <v>18454807</v>
      </c>
      <c r="G11" s="46">
        <v>500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18455307</v>
      </c>
      <c r="O11" s="47">
        <f t="shared" si="1"/>
        <v>888.941139636819</v>
      </c>
      <c r="P11" s="9"/>
    </row>
    <row r="12" spans="1:133">
      <c r="A12" s="12"/>
      <c r="B12" s="44">
        <v>518</v>
      </c>
      <c r="C12" s="20" t="s">
        <v>25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4400393</v>
      </c>
      <c r="L12" s="46">
        <v>0</v>
      </c>
      <c r="M12" s="46">
        <v>0</v>
      </c>
      <c r="N12" s="46">
        <f t="shared" si="2"/>
        <v>4400393</v>
      </c>
      <c r="O12" s="47">
        <f t="shared" si="1"/>
        <v>211.95477096478976</v>
      </c>
      <c r="P12" s="9"/>
    </row>
    <row r="13" spans="1:133">
      <c r="A13" s="12"/>
      <c r="B13" s="44">
        <v>519</v>
      </c>
      <c r="C13" s="20" t="s">
        <v>26</v>
      </c>
      <c r="D13" s="46">
        <v>103183</v>
      </c>
      <c r="E13" s="46">
        <v>95048</v>
      </c>
      <c r="F13" s="46">
        <v>0</v>
      </c>
      <c r="G13" s="46">
        <v>2751798</v>
      </c>
      <c r="H13" s="46">
        <v>0</v>
      </c>
      <c r="I13" s="46">
        <v>0</v>
      </c>
      <c r="J13" s="46">
        <v>6976519</v>
      </c>
      <c r="K13" s="46">
        <v>0</v>
      </c>
      <c r="L13" s="46">
        <v>0</v>
      </c>
      <c r="M13" s="46">
        <v>0</v>
      </c>
      <c r="N13" s="46">
        <f t="shared" si="2"/>
        <v>9926548</v>
      </c>
      <c r="O13" s="47">
        <f t="shared" si="1"/>
        <v>478.13438659024132</v>
      </c>
      <c r="P13" s="9"/>
    </row>
    <row r="14" spans="1:133" ht="15.75">
      <c r="A14" s="28" t="s">
        <v>27</v>
      </c>
      <c r="B14" s="29"/>
      <c r="C14" s="30"/>
      <c r="D14" s="31">
        <f t="shared" ref="D14:M14" si="3">SUM(D15:D17)</f>
        <v>13984866</v>
      </c>
      <c r="E14" s="31">
        <f t="shared" si="3"/>
        <v>461420</v>
      </c>
      <c r="F14" s="31">
        <f t="shared" si="3"/>
        <v>0</v>
      </c>
      <c r="G14" s="31">
        <f t="shared" si="3"/>
        <v>0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25" si="4">SUM(D14:M14)</f>
        <v>14446286</v>
      </c>
      <c r="O14" s="43">
        <f t="shared" si="1"/>
        <v>695.83767641250427</v>
      </c>
      <c r="P14" s="10"/>
    </row>
    <row r="15" spans="1:133">
      <c r="A15" s="12"/>
      <c r="B15" s="44">
        <v>521</v>
      </c>
      <c r="C15" s="20" t="s">
        <v>28</v>
      </c>
      <c r="D15" s="46">
        <v>8010071</v>
      </c>
      <c r="E15" s="46">
        <v>23135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8033206</v>
      </c>
      <c r="O15" s="47">
        <f t="shared" si="1"/>
        <v>386.93733442512405</v>
      </c>
      <c r="P15" s="9"/>
    </row>
    <row r="16" spans="1:133">
      <c r="A16" s="12"/>
      <c r="B16" s="44">
        <v>522</v>
      </c>
      <c r="C16" s="20" t="s">
        <v>29</v>
      </c>
      <c r="D16" s="46">
        <v>5974795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5974795</v>
      </c>
      <c r="O16" s="47">
        <f t="shared" si="1"/>
        <v>287.78936467414866</v>
      </c>
      <c r="P16" s="9"/>
    </row>
    <row r="17" spans="1:16">
      <c r="A17" s="12"/>
      <c r="B17" s="44">
        <v>524</v>
      </c>
      <c r="C17" s="20" t="s">
        <v>30</v>
      </c>
      <c r="D17" s="46">
        <v>0</v>
      </c>
      <c r="E17" s="46">
        <v>438285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438285</v>
      </c>
      <c r="O17" s="47">
        <f t="shared" si="1"/>
        <v>21.11097731323154</v>
      </c>
      <c r="P17" s="9"/>
    </row>
    <row r="18" spans="1:16" ht="15.75">
      <c r="A18" s="28" t="s">
        <v>31</v>
      </c>
      <c r="B18" s="29"/>
      <c r="C18" s="30"/>
      <c r="D18" s="31">
        <f t="shared" ref="D18:M18" si="5">SUM(D19:D25)</f>
        <v>91109</v>
      </c>
      <c r="E18" s="31">
        <f t="shared" si="5"/>
        <v>0</v>
      </c>
      <c r="F18" s="31">
        <f t="shared" si="5"/>
        <v>0</v>
      </c>
      <c r="G18" s="31">
        <f t="shared" si="5"/>
        <v>0</v>
      </c>
      <c r="H18" s="31">
        <f t="shared" si="5"/>
        <v>0</v>
      </c>
      <c r="I18" s="31">
        <f t="shared" si="5"/>
        <v>80849062</v>
      </c>
      <c r="J18" s="31">
        <f t="shared" si="5"/>
        <v>0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42">
        <f t="shared" si="4"/>
        <v>80940171</v>
      </c>
      <c r="O18" s="43">
        <f t="shared" si="1"/>
        <v>3898.6643706950531</v>
      </c>
      <c r="P18" s="10"/>
    </row>
    <row r="19" spans="1:16">
      <c r="A19" s="12"/>
      <c r="B19" s="44">
        <v>531</v>
      </c>
      <c r="C19" s="20" t="s">
        <v>32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53804671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53804671</v>
      </c>
      <c r="O19" s="47">
        <f t="shared" si="1"/>
        <v>2591.6223206974614</v>
      </c>
      <c r="P19" s="9"/>
    </row>
    <row r="20" spans="1:16">
      <c r="A20" s="12"/>
      <c r="B20" s="44">
        <v>532</v>
      </c>
      <c r="C20" s="20" t="s">
        <v>33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6942862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6942862</v>
      </c>
      <c r="O20" s="47">
        <f t="shared" si="1"/>
        <v>334.41847695197725</v>
      </c>
      <c r="P20" s="9"/>
    </row>
    <row r="21" spans="1:16">
      <c r="A21" s="12"/>
      <c r="B21" s="44">
        <v>533</v>
      </c>
      <c r="C21" s="20" t="s">
        <v>34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6224023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6224023</v>
      </c>
      <c r="O21" s="47">
        <f t="shared" si="1"/>
        <v>299.79398872886662</v>
      </c>
      <c r="P21" s="9"/>
    </row>
    <row r="22" spans="1:16">
      <c r="A22" s="12"/>
      <c r="B22" s="44">
        <v>534</v>
      </c>
      <c r="C22" s="20" t="s">
        <v>35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3137439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3137439</v>
      </c>
      <c r="O22" s="47">
        <f t="shared" si="1"/>
        <v>151.12176677424017</v>
      </c>
      <c r="P22" s="9"/>
    </row>
    <row r="23" spans="1:16">
      <c r="A23" s="12"/>
      <c r="B23" s="44">
        <v>535</v>
      </c>
      <c r="C23" s="20" t="s">
        <v>36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8516232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8516232</v>
      </c>
      <c r="O23" s="47">
        <f t="shared" si="1"/>
        <v>410.20336207311789</v>
      </c>
      <c r="P23" s="9"/>
    </row>
    <row r="24" spans="1:16">
      <c r="A24" s="12"/>
      <c r="B24" s="44">
        <v>537</v>
      </c>
      <c r="C24" s="20" t="s">
        <v>37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988175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988175</v>
      </c>
      <c r="O24" s="47">
        <f t="shared" si="1"/>
        <v>47.597659072299024</v>
      </c>
      <c r="P24" s="9"/>
    </row>
    <row r="25" spans="1:16">
      <c r="A25" s="12"/>
      <c r="B25" s="44">
        <v>539</v>
      </c>
      <c r="C25" s="20" t="s">
        <v>38</v>
      </c>
      <c r="D25" s="46">
        <v>91109</v>
      </c>
      <c r="E25" s="46">
        <v>0</v>
      </c>
      <c r="F25" s="46">
        <v>0</v>
      </c>
      <c r="G25" s="46">
        <v>0</v>
      </c>
      <c r="H25" s="46">
        <v>0</v>
      </c>
      <c r="I25" s="46">
        <v>1235660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1326769</v>
      </c>
      <c r="O25" s="47">
        <f t="shared" si="1"/>
        <v>63.906796397090702</v>
      </c>
      <c r="P25" s="9"/>
    </row>
    <row r="26" spans="1:16" ht="15.75">
      <c r="A26" s="28" t="s">
        <v>39</v>
      </c>
      <c r="B26" s="29"/>
      <c r="C26" s="30"/>
      <c r="D26" s="31">
        <f t="shared" ref="D26:M26" si="6">SUM(D27:D28)</f>
        <v>1704891</v>
      </c>
      <c r="E26" s="31">
        <f t="shared" si="6"/>
        <v>234</v>
      </c>
      <c r="F26" s="31">
        <f t="shared" si="6"/>
        <v>0</v>
      </c>
      <c r="G26" s="31">
        <f t="shared" si="6"/>
        <v>0</v>
      </c>
      <c r="H26" s="31">
        <f t="shared" si="6"/>
        <v>0</v>
      </c>
      <c r="I26" s="31">
        <f t="shared" si="6"/>
        <v>0</v>
      </c>
      <c r="J26" s="31">
        <f t="shared" si="6"/>
        <v>0</v>
      </c>
      <c r="K26" s="31">
        <f t="shared" si="6"/>
        <v>0</v>
      </c>
      <c r="L26" s="31">
        <f t="shared" si="6"/>
        <v>0</v>
      </c>
      <c r="M26" s="31">
        <f t="shared" si="6"/>
        <v>0</v>
      </c>
      <c r="N26" s="31">
        <f t="shared" ref="N26:N31" si="7">SUM(D26:M26)</f>
        <v>1705125</v>
      </c>
      <c r="O26" s="43">
        <f t="shared" si="1"/>
        <v>82.131159385386056</v>
      </c>
      <c r="P26" s="10"/>
    </row>
    <row r="27" spans="1:16">
      <c r="A27" s="12"/>
      <c r="B27" s="44">
        <v>541</v>
      </c>
      <c r="C27" s="20" t="s">
        <v>40</v>
      </c>
      <c r="D27" s="46">
        <v>1165818</v>
      </c>
      <c r="E27" s="46">
        <v>234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1166052</v>
      </c>
      <c r="O27" s="47">
        <f t="shared" si="1"/>
        <v>56.165502625114399</v>
      </c>
      <c r="P27" s="9"/>
    </row>
    <row r="28" spans="1:16">
      <c r="A28" s="12"/>
      <c r="B28" s="44">
        <v>542</v>
      </c>
      <c r="C28" s="20" t="s">
        <v>41</v>
      </c>
      <c r="D28" s="46">
        <v>539073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539073</v>
      </c>
      <c r="O28" s="47">
        <f t="shared" si="1"/>
        <v>25.965656760271663</v>
      </c>
      <c r="P28" s="9"/>
    </row>
    <row r="29" spans="1:16" ht="15.75">
      <c r="A29" s="28" t="s">
        <v>42</v>
      </c>
      <c r="B29" s="29"/>
      <c r="C29" s="30"/>
      <c r="D29" s="31">
        <f t="shared" ref="D29:M29" si="8">SUM(D30:D31)</f>
        <v>132194</v>
      </c>
      <c r="E29" s="31">
        <f t="shared" si="8"/>
        <v>0</v>
      </c>
      <c r="F29" s="31">
        <f t="shared" si="8"/>
        <v>0</v>
      </c>
      <c r="G29" s="31">
        <f t="shared" si="8"/>
        <v>0</v>
      </c>
      <c r="H29" s="31">
        <f t="shared" si="8"/>
        <v>0</v>
      </c>
      <c r="I29" s="31">
        <f t="shared" si="8"/>
        <v>0</v>
      </c>
      <c r="J29" s="31">
        <f t="shared" si="8"/>
        <v>0</v>
      </c>
      <c r="K29" s="31">
        <f t="shared" si="8"/>
        <v>0</v>
      </c>
      <c r="L29" s="31">
        <f t="shared" si="8"/>
        <v>0</v>
      </c>
      <c r="M29" s="31">
        <f t="shared" si="8"/>
        <v>1573533</v>
      </c>
      <c r="N29" s="31">
        <f t="shared" si="7"/>
        <v>1705727</v>
      </c>
      <c r="O29" s="43">
        <f t="shared" si="1"/>
        <v>82.160156061846735</v>
      </c>
      <c r="P29" s="10"/>
    </row>
    <row r="30" spans="1:16">
      <c r="A30" s="13"/>
      <c r="B30" s="45">
        <v>554</v>
      </c>
      <c r="C30" s="21" t="s">
        <v>43</v>
      </c>
      <c r="D30" s="46">
        <v>132194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132194</v>
      </c>
      <c r="O30" s="47">
        <f t="shared" si="1"/>
        <v>6.3674196811328931</v>
      </c>
      <c r="P30" s="9"/>
    </row>
    <row r="31" spans="1:16">
      <c r="A31" s="13"/>
      <c r="B31" s="45">
        <v>559</v>
      </c>
      <c r="C31" s="21" t="s">
        <v>44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1573533</v>
      </c>
      <c r="N31" s="46">
        <f t="shared" si="7"/>
        <v>1573533</v>
      </c>
      <c r="O31" s="47">
        <f t="shared" si="1"/>
        <v>75.792736380713833</v>
      </c>
      <c r="P31" s="9"/>
    </row>
    <row r="32" spans="1:16" ht="15.75">
      <c r="A32" s="28" t="s">
        <v>45</v>
      </c>
      <c r="B32" s="29"/>
      <c r="C32" s="30"/>
      <c r="D32" s="31">
        <f t="shared" ref="D32:M32" si="9">SUM(D33:D36)</f>
        <v>4261287</v>
      </c>
      <c r="E32" s="31">
        <f t="shared" si="9"/>
        <v>70</v>
      </c>
      <c r="F32" s="31">
        <f t="shared" si="9"/>
        <v>0</v>
      </c>
      <c r="G32" s="31">
        <f t="shared" si="9"/>
        <v>0</v>
      </c>
      <c r="H32" s="31">
        <f t="shared" si="9"/>
        <v>0</v>
      </c>
      <c r="I32" s="31">
        <f t="shared" si="9"/>
        <v>0</v>
      </c>
      <c r="J32" s="31">
        <f t="shared" si="9"/>
        <v>0</v>
      </c>
      <c r="K32" s="31">
        <f t="shared" si="9"/>
        <v>0</v>
      </c>
      <c r="L32" s="31">
        <f t="shared" si="9"/>
        <v>0</v>
      </c>
      <c r="M32" s="31">
        <f t="shared" si="9"/>
        <v>0</v>
      </c>
      <c r="N32" s="31">
        <f t="shared" ref="N32:N39" si="10">SUM(D32:M32)</f>
        <v>4261357</v>
      </c>
      <c r="O32" s="43">
        <f t="shared" si="1"/>
        <v>205.25779105052743</v>
      </c>
      <c r="P32" s="9"/>
    </row>
    <row r="33" spans="1:119">
      <c r="A33" s="12"/>
      <c r="B33" s="44">
        <v>571</v>
      </c>
      <c r="C33" s="20" t="s">
        <v>46</v>
      </c>
      <c r="D33" s="46">
        <v>1422762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10"/>
        <v>1422762</v>
      </c>
      <c r="O33" s="47">
        <f t="shared" si="1"/>
        <v>68.530513944415006</v>
      </c>
      <c r="P33" s="9"/>
    </row>
    <row r="34" spans="1:119">
      <c r="A34" s="12"/>
      <c r="B34" s="44">
        <v>572</v>
      </c>
      <c r="C34" s="20" t="s">
        <v>47</v>
      </c>
      <c r="D34" s="46">
        <v>2551645</v>
      </c>
      <c r="E34" s="46">
        <v>70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0"/>
        <v>2551715</v>
      </c>
      <c r="O34" s="47">
        <f t="shared" si="1"/>
        <v>122.90906025721304</v>
      </c>
      <c r="P34" s="9"/>
    </row>
    <row r="35" spans="1:119">
      <c r="A35" s="12"/>
      <c r="B35" s="44">
        <v>573</v>
      </c>
      <c r="C35" s="20" t="s">
        <v>48</v>
      </c>
      <c r="D35" s="46">
        <v>30313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30313</v>
      </c>
      <c r="O35" s="47">
        <f t="shared" si="1"/>
        <v>1.4600934444390925</v>
      </c>
      <c r="P35" s="9"/>
    </row>
    <row r="36" spans="1:119">
      <c r="A36" s="12"/>
      <c r="B36" s="44">
        <v>575</v>
      </c>
      <c r="C36" s="20" t="s">
        <v>49</v>
      </c>
      <c r="D36" s="46">
        <v>256567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256567</v>
      </c>
      <c r="O36" s="47">
        <f t="shared" si="1"/>
        <v>12.358123404460287</v>
      </c>
      <c r="P36" s="9"/>
    </row>
    <row r="37" spans="1:119" ht="15.75">
      <c r="A37" s="28" t="s">
        <v>51</v>
      </c>
      <c r="B37" s="29"/>
      <c r="C37" s="30"/>
      <c r="D37" s="31">
        <f t="shared" ref="D37:M37" si="11">SUM(D38:D38)</f>
        <v>3003024</v>
      </c>
      <c r="E37" s="31">
        <f t="shared" si="11"/>
        <v>951863</v>
      </c>
      <c r="F37" s="31">
        <f t="shared" si="11"/>
        <v>9184</v>
      </c>
      <c r="G37" s="31">
        <f t="shared" si="11"/>
        <v>40617</v>
      </c>
      <c r="H37" s="31">
        <f t="shared" si="11"/>
        <v>0</v>
      </c>
      <c r="I37" s="31">
        <f t="shared" si="11"/>
        <v>11242324</v>
      </c>
      <c r="J37" s="31">
        <f t="shared" si="11"/>
        <v>568000</v>
      </c>
      <c r="K37" s="31">
        <f t="shared" si="11"/>
        <v>0</v>
      </c>
      <c r="L37" s="31">
        <f t="shared" si="11"/>
        <v>0</v>
      </c>
      <c r="M37" s="31">
        <f t="shared" si="11"/>
        <v>99182</v>
      </c>
      <c r="N37" s="31">
        <f t="shared" si="10"/>
        <v>15914194</v>
      </c>
      <c r="O37" s="43">
        <f t="shared" si="1"/>
        <v>766.542748422523</v>
      </c>
      <c r="P37" s="9"/>
    </row>
    <row r="38" spans="1:119" ht="15.75" thickBot="1">
      <c r="A38" s="12"/>
      <c r="B38" s="44">
        <v>581</v>
      </c>
      <c r="C38" s="20" t="s">
        <v>50</v>
      </c>
      <c r="D38" s="46">
        <v>3003024</v>
      </c>
      <c r="E38" s="46">
        <v>951863</v>
      </c>
      <c r="F38" s="46">
        <v>9184</v>
      </c>
      <c r="G38" s="46">
        <v>40617</v>
      </c>
      <c r="H38" s="46">
        <v>0</v>
      </c>
      <c r="I38" s="46">
        <v>11242324</v>
      </c>
      <c r="J38" s="46">
        <v>568000</v>
      </c>
      <c r="K38" s="46">
        <v>0</v>
      </c>
      <c r="L38" s="46">
        <v>0</v>
      </c>
      <c r="M38" s="46">
        <v>99182</v>
      </c>
      <c r="N38" s="46">
        <f t="shared" si="10"/>
        <v>15914194</v>
      </c>
      <c r="O38" s="47">
        <f t="shared" si="1"/>
        <v>766.542748422523</v>
      </c>
      <c r="P38" s="9"/>
    </row>
    <row r="39" spans="1:119" ht="16.5" thickBot="1">
      <c r="A39" s="14" t="s">
        <v>10</v>
      </c>
      <c r="B39" s="23"/>
      <c r="C39" s="22"/>
      <c r="D39" s="15">
        <f>SUM(D5,D14,D18,D26,D29,D32,D37)</f>
        <v>24937475</v>
      </c>
      <c r="E39" s="15">
        <f t="shared" ref="E39:M39" si="12">SUM(E5,E14,E18,E26,E29,E32,E37)</f>
        <v>1508635</v>
      </c>
      <c r="F39" s="15">
        <f t="shared" si="12"/>
        <v>18463991</v>
      </c>
      <c r="G39" s="15">
        <f t="shared" si="12"/>
        <v>2792915</v>
      </c>
      <c r="H39" s="15">
        <f t="shared" si="12"/>
        <v>0</v>
      </c>
      <c r="I39" s="15">
        <f t="shared" si="12"/>
        <v>92091386</v>
      </c>
      <c r="J39" s="15">
        <f t="shared" si="12"/>
        <v>7544519</v>
      </c>
      <c r="K39" s="15">
        <f t="shared" si="12"/>
        <v>4400393</v>
      </c>
      <c r="L39" s="15">
        <f t="shared" si="12"/>
        <v>0</v>
      </c>
      <c r="M39" s="15">
        <f t="shared" si="12"/>
        <v>1672715</v>
      </c>
      <c r="N39" s="15">
        <f t="shared" si="10"/>
        <v>153412029</v>
      </c>
      <c r="O39" s="37">
        <f t="shared" si="1"/>
        <v>7389.4335051298103</v>
      </c>
      <c r="P39" s="6"/>
      <c r="Q39" s="2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5"/>
      <c r="DF39" s="5"/>
      <c r="DG39" s="5"/>
      <c r="DH39" s="5"/>
      <c r="DI39" s="5"/>
      <c r="DJ39" s="5"/>
      <c r="DK39" s="5"/>
      <c r="DL39" s="5"/>
      <c r="DM39" s="5"/>
      <c r="DN39" s="5"/>
      <c r="DO39" s="5"/>
    </row>
    <row r="40" spans="1:119">
      <c r="A40" s="16"/>
      <c r="B40" s="18"/>
      <c r="C40" s="18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9"/>
    </row>
    <row r="41" spans="1:119">
      <c r="A41" s="38"/>
      <c r="B41" s="39"/>
      <c r="C41" s="39"/>
      <c r="D41" s="40"/>
      <c r="E41" s="40"/>
      <c r="F41" s="40"/>
      <c r="G41" s="40"/>
      <c r="H41" s="40"/>
      <c r="I41" s="40"/>
      <c r="J41" s="40"/>
      <c r="K41" s="40"/>
      <c r="L41" s="163" t="s">
        <v>63</v>
      </c>
      <c r="M41" s="163"/>
      <c r="N41" s="163"/>
      <c r="O41" s="41">
        <v>20761</v>
      </c>
    </row>
    <row r="42" spans="1:119">
      <c r="A42" s="164"/>
      <c r="B42" s="141"/>
      <c r="C42" s="141"/>
      <c r="D42" s="141"/>
      <c r="E42" s="141"/>
      <c r="F42" s="141"/>
      <c r="G42" s="141"/>
      <c r="H42" s="141"/>
      <c r="I42" s="141"/>
      <c r="J42" s="141"/>
      <c r="K42" s="141"/>
      <c r="L42" s="141"/>
      <c r="M42" s="141"/>
      <c r="N42" s="141"/>
      <c r="O42" s="142"/>
    </row>
    <row r="43" spans="1:119" ht="15.75" customHeight="1" thickBot="1">
      <c r="A43" s="165" t="s">
        <v>56</v>
      </c>
      <c r="B43" s="144"/>
      <c r="C43" s="144"/>
      <c r="D43" s="144"/>
      <c r="E43" s="144"/>
      <c r="F43" s="144"/>
      <c r="G43" s="144"/>
      <c r="H43" s="144"/>
      <c r="I43" s="144"/>
      <c r="J43" s="144"/>
      <c r="K43" s="144"/>
      <c r="L43" s="144"/>
      <c r="M43" s="144"/>
      <c r="N43" s="144"/>
      <c r="O43" s="145"/>
    </row>
  </sheetData>
  <mergeCells count="10">
    <mergeCell ref="L41:N41"/>
    <mergeCell ref="A42:O42"/>
    <mergeCell ref="A43:O4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C4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53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60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4160064</v>
      </c>
      <c r="E5" s="26">
        <f t="shared" si="0"/>
        <v>0</v>
      </c>
      <c r="F5" s="26">
        <f t="shared" si="0"/>
        <v>1627616</v>
      </c>
      <c r="G5" s="26">
        <f t="shared" si="0"/>
        <v>10422</v>
      </c>
      <c r="H5" s="26">
        <f t="shared" si="0"/>
        <v>0</v>
      </c>
      <c r="I5" s="26">
        <f t="shared" si="0"/>
        <v>7917436</v>
      </c>
      <c r="J5" s="26">
        <f t="shared" si="0"/>
        <v>0</v>
      </c>
      <c r="K5" s="26">
        <f t="shared" si="0"/>
        <v>4118452</v>
      </c>
      <c r="L5" s="26">
        <f t="shared" si="0"/>
        <v>0</v>
      </c>
      <c r="M5" s="26">
        <f t="shared" si="0"/>
        <v>923932</v>
      </c>
      <c r="N5" s="27">
        <f>SUM(D5:M5)</f>
        <v>18757922</v>
      </c>
      <c r="O5" s="32">
        <f t="shared" ref="O5:O39" si="1">(N5/O$41)</f>
        <v>925.72284459359423</v>
      </c>
      <c r="P5" s="6"/>
    </row>
    <row r="6" spans="1:133">
      <c r="A6" s="12"/>
      <c r="B6" s="44">
        <v>511</v>
      </c>
      <c r="C6" s="20" t="s">
        <v>19</v>
      </c>
      <c r="D6" s="46">
        <v>62719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62719</v>
      </c>
      <c r="O6" s="47">
        <f t="shared" si="1"/>
        <v>3.0952474954350295</v>
      </c>
      <c r="P6" s="9"/>
    </row>
    <row r="7" spans="1:133">
      <c r="A7" s="12"/>
      <c r="B7" s="44">
        <v>512</v>
      </c>
      <c r="C7" s="20" t="s">
        <v>20</v>
      </c>
      <c r="D7" s="46">
        <v>182745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182745</v>
      </c>
      <c r="O7" s="47">
        <f t="shared" si="1"/>
        <v>9.0186546908157723</v>
      </c>
      <c r="P7" s="9"/>
    </row>
    <row r="8" spans="1:133">
      <c r="A8" s="12"/>
      <c r="B8" s="44">
        <v>513</v>
      </c>
      <c r="C8" s="20" t="s">
        <v>21</v>
      </c>
      <c r="D8" s="46">
        <v>975642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449888</v>
      </c>
      <c r="L8" s="46">
        <v>0</v>
      </c>
      <c r="M8" s="46">
        <v>0</v>
      </c>
      <c r="N8" s="46">
        <f t="shared" si="2"/>
        <v>1425530</v>
      </c>
      <c r="O8" s="47">
        <f t="shared" si="1"/>
        <v>70.351379361397619</v>
      </c>
      <c r="P8" s="9"/>
    </row>
    <row r="9" spans="1:133">
      <c r="A9" s="12"/>
      <c r="B9" s="44">
        <v>514</v>
      </c>
      <c r="C9" s="20" t="s">
        <v>22</v>
      </c>
      <c r="D9" s="46">
        <v>87797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87797</v>
      </c>
      <c r="O9" s="47">
        <f t="shared" si="1"/>
        <v>4.3328727236835611</v>
      </c>
      <c r="P9" s="9"/>
    </row>
    <row r="10" spans="1:133">
      <c r="A10" s="12"/>
      <c r="B10" s="44">
        <v>515</v>
      </c>
      <c r="C10" s="20" t="s">
        <v>23</v>
      </c>
      <c r="D10" s="46">
        <v>121433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121433</v>
      </c>
      <c r="O10" s="47">
        <f t="shared" si="1"/>
        <v>5.9928441000838966</v>
      </c>
      <c r="P10" s="9"/>
    </row>
    <row r="11" spans="1:133">
      <c r="A11" s="12"/>
      <c r="B11" s="44">
        <v>517</v>
      </c>
      <c r="C11" s="20" t="s">
        <v>24</v>
      </c>
      <c r="D11" s="46">
        <v>0</v>
      </c>
      <c r="E11" s="46">
        <v>0</v>
      </c>
      <c r="F11" s="46">
        <v>1627616</v>
      </c>
      <c r="G11" s="46">
        <v>0</v>
      </c>
      <c r="H11" s="46">
        <v>0</v>
      </c>
      <c r="I11" s="46">
        <v>2747483</v>
      </c>
      <c r="J11" s="46">
        <v>0</v>
      </c>
      <c r="K11" s="46">
        <v>0</v>
      </c>
      <c r="L11" s="46">
        <v>0</v>
      </c>
      <c r="M11" s="46">
        <v>923932</v>
      </c>
      <c r="N11" s="46">
        <f t="shared" si="2"/>
        <v>5299031</v>
      </c>
      <c r="O11" s="47">
        <f t="shared" si="1"/>
        <v>261.51265854019641</v>
      </c>
      <c r="P11" s="9"/>
    </row>
    <row r="12" spans="1:133">
      <c r="A12" s="12"/>
      <c r="B12" s="44">
        <v>518</v>
      </c>
      <c r="C12" s="20" t="s">
        <v>25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3668564</v>
      </c>
      <c r="L12" s="46">
        <v>0</v>
      </c>
      <c r="M12" s="46">
        <v>0</v>
      </c>
      <c r="N12" s="46">
        <f t="shared" si="2"/>
        <v>3668564</v>
      </c>
      <c r="O12" s="47">
        <f t="shared" si="1"/>
        <v>181.04742634358189</v>
      </c>
      <c r="P12" s="9"/>
    </row>
    <row r="13" spans="1:133">
      <c r="A13" s="12"/>
      <c r="B13" s="44">
        <v>519</v>
      </c>
      <c r="C13" s="20" t="s">
        <v>26</v>
      </c>
      <c r="D13" s="46">
        <v>2729728</v>
      </c>
      <c r="E13" s="46">
        <v>0</v>
      </c>
      <c r="F13" s="46">
        <v>0</v>
      </c>
      <c r="G13" s="46">
        <v>10422</v>
      </c>
      <c r="H13" s="46">
        <v>0</v>
      </c>
      <c r="I13" s="46">
        <v>5169953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7910103</v>
      </c>
      <c r="O13" s="47">
        <f t="shared" si="1"/>
        <v>390.37176133840006</v>
      </c>
      <c r="P13" s="9"/>
    </row>
    <row r="14" spans="1:133" ht="15.75">
      <c r="A14" s="28" t="s">
        <v>27</v>
      </c>
      <c r="B14" s="29"/>
      <c r="C14" s="30"/>
      <c r="D14" s="31">
        <f t="shared" ref="D14:M14" si="3">SUM(D15:D17)</f>
        <v>14098102</v>
      </c>
      <c r="E14" s="31">
        <f t="shared" si="3"/>
        <v>466925</v>
      </c>
      <c r="F14" s="31">
        <f t="shared" si="3"/>
        <v>0</v>
      </c>
      <c r="G14" s="31">
        <f t="shared" si="3"/>
        <v>47665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25" si="4">SUM(D14:M14)</f>
        <v>14612692</v>
      </c>
      <c r="O14" s="43">
        <f t="shared" si="1"/>
        <v>721.15145832305188</v>
      </c>
      <c r="P14" s="10"/>
    </row>
    <row r="15" spans="1:133">
      <c r="A15" s="12"/>
      <c r="B15" s="44">
        <v>521</v>
      </c>
      <c r="C15" s="20" t="s">
        <v>28</v>
      </c>
      <c r="D15" s="46">
        <v>7959065</v>
      </c>
      <c r="E15" s="46">
        <v>40807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7999872</v>
      </c>
      <c r="O15" s="47">
        <f t="shared" si="1"/>
        <v>394.80195430094261</v>
      </c>
      <c r="P15" s="9"/>
    </row>
    <row r="16" spans="1:133">
      <c r="A16" s="12"/>
      <c r="B16" s="44">
        <v>522</v>
      </c>
      <c r="C16" s="20" t="s">
        <v>29</v>
      </c>
      <c r="D16" s="46">
        <v>6139037</v>
      </c>
      <c r="E16" s="46">
        <v>0</v>
      </c>
      <c r="F16" s="46">
        <v>0</v>
      </c>
      <c r="G16" s="46">
        <v>47665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6186702</v>
      </c>
      <c r="O16" s="47">
        <f t="shared" si="1"/>
        <v>305.3201401569363</v>
      </c>
      <c r="P16" s="9"/>
    </row>
    <row r="17" spans="1:16">
      <c r="A17" s="12"/>
      <c r="B17" s="44">
        <v>524</v>
      </c>
      <c r="C17" s="20" t="s">
        <v>30</v>
      </c>
      <c r="D17" s="46">
        <v>0</v>
      </c>
      <c r="E17" s="46">
        <v>426118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426118</v>
      </c>
      <c r="O17" s="47">
        <f t="shared" si="1"/>
        <v>21.029363865172975</v>
      </c>
      <c r="P17" s="9"/>
    </row>
    <row r="18" spans="1:16" ht="15.75">
      <c r="A18" s="28" t="s">
        <v>31</v>
      </c>
      <c r="B18" s="29"/>
      <c r="C18" s="30"/>
      <c r="D18" s="31">
        <f t="shared" ref="D18:M18" si="5">SUM(D19:D25)</f>
        <v>92557</v>
      </c>
      <c r="E18" s="31">
        <f t="shared" si="5"/>
        <v>0</v>
      </c>
      <c r="F18" s="31">
        <f t="shared" si="5"/>
        <v>0</v>
      </c>
      <c r="G18" s="31">
        <f t="shared" si="5"/>
        <v>0</v>
      </c>
      <c r="H18" s="31">
        <f t="shared" si="5"/>
        <v>0</v>
      </c>
      <c r="I18" s="31">
        <f t="shared" si="5"/>
        <v>70995969</v>
      </c>
      <c r="J18" s="31">
        <f t="shared" si="5"/>
        <v>0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42">
        <f t="shared" si="4"/>
        <v>71088526</v>
      </c>
      <c r="O18" s="43">
        <f t="shared" si="1"/>
        <v>3508.2922568227805</v>
      </c>
      <c r="P18" s="10"/>
    </row>
    <row r="19" spans="1:16">
      <c r="A19" s="12"/>
      <c r="B19" s="44">
        <v>531</v>
      </c>
      <c r="C19" s="20" t="s">
        <v>32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48355372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48355372</v>
      </c>
      <c r="O19" s="47">
        <f t="shared" si="1"/>
        <v>2386.3876030202832</v>
      </c>
      <c r="P19" s="9"/>
    </row>
    <row r="20" spans="1:16">
      <c r="A20" s="12"/>
      <c r="B20" s="44">
        <v>532</v>
      </c>
      <c r="C20" s="20" t="s">
        <v>33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4776632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4776632</v>
      </c>
      <c r="O20" s="47">
        <f t="shared" si="1"/>
        <v>235.731727779697</v>
      </c>
      <c r="P20" s="9"/>
    </row>
    <row r="21" spans="1:16">
      <c r="A21" s="12"/>
      <c r="B21" s="44">
        <v>533</v>
      </c>
      <c r="C21" s="20" t="s">
        <v>34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4998070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4998070</v>
      </c>
      <c r="O21" s="47">
        <f t="shared" si="1"/>
        <v>246.65992202536643</v>
      </c>
      <c r="P21" s="9"/>
    </row>
    <row r="22" spans="1:16">
      <c r="A22" s="12"/>
      <c r="B22" s="44">
        <v>534</v>
      </c>
      <c r="C22" s="20" t="s">
        <v>35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2979724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2979724</v>
      </c>
      <c r="O22" s="47">
        <f t="shared" si="1"/>
        <v>147.05246014904012</v>
      </c>
      <c r="P22" s="9"/>
    </row>
    <row r="23" spans="1:16">
      <c r="A23" s="12"/>
      <c r="B23" s="44">
        <v>535</v>
      </c>
      <c r="C23" s="20" t="s">
        <v>36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7534825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7534825</v>
      </c>
      <c r="O23" s="47">
        <f t="shared" si="1"/>
        <v>371.85140403691457</v>
      </c>
      <c r="P23" s="9"/>
    </row>
    <row r="24" spans="1:16">
      <c r="A24" s="12"/>
      <c r="B24" s="44">
        <v>537</v>
      </c>
      <c r="C24" s="20" t="s">
        <v>37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1276750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1276750</v>
      </c>
      <c r="O24" s="47">
        <f t="shared" si="1"/>
        <v>63.008932537136651</v>
      </c>
      <c r="P24" s="9"/>
    </row>
    <row r="25" spans="1:16">
      <c r="A25" s="12"/>
      <c r="B25" s="44">
        <v>539</v>
      </c>
      <c r="C25" s="20" t="s">
        <v>38</v>
      </c>
      <c r="D25" s="46">
        <v>92557</v>
      </c>
      <c r="E25" s="46">
        <v>0</v>
      </c>
      <c r="F25" s="46">
        <v>0</v>
      </c>
      <c r="G25" s="46">
        <v>0</v>
      </c>
      <c r="H25" s="46">
        <v>0</v>
      </c>
      <c r="I25" s="46">
        <v>1074596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1167153</v>
      </c>
      <c r="O25" s="47">
        <f t="shared" si="1"/>
        <v>57.600207274342395</v>
      </c>
      <c r="P25" s="9"/>
    </row>
    <row r="26" spans="1:16" ht="15.75">
      <c r="A26" s="28" t="s">
        <v>39</v>
      </c>
      <c r="B26" s="29"/>
      <c r="C26" s="30"/>
      <c r="D26" s="31">
        <f t="shared" ref="D26:M26" si="6">SUM(D27:D28)</f>
        <v>1797017</v>
      </c>
      <c r="E26" s="31">
        <f t="shared" si="6"/>
        <v>144</v>
      </c>
      <c r="F26" s="31">
        <f t="shared" si="6"/>
        <v>0</v>
      </c>
      <c r="G26" s="31">
        <f t="shared" si="6"/>
        <v>1247089</v>
      </c>
      <c r="H26" s="31">
        <f t="shared" si="6"/>
        <v>0</v>
      </c>
      <c r="I26" s="31">
        <f t="shared" si="6"/>
        <v>0</v>
      </c>
      <c r="J26" s="31">
        <f t="shared" si="6"/>
        <v>0</v>
      </c>
      <c r="K26" s="31">
        <f t="shared" si="6"/>
        <v>0</v>
      </c>
      <c r="L26" s="31">
        <f t="shared" si="6"/>
        <v>0</v>
      </c>
      <c r="M26" s="31">
        <f t="shared" si="6"/>
        <v>0</v>
      </c>
      <c r="N26" s="31">
        <f t="shared" ref="N26:N31" si="7">SUM(D26:M26)</f>
        <v>3044250</v>
      </c>
      <c r="O26" s="43">
        <f t="shared" si="1"/>
        <v>150.23688496273996</v>
      </c>
      <c r="P26" s="10"/>
    </row>
    <row r="27" spans="1:16">
      <c r="A27" s="12"/>
      <c r="B27" s="44">
        <v>541</v>
      </c>
      <c r="C27" s="20" t="s">
        <v>40</v>
      </c>
      <c r="D27" s="46">
        <v>1231919</v>
      </c>
      <c r="E27" s="46">
        <v>144</v>
      </c>
      <c r="F27" s="46">
        <v>0</v>
      </c>
      <c r="G27" s="46">
        <v>528829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1760892</v>
      </c>
      <c r="O27" s="47">
        <f t="shared" si="1"/>
        <v>86.901840793564631</v>
      </c>
      <c r="P27" s="9"/>
    </row>
    <row r="28" spans="1:16">
      <c r="A28" s="12"/>
      <c r="B28" s="44">
        <v>542</v>
      </c>
      <c r="C28" s="20" t="s">
        <v>41</v>
      </c>
      <c r="D28" s="46">
        <v>565098</v>
      </c>
      <c r="E28" s="46">
        <v>0</v>
      </c>
      <c r="F28" s="46">
        <v>0</v>
      </c>
      <c r="G28" s="46">
        <v>718260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1283358</v>
      </c>
      <c r="O28" s="47">
        <f t="shared" si="1"/>
        <v>63.335044169175347</v>
      </c>
      <c r="P28" s="9"/>
    </row>
    <row r="29" spans="1:16" ht="15.75">
      <c r="A29" s="28" t="s">
        <v>42</v>
      </c>
      <c r="B29" s="29"/>
      <c r="C29" s="30"/>
      <c r="D29" s="31">
        <f t="shared" ref="D29:M29" si="8">SUM(D30:D31)</f>
        <v>122236</v>
      </c>
      <c r="E29" s="31">
        <f t="shared" si="8"/>
        <v>16473</v>
      </c>
      <c r="F29" s="31">
        <f t="shared" si="8"/>
        <v>0</v>
      </c>
      <c r="G29" s="31">
        <f t="shared" si="8"/>
        <v>0</v>
      </c>
      <c r="H29" s="31">
        <f t="shared" si="8"/>
        <v>0</v>
      </c>
      <c r="I29" s="31">
        <f t="shared" si="8"/>
        <v>7947</v>
      </c>
      <c r="J29" s="31">
        <f t="shared" si="8"/>
        <v>0</v>
      </c>
      <c r="K29" s="31">
        <f t="shared" si="8"/>
        <v>0</v>
      </c>
      <c r="L29" s="31">
        <f t="shared" si="8"/>
        <v>0</v>
      </c>
      <c r="M29" s="31">
        <f t="shared" si="8"/>
        <v>635341</v>
      </c>
      <c r="N29" s="31">
        <f t="shared" si="7"/>
        <v>781997</v>
      </c>
      <c r="O29" s="43">
        <f t="shared" si="1"/>
        <v>38.592360459951635</v>
      </c>
      <c r="P29" s="10"/>
    </row>
    <row r="30" spans="1:16">
      <c r="A30" s="13"/>
      <c r="B30" s="45">
        <v>554</v>
      </c>
      <c r="C30" s="21" t="s">
        <v>43</v>
      </c>
      <c r="D30" s="46">
        <v>122236</v>
      </c>
      <c r="E30" s="46">
        <v>16473</v>
      </c>
      <c r="F30" s="46">
        <v>0</v>
      </c>
      <c r="G30" s="46">
        <v>0</v>
      </c>
      <c r="H30" s="46">
        <v>0</v>
      </c>
      <c r="I30" s="46">
        <v>7947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146656</v>
      </c>
      <c r="O30" s="47">
        <f t="shared" si="1"/>
        <v>7.2376252282485316</v>
      </c>
      <c r="P30" s="9"/>
    </row>
    <row r="31" spans="1:16">
      <c r="A31" s="13"/>
      <c r="B31" s="45">
        <v>559</v>
      </c>
      <c r="C31" s="21" t="s">
        <v>44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635341</v>
      </c>
      <c r="N31" s="46">
        <f t="shared" si="7"/>
        <v>635341</v>
      </c>
      <c r="O31" s="47">
        <f t="shared" si="1"/>
        <v>31.354735231703103</v>
      </c>
      <c r="P31" s="9"/>
    </row>
    <row r="32" spans="1:16" ht="15.75">
      <c r="A32" s="28" t="s">
        <v>45</v>
      </c>
      <c r="B32" s="29"/>
      <c r="C32" s="30"/>
      <c r="D32" s="31">
        <f t="shared" ref="D32:M32" si="9">SUM(D33:D36)</f>
        <v>4340798</v>
      </c>
      <c r="E32" s="31">
        <f t="shared" si="9"/>
        <v>59</v>
      </c>
      <c r="F32" s="31">
        <f t="shared" si="9"/>
        <v>0</v>
      </c>
      <c r="G32" s="31">
        <f t="shared" si="9"/>
        <v>218318</v>
      </c>
      <c r="H32" s="31">
        <f t="shared" si="9"/>
        <v>0</v>
      </c>
      <c r="I32" s="31">
        <f t="shared" si="9"/>
        <v>0</v>
      </c>
      <c r="J32" s="31">
        <f t="shared" si="9"/>
        <v>0</v>
      </c>
      <c r="K32" s="31">
        <f t="shared" si="9"/>
        <v>0</v>
      </c>
      <c r="L32" s="31">
        <f t="shared" si="9"/>
        <v>0</v>
      </c>
      <c r="M32" s="31">
        <f t="shared" si="9"/>
        <v>0</v>
      </c>
      <c r="N32" s="31">
        <f t="shared" ref="N32:N39" si="10">SUM(D32:M32)</f>
        <v>4559175</v>
      </c>
      <c r="O32" s="43">
        <f t="shared" si="1"/>
        <v>225</v>
      </c>
      <c r="P32" s="9"/>
    </row>
    <row r="33" spans="1:119">
      <c r="A33" s="12"/>
      <c r="B33" s="44">
        <v>571</v>
      </c>
      <c r="C33" s="20" t="s">
        <v>46</v>
      </c>
      <c r="D33" s="46">
        <v>1395249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10"/>
        <v>1395249</v>
      </c>
      <c r="O33" s="47">
        <f t="shared" si="1"/>
        <v>68.856980703745748</v>
      </c>
      <c r="P33" s="9"/>
    </row>
    <row r="34" spans="1:119">
      <c r="A34" s="12"/>
      <c r="B34" s="44">
        <v>572</v>
      </c>
      <c r="C34" s="20" t="s">
        <v>47</v>
      </c>
      <c r="D34" s="46">
        <v>2670297</v>
      </c>
      <c r="E34" s="46">
        <v>59</v>
      </c>
      <c r="F34" s="46">
        <v>0</v>
      </c>
      <c r="G34" s="46">
        <v>218318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0"/>
        <v>2888674</v>
      </c>
      <c r="O34" s="47">
        <f t="shared" si="1"/>
        <v>142.55904851206634</v>
      </c>
      <c r="P34" s="9"/>
    </row>
    <row r="35" spans="1:119">
      <c r="A35" s="12"/>
      <c r="B35" s="44">
        <v>573</v>
      </c>
      <c r="C35" s="20" t="s">
        <v>48</v>
      </c>
      <c r="D35" s="46">
        <v>30311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30311</v>
      </c>
      <c r="O35" s="47">
        <f t="shared" si="1"/>
        <v>1.4958791886690026</v>
      </c>
      <c r="P35" s="9"/>
    </row>
    <row r="36" spans="1:119">
      <c r="A36" s="12"/>
      <c r="B36" s="44">
        <v>575</v>
      </c>
      <c r="C36" s="20" t="s">
        <v>49</v>
      </c>
      <c r="D36" s="46">
        <v>244941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244941</v>
      </c>
      <c r="O36" s="47">
        <f t="shared" si="1"/>
        <v>12.088091595518927</v>
      </c>
      <c r="P36" s="9"/>
    </row>
    <row r="37" spans="1:119" ht="15.75">
      <c r="A37" s="28" t="s">
        <v>51</v>
      </c>
      <c r="B37" s="29"/>
      <c r="C37" s="30"/>
      <c r="D37" s="31">
        <f t="shared" ref="D37:M37" si="11">SUM(D38:D38)</f>
        <v>2084307</v>
      </c>
      <c r="E37" s="31">
        <f t="shared" si="11"/>
        <v>1169176</v>
      </c>
      <c r="F37" s="31">
        <f t="shared" si="11"/>
        <v>0</v>
      </c>
      <c r="G37" s="31">
        <f t="shared" si="11"/>
        <v>2349</v>
      </c>
      <c r="H37" s="31">
        <f t="shared" si="11"/>
        <v>0</v>
      </c>
      <c r="I37" s="31">
        <f t="shared" si="11"/>
        <v>8664434</v>
      </c>
      <c r="J37" s="31">
        <f t="shared" si="11"/>
        <v>0</v>
      </c>
      <c r="K37" s="31">
        <f t="shared" si="11"/>
        <v>0</v>
      </c>
      <c r="L37" s="31">
        <f t="shared" si="11"/>
        <v>0</v>
      </c>
      <c r="M37" s="31">
        <f t="shared" si="11"/>
        <v>451055</v>
      </c>
      <c r="N37" s="31">
        <f t="shared" si="10"/>
        <v>12371321</v>
      </c>
      <c r="O37" s="43">
        <f t="shared" si="1"/>
        <v>610.53748211025027</v>
      </c>
      <c r="P37" s="9"/>
    </row>
    <row r="38" spans="1:119" ht="15.75" thickBot="1">
      <c r="A38" s="12"/>
      <c r="B38" s="44">
        <v>581</v>
      </c>
      <c r="C38" s="20" t="s">
        <v>50</v>
      </c>
      <c r="D38" s="46">
        <v>2084307</v>
      </c>
      <c r="E38" s="46">
        <v>1169176</v>
      </c>
      <c r="F38" s="46">
        <v>0</v>
      </c>
      <c r="G38" s="46">
        <v>2349</v>
      </c>
      <c r="H38" s="46">
        <v>0</v>
      </c>
      <c r="I38" s="46">
        <v>8664434</v>
      </c>
      <c r="J38" s="46">
        <v>0</v>
      </c>
      <c r="K38" s="46">
        <v>0</v>
      </c>
      <c r="L38" s="46">
        <v>0</v>
      </c>
      <c r="M38" s="46">
        <v>451055</v>
      </c>
      <c r="N38" s="46">
        <f t="shared" si="10"/>
        <v>12371321</v>
      </c>
      <c r="O38" s="47">
        <f t="shared" si="1"/>
        <v>610.53748211025027</v>
      </c>
      <c r="P38" s="9"/>
    </row>
    <row r="39" spans="1:119" ht="16.5" thickBot="1">
      <c r="A39" s="14" t="s">
        <v>10</v>
      </c>
      <c r="B39" s="23"/>
      <c r="C39" s="22"/>
      <c r="D39" s="15">
        <f>SUM(D5,D14,D18,D26,D29,D32,D37)</f>
        <v>26695081</v>
      </c>
      <c r="E39" s="15">
        <f t="shared" ref="E39:M39" si="12">SUM(E5,E14,E18,E26,E29,E32,E37)</f>
        <v>1652777</v>
      </c>
      <c r="F39" s="15">
        <f t="shared" si="12"/>
        <v>1627616</v>
      </c>
      <c r="G39" s="15">
        <f t="shared" si="12"/>
        <v>1525843</v>
      </c>
      <c r="H39" s="15">
        <f t="shared" si="12"/>
        <v>0</v>
      </c>
      <c r="I39" s="15">
        <f t="shared" si="12"/>
        <v>87585786</v>
      </c>
      <c r="J39" s="15">
        <f t="shared" si="12"/>
        <v>0</v>
      </c>
      <c r="K39" s="15">
        <f t="shared" si="12"/>
        <v>4118452</v>
      </c>
      <c r="L39" s="15">
        <f t="shared" si="12"/>
        <v>0</v>
      </c>
      <c r="M39" s="15">
        <f t="shared" si="12"/>
        <v>2010328</v>
      </c>
      <c r="N39" s="15">
        <f t="shared" si="10"/>
        <v>125215883</v>
      </c>
      <c r="O39" s="37">
        <f t="shared" si="1"/>
        <v>6179.5332872723684</v>
      </c>
      <c r="P39" s="6"/>
      <c r="Q39" s="2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5"/>
      <c r="DF39" s="5"/>
      <c r="DG39" s="5"/>
      <c r="DH39" s="5"/>
      <c r="DI39" s="5"/>
      <c r="DJ39" s="5"/>
      <c r="DK39" s="5"/>
      <c r="DL39" s="5"/>
      <c r="DM39" s="5"/>
      <c r="DN39" s="5"/>
      <c r="DO39" s="5"/>
    </row>
    <row r="40" spans="1:119">
      <c r="A40" s="16"/>
      <c r="B40" s="18"/>
      <c r="C40" s="18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9"/>
    </row>
    <row r="41" spans="1:119">
      <c r="A41" s="38"/>
      <c r="B41" s="39"/>
      <c r="C41" s="39"/>
      <c r="D41" s="40"/>
      <c r="E41" s="40"/>
      <c r="F41" s="40"/>
      <c r="G41" s="40"/>
      <c r="H41" s="40"/>
      <c r="I41" s="40"/>
      <c r="J41" s="40"/>
      <c r="K41" s="40"/>
      <c r="L41" s="163" t="s">
        <v>61</v>
      </c>
      <c r="M41" s="163"/>
      <c r="N41" s="163"/>
      <c r="O41" s="41">
        <v>20263</v>
      </c>
    </row>
    <row r="42" spans="1:119">
      <c r="A42" s="164"/>
      <c r="B42" s="141"/>
      <c r="C42" s="141"/>
      <c r="D42" s="141"/>
      <c r="E42" s="141"/>
      <c r="F42" s="141"/>
      <c r="G42" s="141"/>
      <c r="H42" s="141"/>
      <c r="I42" s="141"/>
      <c r="J42" s="141"/>
      <c r="K42" s="141"/>
      <c r="L42" s="141"/>
      <c r="M42" s="141"/>
      <c r="N42" s="141"/>
      <c r="O42" s="142"/>
    </row>
    <row r="43" spans="1:119" ht="15.75" customHeight="1" thickBot="1">
      <c r="A43" s="165" t="s">
        <v>56</v>
      </c>
      <c r="B43" s="144"/>
      <c r="C43" s="144"/>
      <c r="D43" s="144"/>
      <c r="E43" s="144"/>
      <c r="F43" s="144"/>
      <c r="G43" s="144"/>
      <c r="H43" s="144"/>
      <c r="I43" s="144"/>
      <c r="J43" s="144"/>
      <c r="K43" s="144"/>
      <c r="L43" s="144"/>
      <c r="M43" s="144"/>
      <c r="N43" s="144"/>
      <c r="O43" s="145"/>
    </row>
  </sheetData>
  <mergeCells count="10">
    <mergeCell ref="L41:N41"/>
    <mergeCell ref="A42:O42"/>
    <mergeCell ref="A43:O4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C4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53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57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3681317</v>
      </c>
      <c r="E5" s="26">
        <f t="shared" si="0"/>
        <v>0</v>
      </c>
      <c r="F5" s="26">
        <f t="shared" si="0"/>
        <v>1678164</v>
      </c>
      <c r="G5" s="26">
        <f t="shared" si="0"/>
        <v>268892</v>
      </c>
      <c r="H5" s="26">
        <f t="shared" si="0"/>
        <v>0</v>
      </c>
      <c r="I5" s="26">
        <f t="shared" si="0"/>
        <v>2560582</v>
      </c>
      <c r="J5" s="26">
        <f t="shared" si="0"/>
        <v>5843571</v>
      </c>
      <c r="K5" s="26">
        <f t="shared" si="0"/>
        <v>4068398</v>
      </c>
      <c r="L5" s="26">
        <f t="shared" si="0"/>
        <v>0</v>
      </c>
      <c r="M5" s="26">
        <f t="shared" si="0"/>
        <v>923746</v>
      </c>
      <c r="N5" s="27">
        <f>SUM(D5:M5)</f>
        <v>19024670</v>
      </c>
      <c r="O5" s="32">
        <f t="shared" ref="O5:O40" si="1">(N5/O$42)</f>
        <v>939.44348427238162</v>
      </c>
      <c r="P5" s="6"/>
    </row>
    <row r="6" spans="1:133">
      <c r="A6" s="12"/>
      <c r="B6" s="44">
        <v>511</v>
      </c>
      <c r="C6" s="20" t="s">
        <v>19</v>
      </c>
      <c r="D6" s="46">
        <v>58119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58119</v>
      </c>
      <c r="O6" s="47">
        <f t="shared" si="1"/>
        <v>2.8699323490198014</v>
      </c>
      <c r="P6" s="9"/>
    </row>
    <row r="7" spans="1:133">
      <c r="A7" s="12"/>
      <c r="B7" s="44">
        <v>512</v>
      </c>
      <c r="C7" s="20" t="s">
        <v>20</v>
      </c>
      <c r="D7" s="46">
        <v>180739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180739</v>
      </c>
      <c r="O7" s="47">
        <f t="shared" si="1"/>
        <v>8.9249419781739174</v>
      </c>
      <c r="P7" s="9"/>
    </row>
    <row r="8" spans="1:133">
      <c r="A8" s="12"/>
      <c r="B8" s="44">
        <v>513</v>
      </c>
      <c r="C8" s="20" t="s">
        <v>21</v>
      </c>
      <c r="D8" s="46">
        <v>845039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512549</v>
      </c>
      <c r="L8" s="46">
        <v>0</v>
      </c>
      <c r="M8" s="46">
        <v>0</v>
      </c>
      <c r="N8" s="46">
        <f t="shared" si="2"/>
        <v>1357588</v>
      </c>
      <c r="O8" s="47">
        <f t="shared" si="1"/>
        <v>67.038072193965732</v>
      </c>
      <c r="P8" s="9"/>
    </row>
    <row r="9" spans="1:133">
      <c r="A9" s="12"/>
      <c r="B9" s="44">
        <v>514</v>
      </c>
      <c r="C9" s="20" t="s">
        <v>22</v>
      </c>
      <c r="D9" s="46">
        <v>87666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87666</v>
      </c>
      <c r="O9" s="47">
        <f t="shared" si="1"/>
        <v>4.3289714088193172</v>
      </c>
      <c r="P9" s="9"/>
    </row>
    <row r="10" spans="1:133">
      <c r="A10" s="12"/>
      <c r="B10" s="44">
        <v>515</v>
      </c>
      <c r="C10" s="20" t="s">
        <v>23</v>
      </c>
      <c r="D10" s="46">
        <v>194972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194972</v>
      </c>
      <c r="O10" s="47">
        <f t="shared" si="1"/>
        <v>9.6277714680756503</v>
      </c>
      <c r="P10" s="9"/>
    </row>
    <row r="11" spans="1:133">
      <c r="A11" s="12"/>
      <c r="B11" s="44">
        <v>517</v>
      </c>
      <c r="C11" s="20" t="s">
        <v>24</v>
      </c>
      <c r="D11" s="46">
        <v>0</v>
      </c>
      <c r="E11" s="46">
        <v>0</v>
      </c>
      <c r="F11" s="46">
        <v>1678164</v>
      </c>
      <c r="G11" s="46">
        <v>1250</v>
      </c>
      <c r="H11" s="46">
        <v>0</v>
      </c>
      <c r="I11" s="46">
        <v>2560582</v>
      </c>
      <c r="J11" s="46">
        <v>0</v>
      </c>
      <c r="K11" s="46">
        <v>0</v>
      </c>
      <c r="L11" s="46">
        <v>0</v>
      </c>
      <c r="M11" s="46">
        <v>923746</v>
      </c>
      <c r="N11" s="46">
        <f t="shared" si="2"/>
        <v>5163742</v>
      </c>
      <c r="O11" s="47">
        <f t="shared" si="1"/>
        <v>254.98701298701297</v>
      </c>
      <c r="P11" s="9"/>
    </row>
    <row r="12" spans="1:133">
      <c r="A12" s="12"/>
      <c r="B12" s="44">
        <v>518</v>
      </c>
      <c r="C12" s="20" t="s">
        <v>25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3555849</v>
      </c>
      <c r="L12" s="46">
        <v>0</v>
      </c>
      <c r="M12" s="46">
        <v>0</v>
      </c>
      <c r="N12" s="46">
        <f t="shared" si="2"/>
        <v>3555849</v>
      </c>
      <c r="O12" s="47">
        <f t="shared" si="1"/>
        <v>175.5888104291146</v>
      </c>
      <c r="P12" s="9"/>
    </row>
    <row r="13" spans="1:133">
      <c r="A13" s="12"/>
      <c r="B13" s="44">
        <v>519</v>
      </c>
      <c r="C13" s="20" t="s">
        <v>26</v>
      </c>
      <c r="D13" s="46">
        <v>2314782</v>
      </c>
      <c r="E13" s="46">
        <v>0</v>
      </c>
      <c r="F13" s="46">
        <v>0</v>
      </c>
      <c r="G13" s="46">
        <v>267642</v>
      </c>
      <c r="H13" s="46">
        <v>0</v>
      </c>
      <c r="I13" s="46">
        <v>0</v>
      </c>
      <c r="J13" s="46">
        <v>5843571</v>
      </c>
      <c r="K13" s="46">
        <v>0</v>
      </c>
      <c r="L13" s="46">
        <v>0</v>
      </c>
      <c r="M13" s="46">
        <v>0</v>
      </c>
      <c r="N13" s="46">
        <f t="shared" si="2"/>
        <v>8425995</v>
      </c>
      <c r="O13" s="47">
        <f t="shared" si="1"/>
        <v>416.07797145819961</v>
      </c>
      <c r="P13" s="9"/>
    </row>
    <row r="14" spans="1:133" ht="15.75">
      <c r="A14" s="28" t="s">
        <v>27</v>
      </c>
      <c r="B14" s="29"/>
      <c r="C14" s="30"/>
      <c r="D14" s="31">
        <f t="shared" ref="D14:M14" si="3">SUM(D15:D17)</f>
        <v>13789872</v>
      </c>
      <c r="E14" s="31">
        <f t="shared" si="3"/>
        <v>482832</v>
      </c>
      <c r="F14" s="31">
        <f t="shared" si="3"/>
        <v>0</v>
      </c>
      <c r="G14" s="31">
        <f t="shared" si="3"/>
        <v>0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25" si="4">SUM(D14:M14)</f>
        <v>14272704</v>
      </c>
      <c r="O14" s="43">
        <f t="shared" si="1"/>
        <v>704.79008444027454</v>
      </c>
      <c r="P14" s="10"/>
    </row>
    <row r="15" spans="1:133">
      <c r="A15" s="12"/>
      <c r="B15" s="44">
        <v>521</v>
      </c>
      <c r="C15" s="20" t="s">
        <v>28</v>
      </c>
      <c r="D15" s="46">
        <v>7801302</v>
      </c>
      <c r="E15" s="46">
        <v>63239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7864541</v>
      </c>
      <c r="O15" s="47">
        <f t="shared" si="1"/>
        <v>388.35321712508022</v>
      </c>
      <c r="P15" s="9"/>
    </row>
    <row r="16" spans="1:133">
      <c r="A16" s="12"/>
      <c r="B16" s="44">
        <v>522</v>
      </c>
      <c r="C16" s="20" t="s">
        <v>29</v>
      </c>
      <c r="D16" s="46">
        <v>5988570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5988570</v>
      </c>
      <c r="O16" s="47">
        <f t="shared" si="1"/>
        <v>295.71724853093673</v>
      </c>
      <c r="P16" s="9"/>
    </row>
    <row r="17" spans="1:16">
      <c r="A17" s="12"/>
      <c r="B17" s="44">
        <v>524</v>
      </c>
      <c r="C17" s="20" t="s">
        <v>30</v>
      </c>
      <c r="D17" s="46">
        <v>0</v>
      </c>
      <c r="E17" s="46">
        <v>419593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419593</v>
      </c>
      <c r="O17" s="47">
        <f t="shared" si="1"/>
        <v>20.719618784257566</v>
      </c>
      <c r="P17" s="9"/>
    </row>
    <row r="18" spans="1:16" ht="15.75">
      <c r="A18" s="28" t="s">
        <v>31</v>
      </c>
      <c r="B18" s="29"/>
      <c r="C18" s="30"/>
      <c r="D18" s="31">
        <f t="shared" ref="D18:M18" si="5">SUM(D19:D25)</f>
        <v>95419</v>
      </c>
      <c r="E18" s="31">
        <f t="shared" si="5"/>
        <v>0</v>
      </c>
      <c r="F18" s="31">
        <f t="shared" si="5"/>
        <v>0</v>
      </c>
      <c r="G18" s="31">
        <f t="shared" si="5"/>
        <v>0</v>
      </c>
      <c r="H18" s="31">
        <f t="shared" si="5"/>
        <v>0</v>
      </c>
      <c r="I18" s="31">
        <f t="shared" si="5"/>
        <v>76782407</v>
      </c>
      <c r="J18" s="31">
        <f t="shared" si="5"/>
        <v>0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42">
        <f t="shared" si="4"/>
        <v>76877826</v>
      </c>
      <c r="O18" s="43">
        <f t="shared" si="1"/>
        <v>3796.2483827959113</v>
      </c>
      <c r="P18" s="10"/>
    </row>
    <row r="19" spans="1:16">
      <c r="A19" s="12"/>
      <c r="B19" s="44">
        <v>531</v>
      </c>
      <c r="C19" s="20" t="s">
        <v>32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52272690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52272690</v>
      </c>
      <c r="O19" s="47">
        <f t="shared" si="1"/>
        <v>2581.2399387684559</v>
      </c>
      <c r="P19" s="9"/>
    </row>
    <row r="20" spans="1:16">
      <c r="A20" s="12"/>
      <c r="B20" s="44">
        <v>532</v>
      </c>
      <c r="C20" s="20" t="s">
        <v>33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5816715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5816715</v>
      </c>
      <c r="O20" s="47">
        <f t="shared" si="1"/>
        <v>287.23100093822529</v>
      </c>
      <c r="P20" s="9"/>
    </row>
    <row r="21" spans="1:16">
      <c r="A21" s="12"/>
      <c r="B21" s="44">
        <v>533</v>
      </c>
      <c r="C21" s="20" t="s">
        <v>34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5910506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5910506</v>
      </c>
      <c r="O21" s="47">
        <f t="shared" si="1"/>
        <v>291.86242654683718</v>
      </c>
      <c r="P21" s="9"/>
    </row>
    <row r="22" spans="1:16">
      <c r="A22" s="12"/>
      <c r="B22" s="44">
        <v>534</v>
      </c>
      <c r="C22" s="20" t="s">
        <v>35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3022958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3022958</v>
      </c>
      <c r="O22" s="47">
        <f t="shared" si="1"/>
        <v>149.27450496271788</v>
      </c>
      <c r="P22" s="9"/>
    </row>
    <row r="23" spans="1:16">
      <c r="A23" s="12"/>
      <c r="B23" s="44">
        <v>535</v>
      </c>
      <c r="C23" s="20" t="s">
        <v>36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7308386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7308386</v>
      </c>
      <c r="O23" s="47">
        <f t="shared" si="1"/>
        <v>360.89012888252432</v>
      </c>
      <c r="P23" s="9"/>
    </row>
    <row r="24" spans="1:16">
      <c r="A24" s="12"/>
      <c r="B24" s="44">
        <v>537</v>
      </c>
      <c r="C24" s="20" t="s">
        <v>37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1392024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1392024</v>
      </c>
      <c r="O24" s="47">
        <f t="shared" si="1"/>
        <v>68.738531430546644</v>
      </c>
      <c r="P24" s="9"/>
    </row>
    <row r="25" spans="1:16">
      <c r="A25" s="12"/>
      <c r="B25" s="44">
        <v>539</v>
      </c>
      <c r="C25" s="20" t="s">
        <v>38</v>
      </c>
      <c r="D25" s="46">
        <v>95419</v>
      </c>
      <c r="E25" s="46">
        <v>0</v>
      </c>
      <c r="F25" s="46">
        <v>0</v>
      </c>
      <c r="G25" s="46">
        <v>0</v>
      </c>
      <c r="H25" s="46">
        <v>0</v>
      </c>
      <c r="I25" s="46">
        <v>1059128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1154547</v>
      </c>
      <c r="O25" s="47">
        <f t="shared" si="1"/>
        <v>57.011851266604118</v>
      </c>
      <c r="P25" s="9"/>
    </row>
    <row r="26" spans="1:16" ht="15.75">
      <c r="A26" s="28" t="s">
        <v>39</v>
      </c>
      <c r="B26" s="29"/>
      <c r="C26" s="30"/>
      <c r="D26" s="31">
        <f t="shared" ref="D26:M26" si="6">SUM(D27:D28)</f>
        <v>2088873</v>
      </c>
      <c r="E26" s="31">
        <f t="shared" si="6"/>
        <v>77</v>
      </c>
      <c r="F26" s="31">
        <f t="shared" si="6"/>
        <v>0</v>
      </c>
      <c r="G26" s="31">
        <f t="shared" si="6"/>
        <v>1288064</v>
      </c>
      <c r="H26" s="31">
        <f t="shared" si="6"/>
        <v>0</v>
      </c>
      <c r="I26" s="31">
        <f t="shared" si="6"/>
        <v>0</v>
      </c>
      <c r="J26" s="31">
        <f t="shared" si="6"/>
        <v>0</v>
      </c>
      <c r="K26" s="31">
        <f t="shared" si="6"/>
        <v>0</v>
      </c>
      <c r="L26" s="31">
        <f t="shared" si="6"/>
        <v>0</v>
      </c>
      <c r="M26" s="31">
        <f t="shared" si="6"/>
        <v>0</v>
      </c>
      <c r="N26" s="31">
        <f t="shared" ref="N26:N31" si="7">SUM(D26:M26)</f>
        <v>3377014</v>
      </c>
      <c r="O26" s="43">
        <f t="shared" si="1"/>
        <v>166.75788849933338</v>
      </c>
      <c r="P26" s="10"/>
    </row>
    <row r="27" spans="1:16">
      <c r="A27" s="12"/>
      <c r="B27" s="44">
        <v>541</v>
      </c>
      <c r="C27" s="20" t="s">
        <v>40</v>
      </c>
      <c r="D27" s="46">
        <v>1289851</v>
      </c>
      <c r="E27" s="46">
        <v>53</v>
      </c>
      <c r="F27" s="46">
        <v>0</v>
      </c>
      <c r="G27" s="46">
        <v>625846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1915750</v>
      </c>
      <c r="O27" s="47">
        <f t="shared" si="1"/>
        <v>94.600266653498593</v>
      </c>
      <c r="P27" s="9"/>
    </row>
    <row r="28" spans="1:16">
      <c r="A28" s="12"/>
      <c r="B28" s="44">
        <v>542</v>
      </c>
      <c r="C28" s="20" t="s">
        <v>41</v>
      </c>
      <c r="D28" s="46">
        <v>799022</v>
      </c>
      <c r="E28" s="46">
        <v>24</v>
      </c>
      <c r="F28" s="46">
        <v>0</v>
      </c>
      <c r="G28" s="46">
        <v>662218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1461264</v>
      </c>
      <c r="O28" s="47">
        <f t="shared" si="1"/>
        <v>72.157621845834768</v>
      </c>
      <c r="P28" s="9"/>
    </row>
    <row r="29" spans="1:16" ht="15.75">
      <c r="A29" s="28" t="s">
        <v>42</v>
      </c>
      <c r="B29" s="29"/>
      <c r="C29" s="30"/>
      <c r="D29" s="31">
        <f t="shared" ref="D29:M29" si="8">SUM(D30:D31)</f>
        <v>260114</v>
      </c>
      <c r="E29" s="31">
        <f t="shared" si="8"/>
        <v>322872</v>
      </c>
      <c r="F29" s="31">
        <f t="shared" si="8"/>
        <v>0</v>
      </c>
      <c r="G29" s="31">
        <f t="shared" si="8"/>
        <v>0</v>
      </c>
      <c r="H29" s="31">
        <f t="shared" si="8"/>
        <v>0</v>
      </c>
      <c r="I29" s="31">
        <f t="shared" si="8"/>
        <v>9600</v>
      </c>
      <c r="J29" s="31">
        <f t="shared" si="8"/>
        <v>0</v>
      </c>
      <c r="K29" s="31">
        <f t="shared" si="8"/>
        <v>0</v>
      </c>
      <c r="L29" s="31">
        <f t="shared" si="8"/>
        <v>0</v>
      </c>
      <c r="M29" s="31">
        <f t="shared" si="8"/>
        <v>624331</v>
      </c>
      <c r="N29" s="31">
        <f t="shared" si="7"/>
        <v>1216917</v>
      </c>
      <c r="O29" s="43">
        <f t="shared" si="1"/>
        <v>60.091699175349369</v>
      </c>
      <c r="P29" s="10"/>
    </row>
    <row r="30" spans="1:16">
      <c r="A30" s="13"/>
      <c r="B30" s="45">
        <v>554</v>
      </c>
      <c r="C30" s="21" t="s">
        <v>43</v>
      </c>
      <c r="D30" s="46">
        <v>260114</v>
      </c>
      <c r="E30" s="46">
        <v>322872</v>
      </c>
      <c r="F30" s="46">
        <v>0</v>
      </c>
      <c r="G30" s="46">
        <v>0</v>
      </c>
      <c r="H30" s="46">
        <v>0</v>
      </c>
      <c r="I30" s="46">
        <v>9600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592586</v>
      </c>
      <c r="O30" s="47">
        <f t="shared" si="1"/>
        <v>29.262061132783565</v>
      </c>
      <c r="P30" s="9"/>
    </row>
    <row r="31" spans="1:16">
      <c r="A31" s="13"/>
      <c r="B31" s="45">
        <v>559</v>
      </c>
      <c r="C31" s="21" t="s">
        <v>44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624331</v>
      </c>
      <c r="N31" s="46">
        <f t="shared" si="7"/>
        <v>624331</v>
      </c>
      <c r="O31" s="47">
        <f t="shared" si="1"/>
        <v>30.829638042565801</v>
      </c>
      <c r="P31" s="9"/>
    </row>
    <row r="32" spans="1:16" ht="15.75">
      <c r="A32" s="28" t="s">
        <v>45</v>
      </c>
      <c r="B32" s="29"/>
      <c r="C32" s="30"/>
      <c r="D32" s="31">
        <f t="shared" ref="D32:M32" si="9">SUM(D33:D36)</f>
        <v>4379545</v>
      </c>
      <c r="E32" s="31">
        <f t="shared" si="9"/>
        <v>48</v>
      </c>
      <c r="F32" s="31">
        <f t="shared" si="9"/>
        <v>0</v>
      </c>
      <c r="G32" s="31">
        <f t="shared" si="9"/>
        <v>36811</v>
      </c>
      <c r="H32" s="31">
        <f t="shared" si="9"/>
        <v>0</v>
      </c>
      <c r="I32" s="31">
        <f t="shared" si="9"/>
        <v>0</v>
      </c>
      <c r="J32" s="31">
        <f t="shared" si="9"/>
        <v>0</v>
      </c>
      <c r="K32" s="31">
        <f t="shared" si="9"/>
        <v>0</v>
      </c>
      <c r="L32" s="31">
        <f t="shared" si="9"/>
        <v>0</v>
      </c>
      <c r="M32" s="31">
        <f t="shared" si="9"/>
        <v>0</v>
      </c>
      <c r="N32" s="31">
        <f t="shared" ref="N32:N40" si="10">SUM(D32:M32)</f>
        <v>4416404</v>
      </c>
      <c r="O32" s="43">
        <f t="shared" si="1"/>
        <v>218.08325514789394</v>
      </c>
      <c r="P32" s="9"/>
    </row>
    <row r="33" spans="1:119">
      <c r="A33" s="12"/>
      <c r="B33" s="44">
        <v>571</v>
      </c>
      <c r="C33" s="20" t="s">
        <v>46</v>
      </c>
      <c r="D33" s="46">
        <v>1358440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10"/>
        <v>1358440</v>
      </c>
      <c r="O33" s="47">
        <f t="shared" si="1"/>
        <v>67.080144190410351</v>
      </c>
      <c r="P33" s="9"/>
    </row>
    <row r="34" spans="1:119">
      <c r="A34" s="12"/>
      <c r="B34" s="44">
        <v>572</v>
      </c>
      <c r="C34" s="20" t="s">
        <v>47</v>
      </c>
      <c r="D34" s="46">
        <v>2736918</v>
      </c>
      <c r="E34" s="46">
        <v>48</v>
      </c>
      <c r="F34" s="46">
        <v>0</v>
      </c>
      <c r="G34" s="46">
        <v>36811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0"/>
        <v>2773777</v>
      </c>
      <c r="O34" s="47">
        <f t="shared" si="1"/>
        <v>136.96987803071454</v>
      </c>
      <c r="P34" s="9"/>
    </row>
    <row r="35" spans="1:119">
      <c r="A35" s="12"/>
      <c r="B35" s="44">
        <v>573</v>
      </c>
      <c r="C35" s="20" t="s">
        <v>48</v>
      </c>
      <c r="D35" s="46">
        <v>33664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33664</v>
      </c>
      <c r="O35" s="47">
        <f t="shared" si="1"/>
        <v>1.6623376623376624</v>
      </c>
      <c r="P35" s="9"/>
    </row>
    <row r="36" spans="1:119">
      <c r="A36" s="12"/>
      <c r="B36" s="44">
        <v>575</v>
      </c>
      <c r="C36" s="20" t="s">
        <v>49</v>
      </c>
      <c r="D36" s="46">
        <v>250523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250523</v>
      </c>
      <c r="O36" s="47">
        <f t="shared" si="1"/>
        <v>12.370895264431386</v>
      </c>
      <c r="P36" s="9"/>
    </row>
    <row r="37" spans="1:119" ht="15.75">
      <c r="A37" s="28" t="s">
        <v>51</v>
      </c>
      <c r="B37" s="29"/>
      <c r="C37" s="30"/>
      <c r="D37" s="31">
        <f t="shared" ref="D37:M37" si="11">SUM(D38:D39)</f>
        <v>1118620</v>
      </c>
      <c r="E37" s="31">
        <f t="shared" si="11"/>
        <v>4350854</v>
      </c>
      <c r="F37" s="31">
        <f t="shared" si="11"/>
        <v>0</v>
      </c>
      <c r="G37" s="31">
        <f t="shared" si="11"/>
        <v>158119</v>
      </c>
      <c r="H37" s="31">
        <f t="shared" si="11"/>
        <v>0</v>
      </c>
      <c r="I37" s="31">
        <f t="shared" si="11"/>
        <v>9314167</v>
      </c>
      <c r="J37" s="31">
        <f t="shared" si="11"/>
        <v>188296</v>
      </c>
      <c r="K37" s="31">
        <f t="shared" si="11"/>
        <v>0</v>
      </c>
      <c r="L37" s="31">
        <f t="shared" si="11"/>
        <v>0</v>
      </c>
      <c r="M37" s="31">
        <f t="shared" si="11"/>
        <v>1441656</v>
      </c>
      <c r="N37" s="31">
        <f t="shared" si="10"/>
        <v>16571712</v>
      </c>
      <c r="O37" s="43">
        <f t="shared" si="1"/>
        <v>818.31573749444476</v>
      </c>
      <c r="P37" s="9"/>
    </row>
    <row r="38" spans="1:119">
      <c r="A38" s="12"/>
      <c r="B38" s="44">
        <v>581</v>
      </c>
      <c r="C38" s="20" t="s">
        <v>50</v>
      </c>
      <c r="D38" s="46">
        <v>1118620</v>
      </c>
      <c r="E38" s="46">
        <v>4350854</v>
      </c>
      <c r="F38" s="46">
        <v>0</v>
      </c>
      <c r="G38" s="46">
        <v>158119</v>
      </c>
      <c r="H38" s="46">
        <v>0</v>
      </c>
      <c r="I38" s="46">
        <v>8617151</v>
      </c>
      <c r="J38" s="46">
        <v>188296</v>
      </c>
      <c r="K38" s="46">
        <v>0</v>
      </c>
      <c r="L38" s="46">
        <v>0</v>
      </c>
      <c r="M38" s="46">
        <v>1441656</v>
      </c>
      <c r="N38" s="46">
        <f t="shared" si="10"/>
        <v>15874696</v>
      </c>
      <c r="O38" s="47">
        <f t="shared" si="1"/>
        <v>783.89689398054418</v>
      </c>
      <c r="P38" s="9"/>
    </row>
    <row r="39" spans="1:119" ht="15.75" thickBot="1">
      <c r="A39" s="12"/>
      <c r="B39" s="44">
        <v>590</v>
      </c>
      <c r="C39" s="20" t="s">
        <v>58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697016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697016</v>
      </c>
      <c r="O39" s="47">
        <f t="shared" si="1"/>
        <v>34.418843513900548</v>
      </c>
      <c r="P39" s="9"/>
    </row>
    <row r="40" spans="1:119" ht="16.5" thickBot="1">
      <c r="A40" s="14" t="s">
        <v>10</v>
      </c>
      <c r="B40" s="23"/>
      <c r="C40" s="22"/>
      <c r="D40" s="15">
        <f>SUM(D5,D14,D18,D26,D29,D32,D37)</f>
        <v>25413760</v>
      </c>
      <c r="E40" s="15">
        <f t="shared" ref="E40:M40" si="12">SUM(E5,E14,E18,E26,E29,E32,E37)</f>
        <v>5156683</v>
      </c>
      <c r="F40" s="15">
        <f t="shared" si="12"/>
        <v>1678164</v>
      </c>
      <c r="G40" s="15">
        <f t="shared" si="12"/>
        <v>1751886</v>
      </c>
      <c r="H40" s="15">
        <f t="shared" si="12"/>
        <v>0</v>
      </c>
      <c r="I40" s="15">
        <f t="shared" si="12"/>
        <v>88666756</v>
      </c>
      <c r="J40" s="15">
        <f t="shared" si="12"/>
        <v>6031867</v>
      </c>
      <c r="K40" s="15">
        <f t="shared" si="12"/>
        <v>4068398</v>
      </c>
      <c r="L40" s="15">
        <f t="shared" si="12"/>
        <v>0</v>
      </c>
      <c r="M40" s="15">
        <f t="shared" si="12"/>
        <v>2989733</v>
      </c>
      <c r="N40" s="15">
        <f t="shared" si="10"/>
        <v>135757247</v>
      </c>
      <c r="O40" s="37">
        <f t="shared" si="1"/>
        <v>6703.7305318255885</v>
      </c>
      <c r="P40" s="6"/>
      <c r="Q40" s="2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</row>
    <row r="41" spans="1:119">
      <c r="A41" s="16"/>
      <c r="B41" s="18"/>
      <c r="C41" s="18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9"/>
    </row>
    <row r="42" spans="1:119">
      <c r="A42" s="38"/>
      <c r="B42" s="39"/>
      <c r="C42" s="39"/>
      <c r="D42" s="40"/>
      <c r="E42" s="40"/>
      <c r="F42" s="40"/>
      <c r="G42" s="40"/>
      <c r="H42" s="40"/>
      <c r="I42" s="40"/>
      <c r="J42" s="40"/>
      <c r="K42" s="40"/>
      <c r="L42" s="163" t="s">
        <v>59</v>
      </c>
      <c r="M42" s="163"/>
      <c r="N42" s="163"/>
      <c r="O42" s="41">
        <v>20251</v>
      </c>
    </row>
    <row r="43" spans="1:119">
      <c r="A43" s="164"/>
      <c r="B43" s="141"/>
      <c r="C43" s="141"/>
      <c r="D43" s="141"/>
      <c r="E43" s="141"/>
      <c r="F43" s="141"/>
      <c r="G43" s="141"/>
      <c r="H43" s="141"/>
      <c r="I43" s="141"/>
      <c r="J43" s="141"/>
      <c r="K43" s="141"/>
      <c r="L43" s="141"/>
      <c r="M43" s="141"/>
      <c r="N43" s="141"/>
      <c r="O43" s="142"/>
    </row>
    <row r="44" spans="1:119" ht="15.75" customHeight="1" thickBot="1">
      <c r="A44" s="165" t="s">
        <v>56</v>
      </c>
      <c r="B44" s="144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5"/>
    </row>
  </sheetData>
  <mergeCells count="10">
    <mergeCell ref="L42:N42"/>
    <mergeCell ref="A43:O43"/>
    <mergeCell ref="A44:O4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C4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53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54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>SUM(D6:D13)</f>
        <v>3286726</v>
      </c>
      <c r="E5" s="26">
        <f t="shared" ref="E5:M5" si="0">SUM(E6:E13)</f>
        <v>0</v>
      </c>
      <c r="F5" s="26">
        <f t="shared" si="0"/>
        <v>7722528</v>
      </c>
      <c r="G5" s="26">
        <f t="shared" si="0"/>
        <v>112475</v>
      </c>
      <c r="H5" s="26">
        <f t="shared" si="0"/>
        <v>0</v>
      </c>
      <c r="I5" s="26">
        <f t="shared" si="0"/>
        <v>2936997</v>
      </c>
      <c r="J5" s="26">
        <f t="shared" si="0"/>
        <v>5540721</v>
      </c>
      <c r="K5" s="26">
        <f t="shared" si="0"/>
        <v>3979091</v>
      </c>
      <c r="L5" s="26">
        <f t="shared" si="0"/>
        <v>0</v>
      </c>
      <c r="M5" s="26">
        <f t="shared" si="0"/>
        <v>2368608</v>
      </c>
      <c r="N5" s="27">
        <f>SUM(D5:M5)</f>
        <v>25947146</v>
      </c>
      <c r="O5" s="32">
        <f t="shared" ref="O5:O39" si="1">(N5/O$41)</f>
        <v>1289.8119003827608</v>
      </c>
      <c r="P5" s="6"/>
    </row>
    <row r="6" spans="1:133">
      <c r="A6" s="12"/>
      <c r="B6" s="44">
        <v>511</v>
      </c>
      <c r="C6" s="20" t="s">
        <v>19</v>
      </c>
      <c r="D6" s="46">
        <v>71848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71848</v>
      </c>
      <c r="O6" s="47">
        <f t="shared" si="1"/>
        <v>3.5715066858875577</v>
      </c>
      <c r="P6" s="9"/>
    </row>
    <row r="7" spans="1:133">
      <c r="A7" s="12"/>
      <c r="B7" s="44">
        <v>512</v>
      </c>
      <c r="C7" s="20" t="s">
        <v>20</v>
      </c>
      <c r="D7" s="46">
        <v>162206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162206</v>
      </c>
      <c r="O7" s="47">
        <f t="shared" si="1"/>
        <v>8.0631306854898845</v>
      </c>
      <c r="P7" s="9"/>
    </row>
    <row r="8" spans="1:133">
      <c r="A8" s="12"/>
      <c r="B8" s="44">
        <v>513</v>
      </c>
      <c r="C8" s="20" t="s">
        <v>21</v>
      </c>
      <c r="D8" s="46">
        <v>849879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511505</v>
      </c>
      <c r="L8" s="46">
        <v>0</v>
      </c>
      <c r="M8" s="46">
        <v>0</v>
      </c>
      <c r="N8" s="46">
        <f t="shared" si="2"/>
        <v>1361384</v>
      </c>
      <c r="O8" s="47">
        <f t="shared" si="1"/>
        <v>67.673311129890138</v>
      </c>
      <c r="P8" s="9"/>
    </row>
    <row r="9" spans="1:133">
      <c r="A9" s="12"/>
      <c r="B9" s="44">
        <v>514</v>
      </c>
      <c r="C9" s="20" t="s">
        <v>22</v>
      </c>
      <c r="D9" s="46">
        <v>318377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318377</v>
      </c>
      <c r="O9" s="47">
        <f t="shared" si="1"/>
        <v>15.826266341899885</v>
      </c>
      <c r="P9" s="9"/>
    </row>
    <row r="10" spans="1:133">
      <c r="A10" s="12"/>
      <c r="B10" s="44">
        <v>515</v>
      </c>
      <c r="C10" s="20" t="s">
        <v>23</v>
      </c>
      <c r="D10" s="46">
        <v>195075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195075</v>
      </c>
      <c r="O10" s="47">
        <f t="shared" si="1"/>
        <v>9.6970224188497287</v>
      </c>
      <c r="P10" s="9"/>
    </row>
    <row r="11" spans="1:133">
      <c r="A11" s="12"/>
      <c r="B11" s="44">
        <v>517</v>
      </c>
      <c r="C11" s="20" t="s">
        <v>24</v>
      </c>
      <c r="D11" s="46">
        <v>45020</v>
      </c>
      <c r="E11" s="46">
        <v>0</v>
      </c>
      <c r="F11" s="46">
        <v>7722528</v>
      </c>
      <c r="G11" s="46">
        <v>750</v>
      </c>
      <c r="H11" s="46">
        <v>0</v>
      </c>
      <c r="I11" s="46">
        <v>2936997</v>
      </c>
      <c r="J11" s="46">
        <v>0</v>
      </c>
      <c r="K11" s="46">
        <v>0</v>
      </c>
      <c r="L11" s="46">
        <v>0</v>
      </c>
      <c r="M11" s="46">
        <v>2368608</v>
      </c>
      <c r="N11" s="46">
        <f t="shared" si="2"/>
        <v>13073903</v>
      </c>
      <c r="O11" s="47">
        <f t="shared" si="1"/>
        <v>649.89327434508129</v>
      </c>
      <c r="P11" s="9"/>
    </row>
    <row r="12" spans="1:133">
      <c r="A12" s="12"/>
      <c r="B12" s="44">
        <v>518</v>
      </c>
      <c r="C12" s="20" t="s">
        <v>25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3467586</v>
      </c>
      <c r="L12" s="46">
        <v>0</v>
      </c>
      <c r="M12" s="46">
        <v>0</v>
      </c>
      <c r="N12" s="46">
        <f t="shared" si="2"/>
        <v>3467586</v>
      </c>
      <c r="O12" s="47">
        <f t="shared" si="1"/>
        <v>172.37093005915395</v>
      </c>
      <c r="P12" s="9"/>
    </row>
    <row r="13" spans="1:133">
      <c r="A13" s="12"/>
      <c r="B13" s="44">
        <v>519</v>
      </c>
      <c r="C13" s="20" t="s">
        <v>26</v>
      </c>
      <c r="D13" s="46">
        <v>1644321</v>
      </c>
      <c r="E13" s="46">
        <v>0</v>
      </c>
      <c r="F13" s="46">
        <v>0</v>
      </c>
      <c r="G13" s="46">
        <v>111725</v>
      </c>
      <c r="H13" s="46">
        <v>0</v>
      </c>
      <c r="I13" s="46">
        <v>0</v>
      </c>
      <c r="J13" s="46">
        <v>5540721</v>
      </c>
      <c r="K13" s="46">
        <v>0</v>
      </c>
      <c r="L13" s="46">
        <v>0</v>
      </c>
      <c r="M13" s="46">
        <v>0</v>
      </c>
      <c r="N13" s="46">
        <f t="shared" si="2"/>
        <v>7296767</v>
      </c>
      <c r="O13" s="47">
        <f t="shared" si="1"/>
        <v>362.71645871650844</v>
      </c>
      <c r="P13" s="9"/>
    </row>
    <row r="14" spans="1:133" ht="15.75">
      <c r="A14" s="28" t="s">
        <v>27</v>
      </c>
      <c r="B14" s="29"/>
      <c r="C14" s="30"/>
      <c r="D14" s="31">
        <f t="shared" ref="D14:M14" si="3">SUM(D15:D17)</f>
        <v>13585790</v>
      </c>
      <c r="E14" s="31">
        <f t="shared" si="3"/>
        <v>479375</v>
      </c>
      <c r="F14" s="31">
        <f t="shared" si="3"/>
        <v>0</v>
      </c>
      <c r="G14" s="31">
        <f t="shared" si="3"/>
        <v>0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25" si="4">SUM(D14:M14)</f>
        <v>14065165</v>
      </c>
      <c r="O14" s="43">
        <f t="shared" si="1"/>
        <v>699.16811651836758</v>
      </c>
      <c r="P14" s="10"/>
    </row>
    <row r="15" spans="1:133">
      <c r="A15" s="12"/>
      <c r="B15" s="44">
        <v>521</v>
      </c>
      <c r="C15" s="20" t="s">
        <v>28</v>
      </c>
      <c r="D15" s="46">
        <v>7432358</v>
      </c>
      <c r="E15" s="46">
        <v>110411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7542769</v>
      </c>
      <c r="O15" s="47">
        <f t="shared" si="1"/>
        <v>374.9450216235025</v>
      </c>
      <c r="P15" s="9"/>
    </row>
    <row r="16" spans="1:133">
      <c r="A16" s="12"/>
      <c r="B16" s="44">
        <v>522</v>
      </c>
      <c r="C16" s="20" t="s">
        <v>29</v>
      </c>
      <c r="D16" s="46">
        <v>6153432</v>
      </c>
      <c r="E16" s="46">
        <v>-8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6153424</v>
      </c>
      <c r="O16" s="47">
        <f t="shared" si="1"/>
        <v>305.88179151961026</v>
      </c>
      <c r="P16" s="9"/>
    </row>
    <row r="17" spans="1:16">
      <c r="A17" s="12"/>
      <c r="B17" s="44">
        <v>524</v>
      </c>
      <c r="C17" s="20" t="s">
        <v>30</v>
      </c>
      <c r="D17" s="46">
        <v>0</v>
      </c>
      <c r="E17" s="46">
        <v>368972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368972</v>
      </c>
      <c r="O17" s="47">
        <f t="shared" si="1"/>
        <v>18.341303375254761</v>
      </c>
      <c r="P17" s="9"/>
    </row>
    <row r="18" spans="1:16" ht="15.75">
      <c r="A18" s="28" t="s">
        <v>31</v>
      </c>
      <c r="B18" s="29"/>
      <c r="C18" s="30"/>
      <c r="D18" s="31">
        <f t="shared" ref="D18:M18" si="5">SUM(D19:D25)</f>
        <v>107684</v>
      </c>
      <c r="E18" s="31">
        <f t="shared" si="5"/>
        <v>1376987</v>
      </c>
      <c r="F18" s="31">
        <f t="shared" si="5"/>
        <v>0</v>
      </c>
      <c r="G18" s="31">
        <f t="shared" si="5"/>
        <v>0</v>
      </c>
      <c r="H18" s="31">
        <f t="shared" si="5"/>
        <v>0</v>
      </c>
      <c r="I18" s="31">
        <f t="shared" si="5"/>
        <v>83207848</v>
      </c>
      <c r="J18" s="31">
        <f t="shared" si="5"/>
        <v>0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42">
        <f t="shared" si="4"/>
        <v>84692519</v>
      </c>
      <c r="O18" s="43">
        <f t="shared" si="1"/>
        <v>4209.9974648307398</v>
      </c>
      <c r="P18" s="10"/>
    </row>
    <row r="19" spans="1:16">
      <c r="A19" s="12"/>
      <c r="B19" s="44">
        <v>531</v>
      </c>
      <c r="C19" s="20" t="s">
        <v>32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58931480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58931480</v>
      </c>
      <c r="O19" s="47">
        <f t="shared" si="1"/>
        <v>2929.4367947507085</v>
      </c>
      <c r="P19" s="9"/>
    </row>
    <row r="20" spans="1:16">
      <c r="A20" s="12"/>
      <c r="B20" s="44">
        <v>532</v>
      </c>
      <c r="C20" s="20" t="s">
        <v>33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6556766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6556766</v>
      </c>
      <c r="O20" s="47">
        <f t="shared" si="1"/>
        <v>325.93160013918578</v>
      </c>
      <c r="P20" s="9"/>
    </row>
    <row r="21" spans="1:16">
      <c r="A21" s="12"/>
      <c r="B21" s="44">
        <v>533</v>
      </c>
      <c r="C21" s="20" t="s">
        <v>34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6256867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6256867</v>
      </c>
      <c r="O21" s="47">
        <f t="shared" si="1"/>
        <v>311.02386041656308</v>
      </c>
      <c r="P21" s="9"/>
    </row>
    <row r="22" spans="1:16">
      <c r="A22" s="12"/>
      <c r="B22" s="44">
        <v>534</v>
      </c>
      <c r="C22" s="20" t="s">
        <v>35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2862176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2862176</v>
      </c>
      <c r="O22" s="47">
        <f t="shared" si="1"/>
        <v>142.27648257692499</v>
      </c>
      <c r="P22" s="9"/>
    </row>
    <row r="23" spans="1:16">
      <c r="A23" s="12"/>
      <c r="B23" s="44">
        <v>535</v>
      </c>
      <c r="C23" s="20" t="s">
        <v>36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7596711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7596711</v>
      </c>
      <c r="O23" s="47">
        <f t="shared" si="1"/>
        <v>377.62643535318387</v>
      </c>
      <c r="P23" s="9"/>
    </row>
    <row r="24" spans="1:16">
      <c r="A24" s="12"/>
      <c r="B24" s="44">
        <v>537</v>
      </c>
      <c r="C24" s="20" t="s">
        <v>37</v>
      </c>
      <c r="D24" s="46">
        <v>0</v>
      </c>
      <c r="E24" s="46">
        <v>1376987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1376987</v>
      </c>
      <c r="O24" s="47">
        <f t="shared" si="1"/>
        <v>68.448923795794599</v>
      </c>
      <c r="P24" s="9"/>
    </row>
    <row r="25" spans="1:16">
      <c r="A25" s="12"/>
      <c r="B25" s="44">
        <v>539</v>
      </c>
      <c r="C25" s="20" t="s">
        <v>38</v>
      </c>
      <c r="D25" s="46">
        <v>107684</v>
      </c>
      <c r="E25" s="46">
        <v>0</v>
      </c>
      <c r="F25" s="46">
        <v>0</v>
      </c>
      <c r="G25" s="46">
        <v>0</v>
      </c>
      <c r="H25" s="46">
        <v>0</v>
      </c>
      <c r="I25" s="46">
        <v>1003848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1111532</v>
      </c>
      <c r="O25" s="47">
        <f t="shared" si="1"/>
        <v>55.253367798379479</v>
      </c>
      <c r="P25" s="9"/>
    </row>
    <row r="26" spans="1:16" ht="15.75">
      <c r="A26" s="28" t="s">
        <v>39</v>
      </c>
      <c r="B26" s="29"/>
      <c r="C26" s="30"/>
      <c r="D26" s="31">
        <f t="shared" ref="D26:M26" si="6">SUM(D27:D28)</f>
        <v>1956643</v>
      </c>
      <c r="E26" s="31">
        <f t="shared" si="6"/>
        <v>60</v>
      </c>
      <c r="F26" s="31">
        <f t="shared" si="6"/>
        <v>0</v>
      </c>
      <c r="G26" s="31">
        <f t="shared" si="6"/>
        <v>3922356</v>
      </c>
      <c r="H26" s="31">
        <f t="shared" si="6"/>
        <v>0</v>
      </c>
      <c r="I26" s="31">
        <f t="shared" si="6"/>
        <v>0</v>
      </c>
      <c r="J26" s="31">
        <f t="shared" si="6"/>
        <v>0</v>
      </c>
      <c r="K26" s="31">
        <f t="shared" si="6"/>
        <v>0</v>
      </c>
      <c r="L26" s="31">
        <f t="shared" si="6"/>
        <v>0</v>
      </c>
      <c r="M26" s="31">
        <f t="shared" si="6"/>
        <v>0</v>
      </c>
      <c r="N26" s="31">
        <f t="shared" ref="N26:N31" si="7">SUM(D26:M26)</f>
        <v>5879059</v>
      </c>
      <c r="O26" s="43">
        <f t="shared" si="1"/>
        <v>292.2433265397425</v>
      </c>
      <c r="P26" s="10"/>
    </row>
    <row r="27" spans="1:16">
      <c r="A27" s="12"/>
      <c r="B27" s="44">
        <v>541</v>
      </c>
      <c r="C27" s="20" t="s">
        <v>40</v>
      </c>
      <c r="D27" s="46">
        <v>1269086</v>
      </c>
      <c r="E27" s="46">
        <v>0</v>
      </c>
      <c r="F27" s="46">
        <v>0</v>
      </c>
      <c r="G27" s="46">
        <v>719592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1988678</v>
      </c>
      <c r="O27" s="47">
        <f t="shared" si="1"/>
        <v>98.855594770592035</v>
      </c>
      <c r="P27" s="9"/>
    </row>
    <row r="28" spans="1:16">
      <c r="A28" s="12"/>
      <c r="B28" s="44">
        <v>542</v>
      </c>
      <c r="C28" s="20" t="s">
        <v>41</v>
      </c>
      <c r="D28" s="46">
        <v>687557</v>
      </c>
      <c r="E28" s="46">
        <v>60</v>
      </c>
      <c r="F28" s="46">
        <v>0</v>
      </c>
      <c r="G28" s="46">
        <v>3202764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3890381</v>
      </c>
      <c r="O28" s="47">
        <f t="shared" si="1"/>
        <v>193.38773176915046</v>
      </c>
      <c r="P28" s="9"/>
    </row>
    <row r="29" spans="1:16" ht="15.75">
      <c r="A29" s="28" t="s">
        <v>42</v>
      </c>
      <c r="B29" s="29"/>
      <c r="C29" s="30"/>
      <c r="D29" s="31">
        <f t="shared" ref="D29:M29" si="8">SUM(D30:D31)</f>
        <v>498911</v>
      </c>
      <c r="E29" s="31">
        <f t="shared" si="8"/>
        <v>0</v>
      </c>
      <c r="F29" s="31">
        <f t="shared" si="8"/>
        <v>0</v>
      </c>
      <c r="G29" s="31">
        <f t="shared" si="8"/>
        <v>0</v>
      </c>
      <c r="H29" s="31">
        <f t="shared" si="8"/>
        <v>0</v>
      </c>
      <c r="I29" s="31">
        <f t="shared" si="8"/>
        <v>131299</v>
      </c>
      <c r="J29" s="31">
        <f t="shared" si="8"/>
        <v>0</v>
      </c>
      <c r="K29" s="31">
        <f t="shared" si="8"/>
        <v>0</v>
      </c>
      <c r="L29" s="31">
        <f t="shared" si="8"/>
        <v>0</v>
      </c>
      <c r="M29" s="31">
        <f t="shared" si="8"/>
        <v>1088597</v>
      </c>
      <c r="N29" s="31">
        <f t="shared" si="7"/>
        <v>1718807</v>
      </c>
      <c r="O29" s="43">
        <f t="shared" si="1"/>
        <v>85.440522940796342</v>
      </c>
      <c r="P29" s="10"/>
    </row>
    <row r="30" spans="1:16">
      <c r="A30" s="13"/>
      <c r="B30" s="45">
        <v>554</v>
      </c>
      <c r="C30" s="21" t="s">
        <v>43</v>
      </c>
      <c r="D30" s="46">
        <v>498911</v>
      </c>
      <c r="E30" s="46">
        <v>0</v>
      </c>
      <c r="F30" s="46">
        <v>0</v>
      </c>
      <c r="G30" s="46">
        <v>0</v>
      </c>
      <c r="H30" s="46">
        <v>0</v>
      </c>
      <c r="I30" s="46">
        <v>131299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630210</v>
      </c>
      <c r="O30" s="47">
        <f t="shared" si="1"/>
        <v>31.327235671322761</v>
      </c>
      <c r="P30" s="9"/>
    </row>
    <row r="31" spans="1:16">
      <c r="A31" s="13"/>
      <c r="B31" s="45">
        <v>559</v>
      </c>
      <c r="C31" s="21" t="s">
        <v>44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1088597</v>
      </c>
      <c r="N31" s="46">
        <f t="shared" si="7"/>
        <v>1088597</v>
      </c>
      <c r="O31" s="47">
        <f t="shared" si="1"/>
        <v>54.113287269473581</v>
      </c>
      <c r="P31" s="9"/>
    </row>
    <row r="32" spans="1:16" ht="15.75">
      <c r="A32" s="28" t="s">
        <v>45</v>
      </c>
      <c r="B32" s="29"/>
      <c r="C32" s="30"/>
      <c r="D32" s="31">
        <f t="shared" ref="D32:M32" si="9">SUM(D33:D36)</f>
        <v>4396311</v>
      </c>
      <c r="E32" s="31">
        <f t="shared" si="9"/>
        <v>76</v>
      </c>
      <c r="F32" s="31">
        <f t="shared" si="9"/>
        <v>0</v>
      </c>
      <c r="G32" s="31">
        <f t="shared" si="9"/>
        <v>500058</v>
      </c>
      <c r="H32" s="31">
        <f t="shared" si="9"/>
        <v>0</v>
      </c>
      <c r="I32" s="31">
        <f t="shared" si="9"/>
        <v>0</v>
      </c>
      <c r="J32" s="31">
        <f t="shared" si="9"/>
        <v>0</v>
      </c>
      <c r="K32" s="31">
        <f t="shared" si="9"/>
        <v>0</v>
      </c>
      <c r="L32" s="31">
        <f t="shared" si="9"/>
        <v>0</v>
      </c>
      <c r="M32" s="31">
        <f t="shared" si="9"/>
        <v>0</v>
      </c>
      <c r="N32" s="31">
        <f t="shared" ref="N32:N39" si="10">SUM(D32:M32)</f>
        <v>4896445</v>
      </c>
      <c r="O32" s="43">
        <f t="shared" si="1"/>
        <v>243.39836953820151</v>
      </c>
      <c r="P32" s="9"/>
    </row>
    <row r="33" spans="1:119">
      <c r="A33" s="12"/>
      <c r="B33" s="44">
        <v>571</v>
      </c>
      <c r="C33" s="20" t="s">
        <v>46</v>
      </c>
      <c r="D33" s="46">
        <v>1336987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10"/>
        <v>1336987</v>
      </c>
      <c r="O33" s="47">
        <f t="shared" si="1"/>
        <v>66.460555748869112</v>
      </c>
      <c r="P33" s="9"/>
    </row>
    <row r="34" spans="1:119">
      <c r="A34" s="12"/>
      <c r="B34" s="44">
        <v>572</v>
      </c>
      <c r="C34" s="20" t="s">
        <v>47</v>
      </c>
      <c r="D34" s="46">
        <v>2259675</v>
      </c>
      <c r="E34" s="46">
        <v>76</v>
      </c>
      <c r="F34" s="46">
        <v>0</v>
      </c>
      <c r="G34" s="46">
        <v>500058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0"/>
        <v>2759809</v>
      </c>
      <c r="O34" s="47">
        <f t="shared" si="1"/>
        <v>137.18790078043446</v>
      </c>
      <c r="P34" s="9"/>
    </row>
    <row r="35" spans="1:119">
      <c r="A35" s="12"/>
      <c r="B35" s="44">
        <v>573</v>
      </c>
      <c r="C35" s="20" t="s">
        <v>48</v>
      </c>
      <c r="D35" s="46">
        <v>33996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33996</v>
      </c>
      <c r="O35" s="47">
        <f t="shared" si="1"/>
        <v>1.6899140030819704</v>
      </c>
      <c r="P35" s="9"/>
    </row>
    <row r="36" spans="1:119">
      <c r="A36" s="12"/>
      <c r="B36" s="44">
        <v>575</v>
      </c>
      <c r="C36" s="20" t="s">
        <v>49</v>
      </c>
      <c r="D36" s="46">
        <v>765653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765653</v>
      </c>
      <c r="O36" s="47">
        <f t="shared" si="1"/>
        <v>38.059999005815975</v>
      </c>
      <c r="P36" s="9"/>
    </row>
    <row r="37" spans="1:119" ht="15.75">
      <c r="A37" s="28" t="s">
        <v>51</v>
      </c>
      <c r="B37" s="29"/>
      <c r="C37" s="30"/>
      <c r="D37" s="31">
        <f t="shared" ref="D37:M37" si="11">SUM(D38:D38)</f>
        <v>1481981</v>
      </c>
      <c r="E37" s="31">
        <f t="shared" si="11"/>
        <v>1811165</v>
      </c>
      <c r="F37" s="31">
        <f t="shared" si="11"/>
        <v>0</v>
      </c>
      <c r="G37" s="31">
        <f t="shared" si="11"/>
        <v>703504</v>
      </c>
      <c r="H37" s="31">
        <f t="shared" si="11"/>
        <v>0</v>
      </c>
      <c r="I37" s="31">
        <f t="shared" si="11"/>
        <v>8131740</v>
      </c>
      <c r="J37" s="31">
        <f t="shared" si="11"/>
        <v>109770</v>
      </c>
      <c r="K37" s="31">
        <f t="shared" si="11"/>
        <v>0</v>
      </c>
      <c r="L37" s="31">
        <f t="shared" si="11"/>
        <v>0</v>
      </c>
      <c r="M37" s="31">
        <f t="shared" si="11"/>
        <v>3717618</v>
      </c>
      <c r="N37" s="31">
        <f t="shared" si="10"/>
        <v>15955778</v>
      </c>
      <c r="O37" s="43">
        <f t="shared" si="1"/>
        <v>793.1489784759159</v>
      </c>
      <c r="P37" s="9"/>
    </row>
    <row r="38" spans="1:119" ht="15.75" thickBot="1">
      <c r="A38" s="12"/>
      <c r="B38" s="44">
        <v>581</v>
      </c>
      <c r="C38" s="20" t="s">
        <v>50</v>
      </c>
      <c r="D38" s="46">
        <v>1481981</v>
      </c>
      <c r="E38" s="46">
        <v>1811165</v>
      </c>
      <c r="F38" s="46">
        <v>0</v>
      </c>
      <c r="G38" s="46">
        <v>703504</v>
      </c>
      <c r="H38" s="46">
        <v>0</v>
      </c>
      <c r="I38" s="46">
        <v>8131740</v>
      </c>
      <c r="J38" s="46">
        <v>109770</v>
      </c>
      <c r="K38" s="46">
        <v>0</v>
      </c>
      <c r="L38" s="46">
        <v>0</v>
      </c>
      <c r="M38" s="46">
        <v>3717618</v>
      </c>
      <c r="N38" s="46">
        <f t="shared" si="10"/>
        <v>15955778</v>
      </c>
      <c r="O38" s="47">
        <f t="shared" si="1"/>
        <v>793.1489784759159</v>
      </c>
      <c r="P38" s="9"/>
    </row>
    <row r="39" spans="1:119" ht="16.5" thickBot="1">
      <c r="A39" s="14" t="s">
        <v>10</v>
      </c>
      <c r="B39" s="23"/>
      <c r="C39" s="22"/>
      <c r="D39" s="15">
        <f>SUM(D5,D14,D18,D26,D29,D32,D37)</f>
        <v>25314046</v>
      </c>
      <c r="E39" s="15">
        <f t="shared" ref="E39:M39" si="12">SUM(E5,E14,E18,E26,E29,E32,E37)</f>
        <v>3667663</v>
      </c>
      <c r="F39" s="15">
        <f t="shared" si="12"/>
        <v>7722528</v>
      </c>
      <c r="G39" s="15">
        <f t="shared" si="12"/>
        <v>5238393</v>
      </c>
      <c r="H39" s="15">
        <f t="shared" si="12"/>
        <v>0</v>
      </c>
      <c r="I39" s="15">
        <f t="shared" si="12"/>
        <v>94407884</v>
      </c>
      <c r="J39" s="15">
        <f t="shared" si="12"/>
        <v>5650491</v>
      </c>
      <c r="K39" s="15">
        <f t="shared" si="12"/>
        <v>3979091</v>
      </c>
      <c r="L39" s="15">
        <f t="shared" si="12"/>
        <v>0</v>
      </c>
      <c r="M39" s="15">
        <f t="shared" si="12"/>
        <v>7174823</v>
      </c>
      <c r="N39" s="15">
        <f t="shared" si="10"/>
        <v>153154919</v>
      </c>
      <c r="O39" s="37">
        <f t="shared" si="1"/>
        <v>7613.2086792265245</v>
      </c>
      <c r="P39" s="6"/>
      <c r="Q39" s="2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5"/>
      <c r="DF39" s="5"/>
      <c r="DG39" s="5"/>
      <c r="DH39" s="5"/>
      <c r="DI39" s="5"/>
      <c r="DJ39" s="5"/>
      <c r="DK39" s="5"/>
      <c r="DL39" s="5"/>
      <c r="DM39" s="5"/>
      <c r="DN39" s="5"/>
      <c r="DO39" s="5"/>
    </row>
    <row r="40" spans="1:119">
      <c r="A40" s="16"/>
      <c r="B40" s="18"/>
      <c r="C40" s="18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9"/>
    </row>
    <row r="41" spans="1:119">
      <c r="A41" s="38"/>
      <c r="B41" s="39"/>
      <c r="C41" s="39"/>
      <c r="D41" s="40"/>
      <c r="E41" s="40"/>
      <c r="F41" s="40"/>
      <c r="G41" s="40"/>
      <c r="H41" s="40"/>
      <c r="I41" s="40"/>
      <c r="J41" s="40"/>
      <c r="K41" s="40"/>
      <c r="L41" s="163" t="s">
        <v>55</v>
      </c>
      <c r="M41" s="163"/>
      <c r="N41" s="163"/>
      <c r="O41" s="41">
        <v>20117</v>
      </c>
    </row>
    <row r="42" spans="1:119">
      <c r="A42" s="164"/>
      <c r="B42" s="141"/>
      <c r="C42" s="141"/>
      <c r="D42" s="141"/>
      <c r="E42" s="141"/>
      <c r="F42" s="141"/>
      <c r="G42" s="141"/>
      <c r="H42" s="141"/>
      <c r="I42" s="141"/>
      <c r="J42" s="141"/>
      <c r="K42" s="141"/>
      <c r="L42" s="141"/>
      <c r="M42" s="141"/>
      <c r="N42" s="141"/>
      <c r="O42" s="142"/>
    </row>
    <row r="43" spans="1:119" ht="15.75" thickBot="1">
      <c r="A43" s="165" t="s">
        <v>56</v>
      </c>
      <c r="B43" s="144"/>
      <c r="C43" s="144"/>
      <c r="D43" s="144"/>
      <c r="E43" s="144"/>
      <c r="F43" s="144"/>
      <c r="G43" s="144"/>
      <c r="H43" s="144"/>
      <c r="I43" s="144"/>
      <c r="J43" s="144"/>
      <c r="K43" s="144"/>
      <c r="L43" s="144"/>
      <c r="M43" s="144"/>
      <c r="N43" s="144"/>
      <c r="O43" s="145"/>
    </row>
  </sheetData>
  <mergeCells count="10">
    <mergeCell ref="A43:O43"/>
    <mergeCell ref="L41:N41"/>
    <mergeCell ref="A42:O4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C43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53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11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>SUM(D6:D13)</f>
        <v>3423985</v>
      </c>
      <c r="E5" s="26">
        <f t="shared" ref="E5:M5" si="0">SUM(E6:E13)</f>
        <v>270062</v>
      </c>
      <c r="F5" s="26">
        <f t="shared" si="0"/>
        <v>1608030</v>
      </c>
      <c r="G5" s="26">
        <f t="shared" si="0"/>
        <v>372991</v>
      </c>
      <c r="H5" s="26">
        <f t="shared" si="0"/>
        <v>0</v>
      </c>
      <c r="I5" s="26">
        <f t="shared" si="0"/>
        <v>2793484</v>
      </c>
      <c r="J5" s="26">
        <f t="shared" si="0"/>
        <v>4473721</v>
      </c>
      <c r="K5" s="26">
        <f t="shared" si="0"/>
        <v>4023885</v>
      </c>
      <c r="L5" s="26">
        <f t="shared" si="0"/>
        <v>0</v>
      </c>
      <c r="M5" s="26">
        <f t="shared" si="0"/>
        <v>0</v>
      </c>
      <c r="N5" s="27">
        <f>SUM(D5:M5)</f>
        <v>16966158</v>
      </c>
      <c r="O5" s="32">
        <f t="shared" ref="O5:O39" si="1">(N5/O$41)</f>
        <v>827.3753047888423</v>
      </c>
      <c r="P5" s="6"/>
    </row>
    <row r="6" spans="1:133">
      <c r="A6" s="12"/>
      <c r="B6" s="44">
        <v>511</v>
      </c>
      <c r="C6" s="20" t="s">
        <v>19</v>
      </c>
      <c r="D6" s="46">
        <v>69532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69532</v>
      </c>
      <c r="O6" s="47">
        <f t="shared" si="1"/>
        <v>3.3908124451380082</v>
      </c>
      <c r="P6" s="9"/>
    </row>
    <row r="7" spans="1:133">
      <c r="A7" s="12"/>
      <c r="B7" s="44">
        <v>512</v>
      </c>
      <c r="C7" s="20" t="s">
        <v>20</v>
      </c>
      <c r="D7" s="46">
        <v>178359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178359</v>
      </c>
      <c r="O7" s="47">
        <f t="shared" si="1"/>
        <v>8.6978932995220912</v>
      </c>
      <c r="P7" s="9"/>
    </row>
    <row r="8" spans="1:133">
      <c r="A8" s="12"/>
      <c r="B8" s="44">
        <v>513</v>
      </c>
      <c r="C8" s="20" t="s">
        <v>21</v>
      </c>
      <c r="D8" s="46">
        <v>753518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463152</v>
      </c>
      <c r="L8" s="46">
        <v>0</v>
      </c>
      <c r="M8" s="46">
        <v>0</v>
      </c>
      <c r="N8" s="46">
        <f t="shared" si="2"/>
        <v>1216670</v>
      </c>
      <c r="O8" s="47">
        <f t="shared" si="1"/>
        <v>59.332390519847849</v>
      </c>
      <c r="P8" s="9"/>
    </row>
    <row r="9" spans="1:133">
      <c r="A9" s="12"/>
      <c r="B9" s="44">
        <v>514</v>
      </c>
      <c r="C9" s="20" t="s">
        <v>22</v>
      </c>
      <c r="D9" s="46">
        <v>190340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190340</v>
      </c>
      <c r="O9" s="47">
        <f t="shared" si="1"/>
        <v>9.2821613186384475</v>
      </c>
      <c r="P9" s="9"/>
    </row>
    <row r="10" spans="1:133">
      <c r="A10" s="12"/>
      <c r="B10" s="44">
        <v>515</v>
      </c>
      <c r="C10" s="20" t="s">
        <v>23</v>
      </c>
      <c r="D10" s="46">
        <v>218687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218687</v>
      </c>
      <c r="O10" s="47">
        <f t="shared" si="1"/>
        <v>10.664537208621867</v>
      </c>
      <c r="P10" s="9"/>
    </row>
    <row r="11" spans="1:133">
      <c r="A11" s="12"/>
      <c r="B11" s="44">
        <v>517</v>
      </c>
      <c r="C11" s="20" t="s">
        <v>24</v>
      </c>
      <c r="D11" s="46">
        <v>45020</v>
      </c>
      <c r="E11" s="46">
        <v>270062</v>
      </c>
      <c r="F11" s="46">
        <v>1608030</v>
      </c>
      <c r="G11" s="46">
        <v>6658</v>
      </c>
      <c r="H11" s="46">
        <v>0</v>
      </c>
      <c r="I11" s="46">
        <v>2793484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4723254</v>
      </c>
      <c r="O11" s="47">
        <f t="shared" si="1"/>
        <v>230.3352189603043</v>
      </c>
      <c r="P11" s="9"/>
    </row>
    <row r="12" spans="1:133">
      <c r="A12" s="12"/>
      <c r="B12" s="44">
        <v>518</v>
      </c>
      <c r="C12" s="20" t="s">
        <v>25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3560733</v>
      </c>
      <c r="L12" s="46">
        <v>0</v>
      </c>
      <c r="M12" s="46">
        <v>0</v>
      </c>
      <c r="N12" s="46">
        <f t="shared" si="2"/>
        <v>3560733</v>
      </c>
      <c r="O12" s="47">
        <f t="shared" si="1"/>
        <v>173.64347020384278</v>
      </c>
      <c r="P12" s="9"/>
    </row>
    <row r="13" spans="1:133">
      <c r="A13" s="12"/>
      <c r="B13" s="44">
        <v>519</v>
      </c>
      <c r="C13" s="20" t="s">
        <v>26</v>
      </c>
      <c r="D13" s="46">
        <v>1968529</v>
      </c>
      <c r="E13" s="46">
        <v>0</v>
      </c>
      <c r="F13" s="46">
        <v>0</v>
      </c>
      <c r="G13" s="46">
        <v>366333</v>
      </c>
      <c r="H13" s="46">
        <v>0</v>
      </c>
      <c r="I13" s="46">
        <v>0</v>
      </c>
      <c r="J13" s="46">
        <v>4473721</v>
      </c>
      <c r="K13" s="46">
        <v>0</v>
      </c>
      <c r="L13" s="46">
        <v>0</v>
      </c>
      <c r="M13" s="46">
        <v>0</v>
      </c>
      <c r="N13" s="46">
        <f t="shared" si="2"/>
        <v>6808583</v>
      </c>
      <c r="O13" s="47">
        <f t="shared" si="1"/>
        <v>332.02882083292695</v>
      </c>
      <c r="P13" s="9"/>
    </row>
    <row r="14" spans="1:133" ht="15.75">
      <c r="A14" s="28" t="s">
        <v>27</v>
      </c>
      <c r="B14" s="29"/>
      <c r="C14" s="30"/>
      <c r="D14" s="31">
        <f t="shared" ref="D14:M14" si="3">SUM(D15:D17)</f>
        <v>13826490</v>
      </c>
      <c r="E14" s="31">
        <f t="shared" si="3"/>
        <v>651001</v>
      </c>
      <c r="F14" s="31">
        <f t="shared" si="3"/>
        <v>0</v>
      </c>
      <c r="G14" s="31">
        <f t="shared" si="3"/>
        <v>0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25" si="4">SUM(D14:M14)</f>
        <v>14477491</v>
      </c>
      <c r="O14" s="43">
        <f t="shared" si="1"/>
        <v>706.01243538476547</v>
      </c>
      <c r="P14" s="10"/>
    </row>
    <row r="15" spans="1:133">
      <c r="A15" s="12"/>
      <c r="B15" s="44">
        <v>521</v>
      </c>
      <c r="C15" s="20" t="s">
        <v>28</v>
      </c>
      <c r="D15" s="46">
        <v>7422862</v>
      </c>
      <c r="E15" s="46">
        <v>127712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7550574</v>
      </c>
      <c r="O15" s="47">
        <f t="shared" si="1"/>
        <v>368.21291329367017</v>
      </c>
      <c r="P15" s="9"/>
    </row>
    <row r="16" spans="1:133">
      <c r="A16" s="12"/>
      <c r="B16" s="44">
        <v>522</v>
      </c>
      <c r="C16" s="20" t="s">
        <v>29</v>
      </c>
      <c r="D16" s="46">
        <v>6403628</v>
      </c>
      <c r="E16" s="46">
        <v>-27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6403601</v>
      </c>
      <c r="O16" s="47">
        <f t="shared" si="1"/>
        <v>312.27938164439678</v>
      </c>
      <c r="P16" s="9"/>
    </row>
    <row r="17" spans="1:16">
      <c r="A17" s="12"/>
      <c r="B17" s="44">
        <v>524</v>
      </c>
      <c r="C17" s="20" t="s">
        <v>30</v>
      </c>
      <c r="D17" s="46">
        <v>0</v>
      </c>
      <c r="E17" s="46">
        <v>523316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523316</v>
      </c>
      <c r="O17" s="47">
        <f t="shared" si="1"/>
        <v>25.520140446698527</v>
      </c>
      <c r="P17" s="9"/>
    </row>
    <row r="18" spans="1:16" ht="15.75">
      <c r="A18" s="28" t="s">
        <v>31</v>
      </c>
      <c r="B18" s="29"/>
      <c r="C18" s="30"/>
      <c r="D18" s="31">
        <f t="shared" ref="D18:M18" si="5">SUM(D19:D25)</f>
        <v>105877</v>
      </c>
      <c r="E18" s="31">
        <f t="shared" si="5"/>
        <v>1784390</v>
      </c>
      <c r="F18" s="31">
        <f t="shared" si="5"/>
        <v>0</v>
      </c>
      <c r="G18" s="31">
        <f t="shared" si="5"/>
        <v>0</v>
      </c>
      <c r="H18" s="31">
        <f t="shared" si="5"/>
        <v>0</v>
      </c>
      <c r="I18" s="31">
        <f t="shared" si="5"/>
        <v>88796570</v>
      </c>
      <c r="J18" s="31">
        <f t="shared" si="5"/>
        <v>0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42">
        <f t="shared" si="4"/>
        <v>90686837</v>
      </c>
      <c r="O18" s="43">
        <f t="shared" si="1"/>
        <v>4422.4537696284015</v>
      </c>
      <c r="P18" s="10"/>
    </row>
    <row r="19" spans="1:16">
      <c r="A19" s="12"/>
      <c r="B19" s="44">
        <v>531</v>
      </c>
      <c r="C19" s="20" t="s">
        <v>32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64639094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64639094</v>
      </c>
      <c r="O19" s="47">
        <f t="shared" si="1"/>
        <v>3152.203940310153</v>
      </c>
      <c r="P19" s="9"/>
    </row>
    <row r="20" spans="1:16">
      <c r="A20" s="12"/>
      <c r="B20" s="44">
        <v>532</v>
      </c>
      <c r="C20" s="20" t="s">
        <v>33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6127830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6127830</v>
      </c>
      <c r="O20" s="47">
        <f t="shared" si="1"/>
        <v>298.83107383204913</v>
      </c>
      <c r="P20" s="9"/>
    </row>
    <row r="21" spans="1:16">
      <c r="A21" s="12"/>
      <c r="B21" s="44">
        <v>533</v>
      </c>
      <c r="C21" s="20" t="s">
        <v>34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6402981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6402981</v>
      </c>
      <c r="O21" s="47">
        <f t="shared" si="1"/>
        <v>312.24914659124158</v>
      </c>
      <c r="P21" s="9"/>
    </row>
    <row r="22" spans="1:16">
      <c r="A22" s="12"/>
      <c r="B22" s="44">
        <v>534</v>
      </c>
      <c r="C22" s="20" t="s">
        <v>35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3085584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3085584</v>
      </c>
      <c r="O22" s="47">
        <f t="shared" si="1"/>
        <v>150.47225202379792</v>
      </c>
      <c r="P22" s="9"/>
    </row>
    <row r="23" spans="1:16">
      <c r="A23" s="12"/>
      <c r="B23" s="44">
        <v>535</v>
      </c>
      <c r="C23" s="20" t="s">
        <v>36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7537251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7537251</v>
      </c>
      <c r="O23" s="47">
        <f t="shared" si="1"/>
        <v>367.56320101433727</v>
      </c>
      <c r="P23" s="9"/>
    </row>
    <row r="24" spans="1:16">
      <c r="A24" s="12"/>
      <c r="B24" s="44">
        <v>537</v>
      </c>
      <c r="C24" s="20" t="s">
        <v>37</v>
      </c>
      <c r="D24" s="46">
        <v>0</v>
      </c>
      <c r="E24" s="46">
        <v>1784390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1784390</v>
      </c>
      <c r="O24" s="47">
        <f t="shared" si="1"/>
        <v>87.017945967034038</v>
      </c>
      <c r="P24" s="9"/>
    </row>
    <row r="25" spans="1:16">
      <c r="A25" s="12"/>
      <c r="B25" s="44">
        <v>539</v>
      </c>
      <c r="C25" s="20" t="s">
        <v>38</v>
      </c>
      <c r="D25" s="46">
        <v>105877</v>
      </c>
      <c r="E25" s="46">
        <v>0</v>
      </c>
      <c r="F25" s="46">
        <v>0</v>
      </c>
      <c r="G25" s="46">
        <v>0</v>
      </c>
      <c r="H25" s="46">
        <v>0</v>
      </c>
      <c r="I25" s="46">
        <v>1003830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1109707</v>
      </c>
      <c r="O25" s="47">
        <f t="shared" si="1"/>
        <v>54.116209889788358</v>
      </c>
      <c r="P25" s="9"/>
    </row>
    <row r="26" spans="1:16" ht="15.75">
      <c r="A26" s="28" t="s">
        <v>39</v>
      </c>
      <c r="B26" s="29"/>
      <c r="C26" s="30"/>
      <c r="D26" s="31">
        <f t="shared" ref="D26:M26" si="6">SUM(D27:D28)</f>
        <v>2183258</v>
      </c>
      <c r="E26" s="31">
        <f t="shared" si="6"/>
        <v>76</v>
      </c>
      <c r="F26" s="31">
        <f t="shared" si="6"/>
        <v>0</v>
      </c>
      <c r="G26" s="31">
        <f t="shared" si="6"/>
        <v>3894143</v>
      </c>
      <c r="H26" s="31">
        <f t="shared" si="6"/>
        <v>0</v>
      </c>
      <c r="I26" s="31">
        <f t="shared" si="6"/>
        <v>0</v>
      </c>
      <c r="J26" s="31">
        <f t="shared" si="6"/>
        <v>0</v>
      </c>
      <c r="K26" s="31">
        <f t="shared" si="6"/>
        <v>0</v>
      </c>
      <c r="L26" s="31">
        <f t="shared" si="6"/>
        <v>0</v>
      </c>
      <c r="M26" s="31">
        <f t="shared" si="6"/>
        <v>0</v>
      </c>
      <c r="N26" s="31">
        <f t="shared" ref="N26:N31" si="7">SUM(D26:M26)</f>
        <v>6077477</v>
      </c>
      <c r="O26" s="43">
        <f t="shared" si="1"/>
        <v>296.37554861991612</v>
      </c>
      <c r="P26" s="10"/>
    </row>
    <row r="27" spans="1:16">
      <c r="A27" s="12"/>
      <c r="B27" s="44">
        <v>541</v>
      </c>
      <c r="C27" s="20" t="s">
        <v>40</v>
      </c>
      <c r="D27" s="46">
        <v>1567158</v>
      </c>
      <c r="E27" s="46">
        <v>0</v>
      </c>
      <c r="F27" s="46">
        <v>0</v>
      </c>
      <c r="G27" s="46">
        <v>508443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2075601</v>
      </c>
      <c r="O27" s="47">
        <f t="shared" si="1"/>
        <v>101.21920413537501</v>
      </c>
      <c r="P27" s="9"/>
    </row>
    <row r="28" spans="1:16">
      <c r="A28" s="12"/>
      <c r="B28" s="44">
        <v>542</v>
      </c>
      <c r="C28" s="20" t="s">
        <v>41</v>
      </c>
      <c r="D28" s="46">
        <v>616100</v>
      </c>
      <c r="E28" s="46">
        <v>76</v>
      </c>
      <c r="F28" s="46">
        <v>0</v>
      </c>
      <c r="G28" s="46">
        <v>3385700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4001876</v>
      </c>
      <c r="O28" s="47">
        <f t="shared" si="1"/>
        <v>195.15634448454111</v>
      </c>
      <c r="P28" s="9"/>
    </row>
    <row r="29" spans="1:16" ht="15.75">
      <c r="A29" s="28" t="s">
        <v>42</v>
      </c>
      <c r="B29" s="29"/>
      <c r="C29" s="30"/>
      <c r="D29" s="31">
        <f t="shared" ref="D29:M29" si="8">SUM(D30:D31)</f>
        <v>276096</v>
      </c>
      <c r="E29" s="31">
        <f t="shared" si="8"/>
        <v>805747</v>
      </c>
      <c r="F29" s="31">
        <f t="shared" si="8"/>
        <v>0</v>
      </c>
      <c r="G29" s="31">
        <f t="shared" si="8"/>
        <v>0</v>
      </c>
      <c r="H29" s="31">
        <f t="shared" si="8"/>
        <v>0</v>
      </c>
      <c r="I29" s="31">
        <f t="shared" si="8"/>
        <v>34176</v>
      </c>
      <c r="J29" s="31">
        <f t="shared" si="8"/>
        <v>0</v>
      </c>
      <c r="K29" s="31">
        <f t="shared" si="8"/>
        <v>0</v>
      </c>
      <c r="L29" s="31">
        <f t="shared" si="8"/>
        <v>0</v>
      </c>
      <c r="M29" s="31">
        <f t="shared" si="8"/>
        <v>0</v>
      </c>
      <c r="N29" s="31">
        <f t="shared" si="7"/>
        <v>1116019</v>
      </c>
      <c r="O29" s="43">
        <f t="shared" si="1"/>
        <v>54.424022237393935</v>
      </c>
      <c r="P29" s="10"/>
    </row>
    <row r="30" spans="1:16">
      <c r="A30" s="13"/>
      <c r="B30" s="45">
        <v>554</v>
      </c>
      <c r="C30" s="21" t="s">
        <v>43</v>
      </c>
      <c r="D30" s="46">
        <v>276096</v>
      </c>
      <c r="E30" s="46">
        <v>0</v>
      </c>
      <c r="F30" s="46">
        <v>0</v>
      </c>
      <c r="G30" s="46">
        <v>0</v>
      </c>
      <c r="H30" s="46">
        <v>0</v>
      </c>
      <c r="I30" s="46">
        <v>34176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310272</v>
      </c>
      <c r="O30" s="47">
        <f t="shared" si="1"/>
        <v>15.130790988003511</v>
      </c>
      <c r="P30" s="9"/>
    </row>
    <row r="31" spans="1:16">
      <c r="A31" s="13"/>
      <c r="B31" s="45">
        <v>559</v>
      </c>
      <c r="C31" s="21" t="s">
        <v>44</v>
      </c>
      <c r="D31" s="46">
        <v>0</v>
      </c>
      <c r="E31" s="46">
        <v>805747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805747</v>
      </c>
      <c r="O31" s="47">
        <f t="shared" si="1"/>
        <v>39.293231249390423</v>
      </c>
      <c r="P31" s="9"/>
    </row>
    <row r="32" spans="1:16" ht="15.75">
      <c r="A32" s="28" t="s">
        <v>45</v>
      </c>
      <c r="B32" s="29"/>
      <c r="C32" s="30"/>
      <c r="D32" s="31">
        <f t="shared" ref="D32:M32" si="9">SUM(D33:D36)</f>
        <v>5214470</v>
      </c>
      <c r="E32" s="31">
        <f t="shared" si="9"/>
        <v>117</v>
      </c>
      <c r="F32" s="31">
        <f t="shared" si="9"/>
        <v>0</v>
      </c>
      <c r="G32" s="31">
        <f t="shared" si="9"/>
        <v>261860</v>
      </c>
      <c r="H32" s="31">
        <f t="shared" si="9"/>
        <v>0</v>
      </c>
      <c r="I32" s="31">
        <f t="shared" si="9"/>
        <v>0</v>
      </c>
      <c r="J32" s="31">
        <f t="shared" si="9"/>
        <v>0</v>
      </c>
      <c r="K32" s="31">
        <f t="shared" si="9"/>
        <v>0</v>
      </c>
      <c r="L32" s="31">
        <f t="shared" si="9"/>
        <v>0</v>
      </c>
      <c r="M32" s="31">
        <f t="shared" si="9"/>
        <v>0</v>
      </c>
      <c r="N32" s="31">
        <f t="shared" ref="N32:N39" si="10">SUM(D32:M32)</f>
        <v>5476447</v>
      </c>
      <c r="O32" s="43">
        <f t="shared" si="1"/>
        <v>267.06559055886083</v>
      </c>
      <c r="P32" s="9"/>
    </row>
    <row r="33" spans="1:119">
      <c r="A33" s="12"/>
      <c r="B33" s="44">
        <v>571</v>
      </c>
      <c r="C33" s="20" t="s">
        <v>46</v>
      </c>
      <c r="D33" s="46">
        <v>1396680</v>
      </c>
      <c r="E33" s="46">
        <v>0</v>
      </c>
      <c r="F33" s="46">
        <v>0</v>
      </c>
      <c r="G33" s="46">
        <v>13055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10"/>
        <v>1409735</v>
      </c>
      <c r="O33" s="47">
        <f t="shared" si="1"/>
        <v>68.747439773724764</v>
      </c>
      <c r="P33" s="9"/>
    </row>
    <row r="34" spans="1:119">
      <c r="A34" s="12"/>
      <c r="B34" s="44">
        <v>572</v>
      </c>
      <c r="C34" s="20" t="s">
        <v>47</v>
      </c>
      <c r="D34" s="46">
        <v>2886804</v>
      </c>
      <c r="E34" s="46">
        <v>117</v>
      </c>
      <c r="F34" s="46">
        <v>0</v>
      </c>
      <c r="G34" s="46">
        <v>248805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0"/>
        <v>3135726</v>
      </c>
      <c r="O34" s="47">
        <f t="shared" si="1"/>
        <v>152.91748756461524</v>
      </c>
      <c r="P34" s="9"/>
    </row>
    <row r="35" spans="1:119">
      <c r="A35" s="12"/>
      <c r="B35" s="44">
        <v>573</v>
      </c>
      <c r="C35" s="20" t="s">
        <v>48</v>
      </c>
      <c r="D35" s="46">
        <v>32230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32230</v>
      </c>
      <c r="O35" s="47">
        <f t="shared" si="1"/>
        <v>1.5717351019213888</v>
      </c>
      <c r="P35" s="9"/>
    </row>
    <row r="36" spans="1:119">
      <c r="A36" s="12"/>
      <c r="B36" s="44">
        <v>575</v>
      </c>
      <c r="C36" s="20" t="s">
        <v>49</v>
      </c>
      <c r="D36" s="46">
        <v>898756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898756</v>
      </c>
      <c r="O36" s="47">
        <f t="shared" si="1"/>
        <v>43.828928118599435</v>
      </c>
      <c r="P36" s="9"/>
    </row>
    <row r="37" spans="1:119" ht="15.75">
      <c r="A37" s="28" t="s">
        <v>51</v>
      </c>
      <c r="B37" s="29"/>
      <c r="C37" s="30"/>
      <c r="D37" s="31">
        <f t="shared" ref="D37:M37" si="11">SUM(D38:D38)</f>
        <v>1493620</v>
      </c>
      <c r="E37" s="31">
        <f t="shared" si="11"/>
        <v>3067457</v>
      </c>
      <c r="F37" s="31">
        <f t="shared" si="11"/>
        <v>0</v>
      </c>
      <c r="G37" s="31">
        <f t="shared" si="11"/>
        <v>0</v>
      </c>
      <c r="H37" s="31">
        <f t="shared" si="11"/>
        <v>0</v>
      </c>
      <c r="I37" s="31">
        <f t="shared" si="11"/>
        <v>8388474</v>
      </c>
      <c r="J37" s="31">
        <f t="shared" si="11"/>
        <v>459174</v>
      </c>
      <c r="K37" s="31">
        <f t="shared" si="11"/>
        <v>0</v>
      </c>
      <c r="L37" s="31">
        <f t="shared" si="11"/>
        <v>0</v>
      </c>
      <c r="M37" s="31">
        <f t="shared" si="11"/>
        <v>0</v>
      </c>
      <c r="N37" s="31">
        <f t="shared" si="10"/>
        <v>13408725</v>
      </c>
      <c r="O37" s="43">
        <f t="shared" si="1"/>
        <v>653.89276309372872</v>
      </c>
      <c r="P37" s="9"/>
    </row>
    <row r="38" spans="1:119" ht="15.75" thickBot="1">
      <c r="A38" s="12"/>
      <c r="B38" s="44">
        <v>581</v>
      </c>
      <c r="C38" s="20" t="s">
        <v>50</v>
      </c>
      <c r="D38" s="46">
        <v>1493620</v>
      </c>
      <c r="E38" s="46">
        <v>3067457</v>
      </c>
      <c r="F38" s="46">
        <v>0</v>
      </c>
      <c r="G38" s="46">
        <v>0</v>
      </c>
      <c r="H38" s="46">
        <v>0</v>
      </c>
      <c r="I38" s="46">
        <v>8388474</v>
      </c>
      <c r="J38" s="46">
        <v>459174</v>
      </c>
      <c r="K38" s="46">
        <v>0</v>
      </c>
      <c r="L38" s="46">
        <v>0</v>
      </c>
      <c r="M38" s="46">
        <v>0</v>
      </c>
      <c r="N38" s="46">
        <f t="shared" si="10"/>
        <v>13408725</v>
      </c>
      <c r="O38" s="47">
        <f t="shared" si="1"/>
        <v>653.89276309372872</v>
      </c>
      <c r="P38" s="9"/>
    </row>
    <row r="39" spans="1:119" ht="16.5" thickBot="1">
      <c r="A39" s="14" t="s">
        <v>10</v>
      </c>
      <c r="B39" s="23"/>
      <c r="C39" s="22"/>
      <c r="D39" s="15">
        <f>SUM(D5,D14,D18,D26,D29,D32,D37)</f>
        <v>26523796</v>
      </c>
      <c r="E39" s="15">
        <f t="shared" ref="E39:M39" si="12">SUM(E5,E14,E18,E26,E29,E32,E37)</f>
        <v>6578850</v>
      </c>
      <c r="F39" s="15">
        <f t="shared" si="12"/>
        <v>1608030</v>
      </c>
      <c r="G39" s="15">
        <f t="shared" si="12"/>
        <v>4528994</v>
      </c>
      <c r="H39" s="15">
        <f t="shared" si="12"/>
        <v>0</v>
      </c>
      <c r="I39" s="15">
        <f t="shared" si="12"/>
        <v>100012704</v>
      </c>
      <c r="J39" s="15">
        <f t="shared" si="12"/>
        <v>4932895</v>
      </c>
      <c r="K39" s="15">
        <f t="shared" si="12"/>
        <v>4023885</v>
      </c>
      <c r="L39" s="15">
        <f t="shared" si="12"/>
        <v>0</v>
      </c>
      <c r="M39" s="15">
        <f t="shared" si="12"/>
        <v>0</v>
      </c>
      <c r="N39" s="15">
        <f t="shared" si="10"/>
        <v>148209154</v>
      </c>
      <c r="O39" s="37">
        <f t="shared" si="1"/>
        <v>7227.5994343119091</v>
      </c>
      <c r="P39" s="6"/>
      <c r="Q39" s="2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5"/>
      <c r="DF39" s="5"/>
      <c r="DG39" s="5"/>
      <c r="DH39" s="5"/>
      <c r="DI39" s="5"/>
      <c r="DJ39" s="5"/>
      <c r="DK39" s="5"/>
      <c r="DL39" s="5"/>
      <c r="DM39" s="5"/>
      <c r="DN39" s="5"/>
      <c r="DO39" s="5"/>
    </row>
    <row r="40" spans="1:119">
      <c r="A40" s="16"/>
      <c r="B40" s="18"/>
      <c r="C40" s="18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9"/>
    </row>
    <row r="41" spans="1:119">
      <c r="A41" s="38"/>
      <c r="B41" s="39"/>
      <c r="C41" s="39"/>
      <c r="D41" s="40"/>
      <c r="E41" s="40"/>
      <c r="F41" s="40"/>
      <c r="G41" s="40"/>
      <c r="H41" s="40"/>
      <c r="I41" s="40"/>
      <c r="J41" s="40"/>
      <c r="K41" s="40"/>
      <c r="L41" s="163" t="s">
        <v>52</v>
      </c>
      <c r="M41" s="163"/>
      <c r="N41" s="163"/>
      <c r="O41" s="41">
        <v>20506</v>
      </c>
    </row>
    <row r="42" spans="1:119">
      <c r="A42" s="164"/>
      <c r="B42" s="141"/>
      <c r="C42" s="141"/>
      <c r="D42" s="141"/>
      <c r="E42" s="141"/>
      <c r="F42" s="141"/>
      <c r="G42" s="141"/>
      <c r="H42" s="141"/>
      <c r="I42" s="141"/>
      <c r="J42" s="141"/>
      <c r="K42" s="141"/>
      <c r="L42" s="141"/>
      <c r="M42" s="141"/>
      <c r="N42" s="141"/>
      <c r="O42" s="142"/>
    </row>
    <row r="43" spans="1:119" ht="15.75" thickBot="1">
      <c r="A43" s="165" t="s">
        <v>56</v>
      </c>
      <c r="B43" s="144"/>
      <c r="C43" s="144"/>
      <c r="D43" s="144"/>
      <c r="E43" s="144"/>
      <c r="F43" s="144"/>
      <c r="G43" s="144"/>
      <c r="H43" s="144"/>
      <c r="I43" s="144"/>
      <c r="J43" s="144"/>
      <c r="K43" s="144"/>
      <c r="L43" s="144"/>
      <c r="M43" s="144"/>
      <c r="N43" s="144"/>
      <c r="O43" s="145"/>
    </row>
  </sheetData>
  <mergeCells count="10">
    <mergeCell ref="A43:O43"/>
    <mergeCell ref="A42:O42"/>
    <mergeCell ref="L41:N41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C4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53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64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3883975</v>
      </c>
      <c r="E5" s="26">
        <f t="shared" si="0"/>
        <v>24047</v>
      </c>
      <c r="F5" s="26">
        <f t="shared" si="0"/>
        <v>1611035</v>
      </c>
      <c r="G5" s="26">
        <f t="shared" si="0"/>
        <v>15959</v>
      </c>
      <c r="H5" s="26">
        <f t="shared" si="0"/>
        <v>0</v>
      </c>
      <c r="I5" s="26">
        <f t="shared" si="0"/>
        <v>2708546</v>
      </c>
      <c r="J5" s="26">
        <f t="shared" si="0"/>
        <v>5202733</v>
      </c>
      <c r="K5" s="26">
        <f t="shared" si="0"/>
        <v>3922035</v>
      </c>
      <c r="L5" s="26">
        <f t="shared" si="0"/>
        <v>0</v>
      </c>
      <c r="M5" s="26">
        <f t="shared" si="0"/>
        <v>0</v>
      </c>
      <c r="N5" s="27">
        <f>SUM(D5:M5)</f>
        <v>17368330</v>
      </c>
      <c r="O5" s="32">
        <f t="shared" ref="O5:O42" si="1">(N5/O$44)</f>
        <v>864.39705370029367</v>
      </c>
      <c r="P5" s="6"/>
    </row>
    <row r="6" spans="1:133">
      <c r="A6" s="12"/>
      <c r="B6" s="44">
        <v>511</v>
      </c>
      <c r="C6" s="20" t="s">
        <v>19</v>
      </c>
      <c r="D6" s="46">
        <v>70127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70127</v>
      </c>
      <c r="O6" s="47">
        <f t="shared" si="1"/>
        <v>3.4901209376399742</v>
      </c>
      <c r="P6" s="9"/>
    </row>
    <row r="7" spans="1:133">
      <c r="A7" s="12"/>
      <c r="B7" s="44">
        <v>512</v>
      </c>
      <c r="C7" s="20" t="s">
        <v>20</v>
      </c>
      <c r="D7" s="46">
        <v>230543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230543</v>
      </c>
      <c r="O7" s="47">
        <f t="shared" si="1"/>
        <v>11.473796844672274</v>
      </c>
      <c r="P7" s="9"/>
    </row>
    <row r="8" spans="1:133">
      <c r="A8" s="12"/>
      <c r="B8" s="44">
        <v>513</v>
      </c>
      <c r="C8" s="20" t="s">
        <v>21</v>
      </c>
      <c r="D8" s="46">
        <v>983908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486920</v>
      </c>
      <c r="L8" s="46">
        <v>0</v>
      </c>
      <c r="M8" s="46">
        <v>0</v>
      </c>
      <c r="N8" s="46">
        <f t="shared" si="2"/>
        <v>1470828</v>
      </c>
      <c r="O8" s="47">
        <f t="shared" si="1"/>
        <v>73.201015278952866</v>
      </c>
      <c r="P8" s="9"/>
    </row>
    <row r="9" spans="1:133">
      <c r="A9" s="12"/>
      <c r="B9" s="44">
        <v>514</v>
      </c>
      <c r="C9" s="20" t="s">
        <v>22</v>
      </c>
      <c r="D9" s="46">
        <v>225156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225156</v>
      </c>
      <c r="O9" s="47">
        <f t="shared" si="1"/>
        <v>11.205693525108247</v>
      </c>
      <c r="P9" s="9"/>
    </row>
    <row r="10" spans="1:133">
      <c r="A10" s="12"/>
      <c r="B10" s="44">
        <v>515</v>
      </c>
      <c r="C10" s="20" t="s">
        <v>23</v>
      </c>
      <c r="D10" s="46">
        <v>270321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270321</v>
      </c>
      <c r="O10" s="47">
        <f t="shared" si="1"/>
        <v>13.453491265614892</v>
      </c>
      <c r="P10" s="9"/>
    </row>
    <row r="11" spans="1:133">
      <c r="A11" s="12"/>
      <c r="B11" s="44">
        <v>517</v>
      </c>
      <c r="C11" s="20" t="s">
        <v>24</v>
      </c>
      <c r="D11" s="46">
        <v>0</v>
      </c>
      <c r="E11" s="46">
        <v>24047</v>
      </c>
      <c r="F11" s="46">
        <v>1611035</v>
      </c>
      <c r="G11" s="46">
        <v>0</v>
      </c>
      <c r="H11" s="46">
        <v>0</v>
      </c>
      <c r="I11" s="46">
        <v>2708546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4343628</v>
      </c>
      <c r="O11" s="47">
        <f t="shared" si="1"/>
        <v>216.17618075946848</v>
      </c>
      <c r="P11" s="9"/>
    </row>
    <row r="12" spans="1:133">
      <c r="A12" s="12"/>
      <c r="B12" s="44">
        <v>518</v>
      </c>
      <c r="C12" s="20" t="s">
        <v>25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3435115</v>
      </c>
      <c r="L12" s="46">
        <v>0</v>
      </c>
      <c r="M12" s="46">
        <v>0</v>
      </c>
      <c r="N12" s="46">
        <f t="shared" si="2"/>
        <v>3435115</v>
      </c>
      <c r="O12" s="47">
        <f t="shared" si="1"/>
        <v>170.96078236201663</v>
      </c>
      <c r="P12" s="9"/>
    </row>
    <row r="13" spans="1:133">
      <c r="A13" s="12"/>
      <c r="B13" s="44">
        <v>519</v>
      </c>
      <c r="C13" s="20" t="s">
        <v>26</v>
      </c>
      <c r="D13" s="46">
        <v>2103920</v>
      </c>
      <c r="E13" s="46">
        <v>0</v>
      </c>
      <c r="F13" s="46">
        <v>0</v>
      </c>
      <c r="G13" s="46">
        <v>15959</v>
      </c>
      <c r="H13" s="46">
        <v>0</v>
      </c>
      <c r="I13" s="46">
        <v>0</v>
      </c>
      <c r="J13" s="46">
        <v>5202733</v>
      </c>
      <c r="K13" s="46">
        <v>0</v>
      </c>
      <c r="L13" s="46">
        <v>0</v>
      </c>
      <c r="M13" s="46">
        <v>0</v>
      </c>
      <c r="N13" s="46">
        <f t="shared" si="2"/>
        <v>7322612</v>
      </c>
      <c r="O13" s="47">
        <f t="shared" si="1"/>
        <v>364.4359727268203</v>
      </c>
      <c r="P13" s="9"/>
    </row>
    <row r="14" spans="1:133" ht="15.75">
      <c r="A14" s="28" t="s">
        <v>27</v>
      </c>
      <c r="B14" s="29"/>
      <c r="C14" s="30"/>
      <c r="D14" s="31">
        <f t="shared" ref="D14:M14" si="3">SUM(D15:D17)</f>
        <v>14135075</v>
      </c>
      <c r="E14" s="31">
        <f t="shared" si="3"/>
        <v>1091351</v>
      </c>
      <c r="F14" s="31">
        <f t="shared" si="3"/>
        <v>0</v>
      </c>
      <c r="G14" s="31">
        <f t="shared" si="3"/>
        <v>0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25" si="4">SUM(D14:M14)</f>
        <v>15226426</v>
      </c>
      <c r="O14" s="43">
        <f t="shared" si="1"/>
        <v>757.79754143233959</v>
      </c>
      <c r="P14" s="10"/>
    </row>
    <row r="15" spans="1:133">
      <c r="A15" s="12"/>
      <c r="B15" s="44">
        <v>521</v>
      </c>
      <c r="C15" s="20" t="s">
        <v>28</v>
      </c>
      <c r="D15" s="46">
        <v>8064917</v>
      </c>
      <c r="E15" s="46">
        <v>366850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8431767</v>
      </c>
      <c r="O15" s="47">
        <f t="shared" si="1"/>
        <v>419.63703777434927</v>
      </c>
      <c r="P15" s="9"/>
    </row>
    <row r="16" spans="1:133">
      <c r="A16" s="12"/>
      <c r="B16" s="44">
        <v>522</v>
      </c>
      <c r="C16" s="20" t="s">
        <v>29</v>
      </c>
      <c r="D16" s="46">
        <v>6070158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6070158</v>
      </c>
      <c r="O16" s="47">
        <f t="shared" si="1"/>
        <v>302.10312048972281</v>
      </c>
      <c r="P16" s="9"/>
    </row>
    <row r="17" spans="1:16">
      <c r="A17" s="12"/>
      <c r="B17" s="44">
        <v>524</v>
      </c>
      <c r="C17" s="20" t="s">
        <v>30</v>
      </c>
      <c r="D17" s="46">
        <v>0</v>
      </c>
      <c r="E17" s="46">
        <v>724501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724501</v>
      </c>
      <c r="O17" s="47">
        <f t="shared" si="1"/>
        <v>36.057383168267556</v>
      </c>
      <c r="P17" s="9"/>
    </row>
    <row r="18" spans="1:16" ht="15.75">
      <c r="A18" s="28" t="s">
        <v>31</v>
      </c>
      <c r="B18" s="29"/>
      <c r="C18" s="30"/>
      <c r="D18" s="31">
        <f t="shared" ref="D18:M18" si="5">SUM(D19:D25)</f>
        <v>213725</v>
      </c>
      <c r="E18" s="31">
        <f t="shared" si="5"/>
        <v>942466</v>
      </c>
      <c r="F18" s="31">
        <f t="shared" si="5"/>
        <v>0</v>
      </c>
      <c r="G18" s="31">
        <f t="shared" si="5"/>
        <v>0</v>
      </c>
      <c r="H18" s="31">
        <f t="shared" si="5"/>
        <v>0</v>
      </c>
      <c r="I18" s="31">
        <f t="shared" si="5"/>
        <v>88123893</v>
      </c>
      <c r="J18" s="31">
        <f t="shared" si="5"/>
        <v>0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42">
        <f t="shared" si="4"/>
        <v>89280084</v>
      </c>
      <c r="O18" s="43">
        <f t="shared" si="1"/>
        <v>4443.3426566465932</v>
      </c>
      <c r="P18" s="10"/>
    </row>
    <row r="19" spans="1:16">
      <c r="A19" s="12"/>
      <c r="B19" s="44">
        <v>531</v>
      </c>
      <c r="C19" s="20" t="s">
        <v>32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62282435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62282435</v>
      </c>
      <c r="O19" s="47">
        <f t="shared" si="1"/>
        <v>3099.7081073010499</v>
      </c>
      <c r="P19" s="9"/>
    </row>
    <row r="20" spans="1:16">
      <c r="A20" s="12"/>
      <c r="B20" s="44">
        <v>532</v>
      </c>
      <c r="C20" s="20" t="s">
        <v>33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8092544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8092544</v>
      </c>
      <c r="O20" s="47">
        <f t="shared" si="1"/>
        <v>402.75439207684269</v>
      </c>
      <c r="P20" s="9"/>
    </row>
    <row r="21" spans="1:16">
      <c r="A21" s="12"/>
      <c r="B21" s="44">
        <v>533</v>
      </c>
      <c r="C21" s="20" t="s">
        <v>34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5800678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5800678</v>
      </c>
      <c r="O21" s="47">
        <f t="shared" si="1"/>
        <v>288.69148459662568</v>
      </c>
      <c r="P21" s="9"/>
    </row>
    <row r="22" spans="1:16">
      <c r="A22" s="12"/>
      <c r="B22" s="44">
        <v>534</v>
      </c>
      <c r="C22" s="20" t="s">
        <v>35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3431492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3431492</v>
      </c>
      <c r="O22" s="47">
        <f t="shared" si="1"/>
        <v>170.78047081073009</v>
      </c>
      <c r="P22" s="9"/>
    </row>
    <row r="23" spans="1:16">
      <c r="A23" s="12"/>
      <c r="B23" s="44">
        <v>535</v>
      </c>
      <c r="C23" s="20" t="s">
        <v>36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7387873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7387873</v>
      </c>
      <c r="O23" s="47">
        <f t="shared" si="1"/>
        <v>367.68391977305527</v>
      </c>
      <c r="P23" s="9"/>
    </row>
    <row r="24" spans="1:16">
      <c r="A24" s="12"/>
      <c r="B24" s="44">
        <v>537</v>
      </c>
      <c r="C24" s="20" t="s">
        <v>37</v>
      </c>
      <c r="D24" s="46">
        <v>0</v>
      </c>
      <c r="E24" s="46">
        <v>942466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942466</v>
      </c>
      <c r="O24" s="47">
        <f t="shared" si="1"/>
        <v>46.905190862489427</v>
      </c>
      <c r="P24" s="9"/>
    </row>
    <row r="25" spans="1:16">
      <c r="A25" s="12"/>
      <c r="B25" s="44">
        <v>539</v>
      </c>
      <c r="C25" s="20" t="s">
        <v>38</v>
      </c>
      <c r="D25" s="46">
        <v>213725</v>
      </c>
      <c r="E25" s="46">
        <v>0</v>
      </c>
      <c r="F25" s="46">
        <v>0</v>
      </c>
      <c r="G25" s="46">
        <v>0</v>
      </c>
      <c r="H25" s="46">
        <v>0</v>
      </c>
      <c r="I25" s="46">
        <v>1128871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1342596</v>
      </c>
      <c r="O25" s="47">
        <f t="shared" si="1"/>
        <v>66.819091225800037</v>
      </c>
      <c r="P25" s="9"/>
    </row>
    <row r="26" spans="1:16" ht="15.75">
      <c r="A26" s="28" t="s">
        <v>39</v>
      </c>
      <c r="B26" s="29"/>
      <c r="C26" s="30"/>
      <c r="D26" s="31">
        <f t="shared" ref="D26:M26" si="6">SUM(D27:D28)</f>
        <v>2093536</v>
      </c>
      <c r="E26" s="31">
        <f t="shared" si="6"/>
        <v>0</v>
      </c>
      <c r="F26" s="31">
        <f t="shared" si="6"/>
        <v>0</v>
      </c>
      <c r="G26" s="31">
        <f t="shared" si="6"/>
        <v>4647139</v>
      </c>
      <c r="H26" s="31">
        <f t="shared" si="6"/>
        <v>0</v>
      </c>
      <c r="I26" s="31">
        <f t="shared" si="6"/>
        <v>0</v>
      </c>
      <c r="J26" s="31">
        <f t="shared" si="6"/>
        <v>0</v>
      </c>
      <c r="K26" s="31">
        <f t="shared" si="6"/>
        <v>0</v>
      </c>
      <c r="L26" s="31">
        <f t="shared" si="6"/>
        <v>0</v>
      </c>
      <c r="M26" s="31">
        <f t="shared" si="6"/>
        <v>0</v>
      </c>
      <c r="N26" s="31">
        <f t="shared" ref="N26:N32" si="7">SUM(D26:M26)</f>
        <v>6740675</v>
      </c>
      <c r="O26" s="43">
        <f t="shared" si="1"/>
        <v>335.47379684467228</v>
      </c>
      <c r="P26" s="10"/>
    </row>
    <row r="27" spans="1:16">
      <c r="A27" s="12"/>
      <c r="B27" s="44">
        <v>541</v>
      </c>
      <c r="C27" s="20" t="s">
        <v>40</v>
      </c>
      <c r="D27" s="46">
        <v>1386860</v>
      </c>
      <c r="E27" s="46">
        <v>0</v>
      </c>
      <c r="F27" s="46">
        <v>0</v>
      </c>
      <c r="G27" s="46">
        <v>605002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1991862</v>
      </c>
      <c r="O27" s="47">
        <f t="shared" si="1"/>
        <v>99.13213556960136</v>
      </c>
      <c r="P27" s="9"/>
    </row>
    <row r="28" spans="1:16">
      <c r="A28" s="12"/>
      <c r="B28" s="44">
        <v>542</v>
      </c>
      <c r="C28" s="20" t="s">
        <v>41</v>
      </c>
      <c r="D28" s="46">
        <v>706676</v>
      </c>
      <c r="E28" s="46">
        <v>0</v>
      </c>
      <c r="F28" s="46">
        <v>0</v>
      </c>
      <c r="G28" s="46">
        <v>4042137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4748813</v>
      </c>
      <c r="O28" s="47">
        <f t="shared" si="1"/>
        <v>236.34166127507092</v>
      </c>
      <c r="P28" s="9"/>
    </row>
    <row r="29" spans="1:16" ht="15.75">
      <c r="A29" s="28" t="s">
        <v>42</v>
      </c>
      <c r="B29" s="29"/>
      <c r="C29" s="30"/>
      <c r="D29" s="31">
        <f t="shared" ref="D29:M29" si="8">SUM(D30:D31)</f>
        <v>273222</v>
      </c>
      <c r="E29" s="31">
        <f t="shared" si="8"/>
        <v>459459</v>
      </c>
      <c r="F29" s="31">
        <f t="shared" si="8"/>
        <v>0</v>
      </c>
      <c r="G29" s="31">
        <f t="shared" si="8"/>
        <v>0</v>
      </c>
      <c r="H29" s="31">
        <f t="shared" si="8"/>
        <v>0</v>
      </c>
      <c r="I29" s="31">
        <f t="shared" si="8"/>
        <v>84939</v>
      </c>
      <c r="J29" s="31">
        <f t="shared" si="8"/>
        <v>0</v>
      </c>
      <c r="K29" s="31">
        <f t="shared" si="8"/>
        <v>0</v>
      </c>
      <c r="L29" s="31">
        <f t="shared" si="8"/>
        <v>0</v>
      </c>
      <c r="M29" s="31">
        <f t="shared" si="8"/>
        <v>0</v>
      </c>
      <c r="N29" s="31">
        <f t="shared" si="7"/>
        <v>817620</v>
      </c>
      <c r="O29" s="43">
        <f t="shared" si="1"/>
        <v>40.69178320808242</v>
      </c>
      <c r="P29" s="10"/>
    </row>
    <row r="30" spans="1:16">
      <c r="A30" s="13"/>
      <c r="B30" s="45">
        <v>554</v>
      </c>
      <c r="C30" s="21" t="s">
        <v>43</v>
      </c>
      <c r="D30" s="46">
        <v>273222</v>
      </c>
      <c r="E30" s="46">
        <v>0</v>
      </c>
      <c r="F30" s="46">
        <v>0</v>
      </c>
      <c r="G30" s="46">
        <v>0</v>
      </c>
      <c r="H30" s="46">
        <v>0</v>
      </c>
      <c r="I30" s="46">
        <v>84939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358161</v>
      </c>
      <c r="O30" s="47">
        <f t="shared" si="1"/>
        <v>17.825162992086796</v>
      </c>
      <c r="P30" s="9"/>
    </row>
    <row r="31" spans="1:16">
      <c r="A31" s="13"/>
      <c r="B31" s="45">
        <v>559</v>
      </c>
      <c r="C31" s="21" t="s">
        <v>44</v>
      </c>
      <c r="D31" s="46">
        <v>0</v>
      </c>
      <c r="E31" s="46">
        <v>459459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459459</v>
      </c>
      <c r="O31" s="47">
        <f t="shared" si="1"/>
        <v>22.866620215995621</v>
      </c>
      <c r="P31" s="9"/>
    </row>
    <row r="32" spans="1:16" ht="15.75">
      <c r="A32" s="28" t="s">
        <v>65</v>
      </c>
      <c r="B32" s="29"/>
      <c r="C32" s="30"/>
      <c r="D32" s="31">
        <f t="shared" ref="D32:M32" si="9">SUM(D33:D33)</f>
        <v>1436</v>
      </c>
      <c r="E32" s="31">
        <f t="shared" si="9"/>
        <v>0</v>
      </c>
      <c r="F32" s="31">
        <f t="shared" si="9"/>
        <v>0</v>
      </c>
      <c r="G32" s="31">
        <f t="shared" si="9"/>
        <v>0</v>
      </c>
      <c r="H32" s="31">
        <f t="shared" si="9"/>
        <v>0</v>
      </c>
      <c r="I32" s="31">
        <f t="shared" si="9"/>
        <v>0</v>
      </c>
      <c r="J32" s="31">
        <f t="shared" si="9"/>
        <v>0</v>
      </c>
      <c r="K32" s="31">
        <f t="shared" si="9"/>
        <v>0</v>
      </c>
      <c r="L32" s="31">
        <f t="shared" si="9"/>
        <v>0</v>
      </c>
      <c r="M32" s="31">
        <f t="shared" si="9"/>
        <v>0</v>
      </c>
      <c r="N32" s="31">
        <f t="shared" si="7"/>
        <v>1436</v>
      </c>
      <c r="O32" s="43">
        <f t="shared" si="1"/>
        <v>7.1467675309809381E-2</v>
      </c>
      <c r="P32" s="10"/>
    </row>
    <row r="33" spans="1:119">
      <c r="A33" s="12"/>
      <c r="B33" s="44">
        <v>569</v>
      </c>
      <c r="C33" s="20" t="s">
        <v>66</v>
      </c>
      <c r="D33" s="46">
        <v>1436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ref="N33:N38" si="10">SUM(D33:M33)</f>
        <v>1436</v>
      </c>
      <c r="O33" s="47">
        <f t="shared" si="1"/>
        <v>7.1467675309809381E-2</v>
      </c>
      <c r="P33" s="9"/>
    </row>
    <row r="34" spans="1:119" ht="15.75">
      <c r="A34" s="28" t="s">
        <v>45</v>
      </c>
      <c r="B34" s="29"/>
      <c r="C34" s="30"/>
      <c r="D34" s="31">
        <f t="shared" ref="D34:M34" si="11">SUM(D35:D38)</f>
        <v>6124990</v>
      </c>
      <c r="E34" s="31">
        <f t="shared" si="11"/>
        <v>0</v>
      </c>
      <c r="F34" s="31">
        <f t="shared" si="11"/>
        <v>0</v>
      </c>
      <c r="G34" s="31">
        <f t="shared" si="11"/>
        <v>1459882</v>
      </c>
      <c r="H34" s="31">
        <f t="shared" si="11"/>
        <v>0</v>
      </c>
      <c r="I34" s="31">
        <f t="shared" si="11"/>
        <v>0</v>
      </c>
      <c r="J34" s="31">
        <f t="shared" si="11"/>
        <v>0</v>
      </c>
      <c r="K34" s="31">
        <f t="shared" si="11"/>
        <v>0</v>
      </c>
      <c r="L34" s="31">
        <f t="shared" si="11"/>
        <v>0</v>
      </c>
      <c r="M34" s="31">
        <f t="shared" si="11"/>
        <v>0</v>
      </c>
      <c r="N34" s="31">
        <f>SUM(D34:M34)</f>
        <v>7584872</v>
      </c>
      <c r="O34" s="43">
        <f t="shared" si="1"/>
        <v>377.48827950032347</v>
      </c>
      <c r="P34" s="9"/>
    </row>
    <row r="35" spans="1:119">
      <c r="A35" s="12"/>
      <c r="B35" s="44">
        <v>571</v>
      </c>
      <c r="C35" s="20" t="s">
        <v>46</v>
      </c>
      <c r="D35" s="46">
        <v>1598502</v>
      </c>
      <c r="E35" s="46">
        <v>0</v>
      </c>
      <c r="F35" s="46">
        <v>0</v>
      </c>
      <c r="G35" s="46">
        <v>-6267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1592235</v>
      </c>
      <c r="O35" s="47">
        <f t="shared" si="1"/>
        <v>79.243268800079633</v>
      </c>
      <c r="P35" s="9"/>
    </row>
    <row r="36" spans="1:119">
      <c r="A36" s="12"/>
      <c r="B36" s="44">
        <v>572</v>
      </c>
      <c r="C36" s="20" t="s">
        <v>47</v>
      </c>
      <c r="D36" s="46">
        <v>4049343</v>
      </c>
      <c r="E36" s="46">
        <v>0</v>
      </c>
      <c r="F36" s="46">
        <v>0</v>
      </c>
      <c r="G36" s="46">
        <v>1466149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5515492</v>
      </c>
      <c r="O36" s="47">
        <f t="shared" si="1"/>
        <v>274.49818344697161</v>
      </c>
      <c r="P36" s="9"/>
    </row>
    <row r="37" spans="1:119">
      <c r="A37" s="12"/>
      <c r="B37" s="44">
        <v>573</v>
      </c>
      <c r="C37" s="20" t="s">
        <v>48</v>
      </c>
      <c r="D37" s="46">
        <v>22009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22009</v>
      </c>
      <c r="O37" s="47">
        <f t="shared" si="1"/>
        <v>1.0953565918479071</v>
      </c>
      <c r="P37" s="9"/>
    </row>
    <row r="38" spans="1:119">
      <c r="A38" s="12"/>
      <c r="B38" s="44">
        <v>575</v>
      </c>
      <c r="C38" s="20" t="s">
        <v>49</v>
      </c>
      <c r="D38" s="46">
        <v>455136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455136</v>
      </c>
      <c r="O38" s="47">
        <f t="shared" si="1"/>
        <v>22.651470661424376</v>
      </c>
      <c r="P38" s="9"/>
    </row>
    <row r="39" spans="1:119" ht="15.75">
      <c r="A39" s="28" t="s">
        <v>51</v>
      </c>
      <c r="B39" s="29"/>
      <c r="C39" s="30"/>
      <c r="D39" s="31">
        <f t="shared" ref="D39:M39" si="12">SUM(D40:D41)</f>
        <v>1439465</v>
      </c>
      <c r="E39" s="31">
        <f t="shared" si="12"/>
        <v>2211933</v>
      </c>
      <c r="F39" s="31">
        <f t="shared" si="12"/>
        <v>0</v>
      </c>
      <c r="G39" s="31">
        <f t="shared" si="12"/>
        <v>0</v>
      </c>
      <c r="H39" s="31">
        <f t="shared" si="12"/>
        <v>0</v>
      </c>
      <c r="I39" s="31">
        <f t="shared" si="12"/>
        <v>8632822</v>
      </c>
      <c r="J39" s="31">
        <f t="shared" si="12"/>
        <v>0</v>
      </c>
      <c r="K39" s="31">
        <f t="shared" si="12"/>
        <v>0</v>
      </c>
      <c r="L39" s="31">
        <f t="shared" si="12"/>
        <v>0</v>
      </c>
      <c r="M39" s="31">
        <f t="shared" si="12"/>
        <v>0</v>
      </c>
      <c r="N39" s="31">
        <f>SUM(D39:M39)</f>
        <v>12284220</v>
      </c>
      <c r="O39" s="43">
        <f t="shared" si="1"/>
        <v>611.36813815756727</v>
      </c>
      <c r="P39" s="9"/>
    </row>
    <row r="40" spans="1:119">
      <c r="A40" s="12"/>
      <c r="B40" s="44">
        <v>581</v>
      </c>
      <c r="C40" s="20" t="s">
        <v>50</v>
      </c>
      <c r="D40" s="46">
        <v>1344441</v>
      </c>
      <c r="E40" s="46">
        <v>2211933</v>
      </c>
      <c r="F40" s="46">
        <v>0</v>
      </c>
      <c r="G40" s="46">
        <v>0</v>
      </c>
      <c r="H40" s="46">
        <v>0</v>
      </c>
      <c r="I40" s="46">
        <v>8632822</v>
      </c>
      <c r="J40" s="46">
        <v>0</v>
      </c>
      <c r="K40" s="46">
        <v>0</v>
      </c>
      <c r="L40" s="46">
        <v>0</v>
      </c>
      <c r="M40" s="46">
        <v>0</v>
      </c>
      <c r="N40" s="46">
        <f>SUM(D40:M40)</f>
        <v>12189196</v>
      </c>
      <c r="O40" s="47">
        <f t="shared" si="1"/>
        <v>606.63892898024187</v>
      </c>
      <c r="P40" s="9"/>
    </row>
    <row r="41" spans="1:119" ht="15.75" thickBot="1">
      <c r="A41" s="12"/>
      <c r="B41" s="44">
        <v>591</v>
      </c>
      <c r="C41" s="20" t="s">
        <v>67</v>
      </c>
      <c r="D41" s="46">
        <v>95024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>SUM(D41:M41)</f>
        <v>95024</v>
      </c>
      <c r="O41" s="47">
        <f t="shared" si="1"/>
        <v>4.729209177325437</v>
      </c>
      <c r="P41" s="9"/>
    </row>
    <row r="42" spans="1:119" ht="16.5" thickBot="1">
      <c r="A42" s="14" t="s">
        <v>10</v>
      </c>
      <c r="B42" s="23"/>
      <c r="C42" s="22"/>
      <c r="D42" s="15">
        <f t="shared" ref="D42:M42" si="13">SUM(D5,D14,D18,D26,D29,D32,D34,D39)</f>
        <v>28165424</v>
      </c>
      <c r="E42" s="15">
        <f t="shared" si="13"/>
        <v>4729256</v>
      </c>
      <c r="F42" s="15">
        <f t="shared" si="13"/>
        <v>1611035</v>
      </c>
      <c r="G42" s="15">
        <f t="shared" si="13"/>
        <v>6122980</v>
      </c>
      <c r="H42" s="15">
        <f t="shared" si="13"/>
        <v>0</v>
      </c>
      <c r="I42" s="15">
        <f t="shared" si="13"/>
        <v>99550200</v>
      </c>
      <c r="J42" s="15">
        <f t="shared" si="13"/>
        <v>5202733</v>
      </c>
      <c r="K42" s="15">
        <f t="shared" si="13"/>
        <v>3922035</v>
      </c>
      <c r="L42" s="15">
        <f t="shared" si="13"/>
        <v>0</v>
      </c>
      <c r="M42" s="15">
        <f t="shared" si="13"/>
        <v>0</v>
      </c>
      <c r="N42" s="15">
        <f>SUM(D42:M42)</f>
        <v>149303663</v>
      </c>
      <c r="O42" s="37">
        <f t="shared" si="1"/>
        <v>7430.6307171651815</v>
      </c>
      <c r="P42" s="6"/>
      <c r="Q42" s="2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</row>
    <row r="43" spans="1:119">
      <c r="A43" s="16"/>
      <c r="B43" s="18"/>
      <c r="C43" s="18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9"/>
    </row>
    <row r="44" spans="1:119">
      <c r="A44" s="38"/>
      <c r="B44" s="39"/>
      <c r="C44" s="39"/>
      <c r="D44" s="40"/>
      <c r="E44" s="40"/>
      <c r="F44" s="40"/>
      <c r="G44" s="40"/>
      <c r="H44" s="40"/>
      <c r="I44" s="40"/>
      <c r="J44" s="40"/>
      <c r="K44" s="40"/>
      <c r="L44" s="163" t="s">
        <v>68</v>
      </c>
      <c r="M44" s="163"/>
      <c r="N44" s="163"/>
      <c r="O44" s="41">
        <v>20093</v>
      </c>
    </row>
    <row r="45" spans="1:119">
      <c r="A45" s="164"/>
      <c r="B45" s="141"/>
      <c r="C45" s="141"/>
      <c r="D45" s="141"/>
      <c r="E45" s="141"/>
      <c r="F45" s="141"/>
      <c r="G45" s="141"/>
      <c r="H45" s="141"/>
      <c r="I45" s="141"/>
      <c r="J45" s="141"/>
      <c r="K45" s="141"/>
      <c r="L45" s="141"/>
      <c r="M45" s="141"/>
      <c r="N45" s="141"/>
      <c r="O45" s="142"/>
    </row>
    <row r="46" spans="1:119" ht="15.75" customHeight="1" thickBot="1">
      <c r="A46" s="165" t="s">
        <v>56</v>
      </c>
      <c r="B46" s="144"/>
      <c r="C46" s="144"/>
      <c r="D46" s="144"/>
      <c r="E46" s="144"/>
      <c r="F46" s="144"/>
      <c r="G46" s="144"/>
      <c r="H46" s="144"/>
      <c r="I46" s="144"/>
      <c r="J46" s="144"/>
      <c r="K46" s="144"/>
      <c r="L46" s="144"/>
      <c r="M46" s="144"/>
      <c r="N46" s="144"/>
      <c r="O46" s="145"/>
    </row>
  </sheetData>
  <mergeCells count="10">
    <mergeCell ref="L44:N44"/>
    <mergeCell ref="A45:O45"/>
    <mergeCell ref="A46:O4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33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EC4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53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82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5135389</v>
      </c>
      <c r="E5" s="26">
        <f t="shared" si="0"/>
        <v>24047</v>
      </c>
      <c r="F5" s="26">
        <f t="shared" si="0"/>
        <v>1610704</v>
      </c>
      <c r="G5" s="26">
        <f t="shared" si="0"/>
        <v>1892902</v>
      </c>
      <c r="H5" s="26">
        <f t="shared" si="0"/>
        <v>0</v>
      </c>
      <c r="I5" s="26">
        <f t="shared" si="0"/>
        <v>611857</v>
      </c>
      <c r="J5" s="26">
        <f t="shared" si="0"/>
        <v>4287059</v>
      </c>
      <c r="K5" s="26">
        <f t="shared" si="0"/>
        <v>3203246</v>
      </c>
      <c r="L5" s="26">
        <f t="shared" si="0"/>
        <v>0</v>
      </c>
      <c r="M5" s="26">
        <f t="shared" si="0"/>
        <v>0</v>
      </c>
      <c r="N5" s="27">
        <f>SUM(D5:M5)</f>
        <v>16765204</v>
      </c>
      <c r="O5" s="32">
        <f t="shared" ref="O5:O41" si="1">(N5/O$43)</f>
        <v>841.03561753787494</v>
      </c>
      <c r="P5" s="6"/>
    </row>
    <row r="6" spans="1:133">
      <c r="A6" s="12"/>
      <c r="B6" s="44">
        <v>511</v>
      </c>
      <c r="C6" s="20" t="s">
        <v>19</v>
      </c>
      <c r="D6" s="46">
        <v>128723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128723</v>
      </c>
      <c r="O6" s="47">
        <f t="shared" si="1"/>
        <v>6.4574596167352265</v>
      </c>
      <c r="P6" s="9"/>
    </row>
    <row r="7" spans="1:133">
      <c r="A7" s="12"/>
      <c r="B7" s="44">
        <v>512</v>
      </c>
      <c r="C7" s="20" t="s">
        <v>20</v>
      </c>
      <c r="D7" s="46">
        <v>264082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478122</v>
      </c>
      <c r="L7" s="46">
        <v>0</v>
      </c>
      <c r="M7" s="46">
        <v>0</v>
      </c>
      <c r="N7" s="46">
        <f t="shared" ref="N7:N13" si="2">SUM(D7:M7)</f>
        <v>742204</v>
      </c>
      <c r="O7" s="47">
        <f t="shared" si="1"/>
        <v>37.233069128122807</v>
      </c>
      <c r="P7" s="9"/>
    </row>
    <row r="8" spans="1:133">
      <c r="A8" s="12"/>
      <c r="B8" s="44">
        <v>513</v>
      </c>
      <c r="C8" s="20" t="s">
        <v>21</v>
      </c>
      <c r="D8" s="46">
        <v>193851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193851</v>
      </c>
      <c r="O8" s="47">
        <f t="shared" si="1"/>
        <v>9.7246413163439342</v>
      </c>
      <c r="P8" s="9"/>
    </row>
    <row r="9" spans="1:133">
      <c r="A9" s="12"/>
      <c r="B9" s="44">
        <v>514</v>
      </c>
      <c r="C9" s="20" t="s">
        <v>22</v>
      </c>
      <c r="D9" s="46">
        <v>172673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172673</v>
      </c>
      <c r="O9" s="47">
        <f t="shared" si="1"/>
        <v>8.6622353767432525</v>
      </c>
      <c r="P9" s="9"/>
    </row>
    <row r="10" spans="1:133">
      <c r="A10" s="12"/>
      <c r="B10" s="44">
        <v>515</v>
      </c>
      <c r="C10" s="20" t="s">
        <v>23</v>
      </c>
      <c r="D10" s="46">
        <v>287155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287155</v>
      </c>
      <c r="O10" s="47">
        <f t="shared" si="1"/>
        <v>14.405287448580316</v>
      </c>
      <c r="P10" s="9"/>
    </row>
    <row r="11" spans="1:133">
      <c r="A11" s="12"/>
      <c r="B11" s="44">
        <v>517</v>
      </c>
      <c r="C11" s="20" t="s">
        <v>24</v>
      </c>
      <c r="D11" s="46">
        <v>0</v>
      </c>
      <c r="E11" s="46">
        <v>24047</v>
      </c>
      <c r="F11" s="46">
        <v>1610704</v>
      </c>
      <c r="G11" s="46">
        <v>0</v>
      </c>
      <c r="H11" s="46">
        <v>0</v>
      </c>
      <c r="I11" s="46">
        <v>611857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2246608</v>
      </c>
      <c r="O11" s="47">
        <f t="shared" si="1"/>
        <v>112.70231764823919</v>
      </c>
      <c r="P11" s="9"/>
    </row>
    <row r="12" spans="1:133">
      <c r="A12" s="12"/>
      <c r="B12" s="44">
        <v>518</v>
      </c>
      <c r="C12" s="20" t="s">
        <v>25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2725124</v>
      </c>
      <c r="L12" s="46">
        <v>0</v>
      </c>
      <c r="M12" s="46">
        <v>0</v>
      </c>
      <c r="N12" s="46">
        <f t="shared" si="2"/>
        <v>2725124</v>
      </c>
      <c r="O12" s="47">
        <f t="shared" si="1"/>
        <v>136.70733420286948</v>
      </c>
      <c r="P12" s="9"/>
    </row>
    <row r="13" spans="1:133">
      <c r="A13" s="12"/>
      <c r="B13" s="44">
        <v>519</v>
      </c>
      <c r="C13" s="20" t="s">
        <v>26</v>
      </c>
      <c r="D13" s="46">
        <v>4088905</v>
      </c>
      <c r="E13" s="46">
        <v>0</v>
      </c>
      <c r="F13" s="46">
        <v>0</v>
      </c>
      <c r="G13" s="46">
        <v>1892902</v>
      </c>
      <c r="H13" s="46">
        <v>0</v>
      </c>
      <c r="I13" s="46">
        <v>0</v>
      </c>
      <c r="J13" s="46">
        <v>4287059</v>
      </c>
      <c r="K13" s="46">
        <v>0</v>
      </c>
      <c r="L13" s="46">
        <v>0</v>
      </c>
      <c r="M13" s="46">
        <v>0</v>
      </c>
      <c r="N13" s="46">
        <f t="shared" si="2"/>
        <v>10268866</v>
      </c>
      <c r="O13" s="47">
        <f t="shared" si="1"/>
        <v>515.14327280024077</v>
      </c>
      <c r="P13" s="9"/>
    </row>
    <row r="14" spans="1:133" ht="15.75">
      <c r="A14" s="28" t="s">
        <v>27</v>
      </c>
      <c r="B14" s="29"/>
      <c r="C14" s="30"/>
      <c r="D14" s="31">
        <f t="shared" ref="D14:M14" si="3">SUM(D15:D17)</f>
        <v>13813766</v>
      </c>
      <c r="E14" s="31">
        <f t="shared" si="3"/>
        <v>1162800</v>
      </c>
      <c r="F14" s="31">
        <f t="shared" si="3"/>
        <v>0</v>
      </c>
      <c r="G14" s="31">
        <f t="shared" si="3"/>
        <v>0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24" si="4">SUM(D14:M14)</f>
        <v>14976566</v>
      </c>
      <c r="O14" s="43">
        <f t="shared" si="1"/>
        <v>751.30761512992876</v>
      </c>
      <c r="P14" s="10"/>
    </row>
    <row r="15" spans="1:133">
      <c r="A15" s="12"/>
      <c r="B15" s="44">
        <v>521</v>
      </c>
      <c r="C15" s="20" t="s">
        <v>28</v>
      </c>
      <c r="D15" s="46">
        <v>7952652</v>
      </c>
      <c r="E15" s="46">
        <v>52190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8004842</v>
      </c>
      <c r="O15" s="47">
        <f t="shared" si="1"/>
        <v>401.56727199759206</v>
      </c>
      <c r="P15" s="9"/>
    </row>
    <row r="16" spans="1:133">
      <c r="A16" s="12"/>
      <c r="B16" s="44">
        <v>522</v>
      </c>
      <c r="C16" s="20" t="s">
        <v>29</v>
      </c>
      <c r="D16" s="46">
        <v>5861114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5861114</v>
      </c>
      <c r="O16" s="47">
        <f t="shared" si="1"/>
        <v>294.02598575298487</v>
      </c>
      <c r="P16" s="9"/>
    </row>
    <row r="17" spans="1:16">
      <c r="A17" s="12"/>
      <c r="B17" s="44">
        <v>524</v>
      </c>
      <c r="C17" s="20" t="s">
        <v>30</v>
      </c>
      <c r="D17" s="46">
        <v>0</v>
      </c>
      <c r="E17" s="46">
        <v>1110610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1110610</v>
      </c>
      <c r="O17" s="47">
        <f t="shared" si="1"/>
        <v>55.71435737935186</v>
      </c>
      <c r="P17" s="9"/>
    </row>
    <row r="18" spans="1:16" ht="15.75">
      <c r="A18" s="28" t="s">
        <v>31</v>
      </c>
      <c r="B18" s="29"/>
      <c r="C18" s="30"/>
      <c r="D18" s="31">
        <f t="shared" ref="D18:M18" si="5">SUM(D19:D24)</f>
        <v>-239383</v>
      </c>
      <c r="E18" s="31">
        <f t="shared" si="5"/>
        <v>1378028</v>
      </c>
      <c r="F18" s="31">
        <f t="shared" si="5"/>
        <v>0</v>
      </c>
      <c r="G18" s="31">
        <f t="shared" si="5"/>
        <v>0</v>
      </c>
      <c r="H18" s="31">
        <f t="shared" si="5"/>
        <v>0</v>
      </c>
      <c r="I18" s="31">
        <f t="shared" si="5"/>
        <v>77872518</v>
      </c>
      <c r="J18" s="31">
        <f t="shared" si="5"/>
        <v>0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42">
        <f t="shared" si="4"/>
        <v>79011163</v>
      </c>
      <c r="O18" s="43">
        <f t="shared" si="1"/>
        <v>3963.6381559145179</v>
      </c>
      <c r="P18" s="10"/>
    </row>
    <row r="19" spans="1:16">
      <c r="A19" s="12"/>
      <c r="B19" s="44">
        <v>531</v>
      </c>
      <c r="C19" s="20" t="s">
        <v>32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54095392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54095392</v>
      </c>
      <c r="O19" s="47">
        <f t="shared" si="1"/>
        <v>2713.7248921440755</v>
      </c>
      <c r="P19" s="9"/>
    </row>
    <row r="20" spans="1:16">
      <c r="A20" s="12"/>
      <c r="B20" s="44">
        <v>532</v>
      </c>
      <c r="C20" s="20" t="s">
        <v>33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7189481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7189481</v>
      </c>
      <c r="O20" s="47">
        <f t="shared" si="1"/>
        <v>360.66424199859534</v>
      </c>
      <c r="P20" s="9"/>
    </row>
    <row r="21" spans="1:16">
      <c r="A21" s="12"/>
      <c r="B21" s="44">
        <v>533</v>
      </c>
      <c r="C21" s="20" t="s">
        <v>34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5697682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5697682</v>
      </c>
      <c r="O21" s="47">
        <f t="shared" si="1"/>
        <v>285.82733018962574</v>
      </c>
      <c r="P21" s="9"/>
    </row>
    <row r="22" spans="1:16">
      <c r="A22" s="12"/>
      <c r="B22" s="44">
        <v>534</v>
      </c>
      <c r="C22" s="20" t="s">
        <v>35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2907058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2907058</v>
      </c>
      <c r="O22" s="47">
        <f t="shared" si="1"/>
        <v>145.83415270392294</v>
      </c>
      <c r="P22" s="9"/>
    </row>
    <row r="23" spans="1:16">
      <c r="A23" s="12"/>
      <c r="B23" s="44">
        <v>535</v>
      </c>
      <c r="C23" s="20" t="s">
        <v>36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7118053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7118053</v>
      </c>
      <c r="O23" s="47">
        <f t="shared" si="1"/>
        <v>357.08101735727899</v>
      </c>
      <c r="P23" s="9"/>
    </row>
    <row r="24" spans="1:16">
      <c r="A24" s="12"/>
      <c r="B24" s="44">
        <v>539</v>
      </c>
      <c r="C24" s="20" t="s">
        <v>38</v>
      </c>
      <c r="D24" s="46">
        <v>-239383</v>
      </c>
      <c r="E24" s="46">
        <v>1378028</v>
      </c>
      <c r="F24" s="46">
        <v>0</v>
      </c>
      <c r="G24" s="46">
        <v>0</v>
      </c>
      <c r="H24" s="46">
        <v>0</v>
      </c>
      <c r="I24" s="46">
        <v>864852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2003497</v>
      </c>
      <c r="O24" s="47">
        <f t="shared" si="1"/>
        <v>100.50652152101937</v>
      </c>
      <c r="P24" s="9"/>
    </row>
    <row r="25" spans="1:16" ht="15.75">
      <c r="A25" s="28" t="s">
        <v>39</v>
      </c>
      <c r="B25" s="29"/>
      <c r="C25" s="30"/>
      <c r="D25" s="31">
        <f t="shared" ref="D25:M25" si="6">SUM(D26:D27)</f>
        <v>2528419</v>
      </c>
      <c r="E25" s="31">
        <f t="shared" si="6"/>
        <v>0</v>
      </c>
      <c r="F25" s="31">
        <f t="shared" si="6"/>
        <v>0</v>
      </c>
      <c r="G25" s="31">
        <f t="shared" si="6"/>
        <v>3325859</v>
      </c>
      <c r="H25" s="31">
        <f t="shared" si="6"/>
        <v>0</v>
      </c>
      <c r="I25" s="31">
        <f t="shared" si="6"/>
        <v>0</v>
      </c>
      <c r="J25" s="31">
        <f t="shared" si="6"/>
        <v>0</v>
      </c>
      <c r="K25" s="31">
        <f t="shared" si="6"/>
        <v>0</v>
      </c>
      <c r="L25" s="31">
        <f t="shared" si="6"/>
        <v>0</v>
      </c>
      <c r="M25" s="31">
        <f t="shared" si="6"/>
        <v>0</v>
      </c>
      <c r="N25" s="31">
        <f t="shared" ref="N25:N32" si="7">SUM(D25:M25)</f>
        <v>5854278</v>
      </c>
      <c r="O25" s="43">
        <f t="shared" si="1"/>
        <v>293.68305407845889</v>
      </c>
      <c r="P25" s="10"/>
    </row>
    <row r="26" spans="1:16">
      <c r="A26" s="12"/>
      <c r="B26" s="44">
        <v>541</v>
      </c>
      <c r="C26" s="20" t="s">
        <v>40</v>
      </c>
      <c r="D26" s="46">
        <v>1382456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1382456</v>
      </c>
      <c r="O26" s="47">
        <f t="shared" si="1"/>
        <v>69.35166047958262</v>
      </c>
      <c r="P26" s="9"/>
    </row>
    <row r="27" spans="1:16">
      <c r="A27" s="12"/>
      <c r="B27" s="44">
        <v>542</v>
      </c>
      <c r="C27" s="20" t="s">
        <v>41</v>
      </c>
      <c r="D27" s="46">
        <v>1145963</v>
      </c>
      <c r="E27" s="46">
        <v>0</v>
      </c>
      <c r="F27" s="46">
        <v>0</v>
      </c>
      <c r="G27" s="46">
        <v>3325859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4471822</v>
      </c>
      <c r="O27" s="47">
        <f t="shared" si="1"/>
        <v>224.3313935988763</v>
      </c>
      <c r="P27" s="9"/>
    </row>
    <row r="28" spans="1:16" ht="15.75">
      <c r="A28" s="28" t="s">
        <v>42</v>
      </c>
      <c r="B28" s="29"/>
      <c r="C28" s="30"/>
      <c r="D28" s="31">
        <f t="shared" ref="D28:M28" si="8">SUM(D29:D31)</f>
        <v>305623</v>
      </c>
      <c r="E28" s="31">
        <f t="shared" si="8"/>
        <v>349697</v>
      </c>
      <c r="F28" s="31">
        <f t="shared" si="8"/>
        <v>0</v>
      </c>
      <c r="G28" s="31">
        <f t="shared" si="8"/>
        <v>0</v>
      </c>
      <c r="H28" s="31">
        <f t="shared" si="8"/>
        <v>0</v>
      </c>
      <c r="I28" s="31">
        <f t="shared" si="8"/>
        <v>137094</v>
      </c>
      <c r="J28" s="31">
        <f t="shared" si="8"/>
        <v>0</v>
      </c>
      <c r="K28" s="31">
        <f t="shared" si="8"/>
        <v>0</v>
      </c>
      <c r="L28" s="31">
        <f t="shared" si="8"/>
        <v>0</v>
      </c>
      <c r="M28" s="31">
        <f t="shared" si="8"/>
        <v>0</v>
      </c>
      <c r="N28" s="31">
        <f t="shared" si="7"/>
        <v>792414</v>
      </c>
      <c r="O28" s="43">
        <f t="shared" si="1"/>
        <v>39.751881207986358</v>
      </c>
      <c r="P28" s="10"/>
    </row>
    <row r="29" spans="1:16">
      <c r="A29" s="13"/>
      <c r="B29" s="45">
        <v>552</v>
      </c>
      <c r="C29" s="21" t="s">
        <v>83</v>
      </c>
      <c r="D29" s="46">
        <v>305623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305623</v>
      </c>
      <c r="O29" s="47">
        <f t="shared" si="1"/>
        <v>15.331744757700411</v>
      </c>
      <c r="P29" s="9"/>
    </row>
    <row r="30" spans="1:16">
      <c r="A30" s="13"/>
      <c r="B30" s="45">
        <v>554</v>
      </c>
      <c r="C30" s="21" t="s">
        <v>43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137094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137094</v>
      </c>
      <c r="O30" s="47">
        <f t="shared" si="1"/>
        <v>6.8773954048359585</v>
      </c>
      <c r="P30" s="9"/>
    </row>
    <row r="31" spans="1:16">
      <c r="A31" s="13"/>
      <c r="B31" s="45">
        <v>559</v>
      </c>
      <c r="C31" s="21" t="s">
        <v>44</v>
      </c>
      <c r="D31" s="46">
        <v>0</v>
      </c>
      <c r="E31" s="46">
        <v>349697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349697</v>
      </c>
      <c r="O31" s="47">
        <f t="shared" si="1"/>
        <v>17.542741045449986</v>
      </c>
      <c r="P31" s="9"/>
    </row>
    <row r="32" spans="1:16" ht="15.75">
      <c r="A32" s="28" t="s">
        <v>65</v>
      </c>
      <c r="B32" s="29"/>
      <c r="C32" s="30"/>
      <c r="D32" s="31">
        <f t="shared" ref="D32:M32" si="9">SUM(D33:D33)</f>
        <v>38095</v>
      </c>
      <c r="E32" s="31">
        <f t="shared" si="9"/>
        <v>0</v>
      </c>
      <c r="F32" s="31">
        <f t="shared" si="9"/>
        <v>0</v>
      </c>
      <c r="G32" s="31">
        <f t="shared" si="9"/>
        <v>0</v>
      </c>
      <c r="H32" s="31">
        <f t="shared" si="9"/>
        <v>0</v>
      </c>
      <c r="I32" s="31">
        <f t="shared" si="9"/>
        <v>0</v>
      </c>
      <c r="J32" s="31">
        <f t="shared" si="9"/>
        <v>0</v>
      </c>
      <c r="K32" s="31">
        <f t="shared" si="9"/>
        <v>0</v>
      </c>
      <c r="L32" s="31">
        <f t="shared" si="9"/>
        <v>0</v>
      </c>
      <c r="M32" s="31">
        <f t="shared" si="9"/>
        <v>0</v>
      </c>
      <c r="N32" s="31">
        <f t="shared" si="7"/>
        <v>38095</v>
      </c>
      <c r="O32" s="43">
        <f t="shared" si="1"/>
        <v>1.9110564864051369</v>
      </c>
      <c r="P32" s="10"/>
    </row>
    <row r="33" spans="1:119">
      <c r="A33" s="12"/>
      <c r="B33" s="44">
        <v>569</v>
      </c>
      <c r="C33" s="20" t="s">
        <v>66</v>
      </c>
      <c r="D33" s="46">
        <v>38095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ref="N33:N38" si="10">SUM(D33:M33)</f>
        <v>38095</v>
      </c>
      <c r="O33" s="47">
        <f t="shared" si="1"/>
        <v>1.9110564864051369</v>
      </c>
      <c r="P33" s="9"/>
    </row>
    <row r="34" spans="1:119" ht="15.75">
      <c r="A34" s="28" t="s">
        <v>45</v>
      </c>
      <c r="B34" s="29"/>
      <c r="C34" s="30"/>
      <c r="D34" s="31">
        <f t="shared" ref="D34:M34" si="11">SUM(D35:D38)</f>
        <v>6842518</v>
      </c>
      <c r="E34" s="31">
        <f t="shared" si="11"/>
        <v>0</v>
      </c>
      <c r="F34" s="31">
        <f t="shared" si="11"/>
        <v>0</v>
      </c>
      <c r="G34" s="31">
        <f t="shared" si="11"/>
        <v>4116632</v>
      </c>
      <c r="H34" s="31">
        <f t="shared" si="11"/>
        <v>0</v>
      </c>
      <c r="I34" s="31">
        <f t="shared" si="11"/>
        <v>0</v>
      </c>
      <c r="J34" s="31">
        <f t="shared" si="11"/>
        <v>0</v>
      </c>
      <c r="K34" s="31">
        <f t="shared" si="11"/>
        <v>0</v>
      </c>
      <c r="L34" s="31">
        <f t="shared" si="11"/>
        <v>0</v>
      </c>
      <c r="M34" s="31">
        <f t="shared" si="11"/>
        <v>0</v>
      </c>
      <c r="N34" s="31">
        <f>SUM(D34:M34)</f>
        <v>10959150</v>
      </c>
      <c r="O34" s="43">
        <f t="shared" si="1"/>
        <v>549.7717467643223</v>
      </c>
      <c r="P34" s="9"/>
    </row>
    <row r="35" spans="1:119">
      <c r="A35" s="12"/>
      <c r="B35" s="44">
        <v>571</v>
      </c>
      <c r="C35" s="20" t="s">
        <v>46</v>
      </c>
      <c r="D35" s="46">
        <v>2131843</v>
      </c>
      <c r="E35" s="46">
        <v>0</v>
      </c>
      <c r="F35" s="46">
        <v>0</v>
      </c>
      <c r="G35" s="46">
        <v>2470069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4601912</v>
      </c>
      <c r="O35" s="47">
        <f t="shared" si="1"/>
        <v>230.85742951740744</v>
      </c>
      <c r="P35" s="9"/>
    </row>
    <row r="36" spans="1:119">
      <c r="A36" s="12"/>
      <c r="B36" s="44">
        <v>572</v>
      </c>
      <c r="C36" s="20" t="s">
        <v>47</v>
      </c>
      <c r="D36" s="46">
        <v>4157454</v>
      </c>
      <c r="E36" s="46">
        <v>0</v>
      </c>
      <c r="F36" s="46">
        <v>0</v>
      </c>
      <c r="G36" s="46">
        <v>1646563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5804017</v>
      </c>
      <c r="O36" s="47">
        <f t="shared" si="1"/>
        <v>291.16168355573393</v>
      </c>
      <c r="P36" s="9"/>
    </row>
    <row r="37" spans="1:119">
      <c r="A37" s="12"/>
      <c r="B37" s="44">
        <v>573</v>
      </c>
      <c r="C37" s="20" t="s">
        <v>48</v>
      </c>
      <c r="D37" s="46">
        <v>27955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27955</v>
      </c>
      <c r="O37" s="47">
        <f t="shared" si="1"/>
        <v>1.4023778468947528</v>
      </c>
      <c r="P37" s="9"/>
    </row>
    <row r="38" spans="1:119">
      <c r="A38" s="12"/>
      <c r="B38" s="44">
        <v>575</v>
      </c>
      <c r="C38" s="20" t="s">
        <v>49</v>
      </c>
      <c r="D38" s="46">
        <v>525266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525266</v>
      </c>
      <c r="O38" s="47">
        <f t="shared" si="1"/>
        <v>26.350255844286146</v>
      </c>
      <c r="P38" s="9"/>
    </row>
    <row r="39" spans="1:119" ht="15.75">
      <c r="A39" s="28" t="s">
        <v>51</v>
      </c>
      <c r="B39" s="29"/>
      <c r="C39" s="30"/>
      <c r="D39" s="31">
        <f t="shared" ref="D39:M39" si="12">SUM(D40:D40)</f>
        <v>2940705</v>
      </c>
      <c r="E39" s="31">
        <f t="shared" si="12"/>
        <v>1770737</v>
      </c>
      <c r="F39" s="31">
        <f t="shared" si="12"/>
        <v>0</v>
      </c>
      <c r="G39" s="31">
        <f t="shared" si="12"/>
        <v>0</v>
      </c>
      <c r="H39" s="31">
        <f t="shared" si="12"/>
        <v>0</v>
      </c>
      <c r="I39" s="31">
        <f t="shared" si="12"/>
        <v>9136226</v>
      </c>
      <c r="J39" s="31">
        <f t="shared" si="12"/>
        <v>0</v>
      </c>
      <c r="K39" s="31">
        <f t="shared" si="12"/>
        <v>0</v>
      </c>
      <c r="L39" s="31">
        <f t="shared" si="12"/>
        <v>0</v>
      </c>
      <c r="M39" s="31">
        <f t="shared" si="12"/>
        <v>0</v>
      </c>
      <c r="N39" s="31">
        <f>SUM(D39:M39)</f>
        <v>13847668</v>
      </c>
      <c r="O39" s="43">
        <f t="shared" si="1"/>
        <v>694.67583023979137</v>
      </c>
      <c r="P39" s="9"/>
    </row>
    <row r="40" spans="1:119" ht="15.75" thickBot="1">
      <c r="A40" s="12"/>
      <c r="B40" s="44">
        <v>581</v>
      </c>
      <c r="C40" s="20" t="s">
        <v>50</v>
      </c>
      <c r="D40" s="46">
        <v>2940705</v>
      </c>
      <c r="E40" s="46">
        <v>1770737</v>
      </c>
      <c r="F40" s="46">
        <v>0</v>
      </c>
      <c r="G40" s="46">
        <v>0</v>
      </c>
      <c r="H40" s="46">
        <v>0</v>
      </c>
      <c r="I40" s="46">
        <v>9136226</v>
      </c>
      <c r="J40" s="46">
        <v>0</v>
      </c>
      <c r="K40" s="46">
        <v>0</v>
      </c>
      <c r="L40" s="46">
        <v>0</v>
      </c>
      <c r="M40" s="46">
        <v>0</v>
      </c>
      <c r="N40" s="46">
        <f>SUM(D40:M40)</f>
        <v>13847668</v>
      </c>
      <c r="O40" s="47">
        <f t="shared" si="1"/>
        <v>694.67583023979137</v>
      </c>
      <c r="P40" s="9"/>
    </row>
    <row r="41" spans="1:119" ht="16.5" thickBot="1">
      <c r="A41" s="14" t="s">
        <v>10</v>
      </c>
      <c r="B41" s="23"/>
      <c r="C41" s="22"/>
      <c r="D41" s="15">
        <f t="shared" ref="D41:M41" si="13">SUM(D5,D14,D18,D25,D28,D32,D34,D39)</f>
        <v>31365132</v>
      </c>
      <c r="E41" s="15">
        <f t="shared" si="13"/>
        <v>4685309</v>
      </c>
      <c r="F41" s="15">
        <f t="shared" si="13"/>
        <v>1610704</v>
      </c>
      <c r="G41" s="15">
        <f t="shared" si="13"/>
        <v>9335393</v>
      </c>
      <c r="H41" s="15">
        <f t="shared" si="13"/>
        <v>0</v>
      </c>
      <c r="I41" s="15">
        <f t="shared" si="13"/>
        <v>87757695</v>
      </c>
      <c r="J41" s="15">
        <f t="shared" si="13"/>
        <v>4287059</v>
      </c>
      <c r="K41" s="15">
        <f t="shared" si="13"/>
        <v>3203246</v>
      </c>
      <c r="L41" s="15">
        <f t="shared" si="13"/>
        <v>0</v>
      </c>
      <c r="M41" s="15">
        <f t="shared" si="13"/>
        <v>0</v>
      </c>
      <c r="N41" s="15">
        <f>SUM(D41:M41)</f>
        <v>142244538</v>
      </c>
      <c r="O41" s="37">
        <f t="shared" si="1"/>
        <v>7135.7749573592855</v>
      </c>
      <c r="P41" s="6"/>
      <c r="Q41" s="2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</row>
    <row r="42" spans="1:119">
      <c r="A42" s="16"/>
      <c r="B42" s="18"/>
      <c r="C42" s="18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9"/>
    </row>
    <row r="43" spans="1:119">
      <c r="A43" s="38"/>
      <c r="B43" s="39"/>
      <c r="C43" s="39"/>
      <c r="D43" s="40"/>
      <c r="E43" s="40"/>
      <c r="F43" s="40"/>
      <c r="G43" s="40"/>
      <c r="H43" s="40"/>
      <c r="I43" s="40"/>
      <c r="J43" s="40"/>
      <c r="K43" s="40"/>
      <c r="L43" s="163" t="s">
        <v>84</v>
      </c>
      <c r="M43" s="163"/>
      <c r="N43" s="163"/>
      <c r="O43" s="41">
        <v>19934</v>
      </c>
    </row>
    <row r="44" spans="1:119">
      <c r="A44" s="164"/>
      <c r="B44" s="141"/>
      <c r="C44" s="141"/>
      <c r="D44" s="141"/>
      <c r="E44" s="141"/>
      <c r="F44" s="141"/>
      <c r="G44" s="141"/>
      <c r="H44" s="141"/>
      <c r="I44" s="141"/>
      <c r="J44" s="141"/>
      <c r="K44" s="141"/>
      <c r="L44" s="141"/>
      <c r="M44" s="141"/>
      <c r="N44" s="141"/>
      <c r="O44" s="142"/>
    </row>
    <row r="45" spans="1:119" ht="15.75" customHeight="1" thickBot="1">
      <c r="A45" s="165" t="s">
        <v>56</v>
      </c>
      <c r="B45" s="144"/>
      <c r="C45" s="144"/>
      <c r="D45" s="144"/>
      <c r="E45" s="144"/>
      <c r="F45" s="144"/>
      <c r="G45" s="144"/>
      <c r="H45" s="144"/>
      <c r="I45" s="144"/>
      <c r="J45" s="144"/>
      <c r="K45" s="144"/>
      <c r="L45" s="144"/>
      <c r="M45" s="144"/>
      <c r="N45" s="144"/>
      <c r="O45" s="145"/>
    </row>
  </sheetData>
  <mergeCells count="10">
    <mergeCell ref="L43:N43"/>
    <mergeCell ref="A44:O44"/>
    <mergeCell ref="A45:O4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33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D44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66" t="s">
        <v>53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8"/>
      <c r="Q1" s="7"/>
      <c r="R1"/>
    </row>
    <row r="2" spans="1:134" ht="24" thickBot="1">
      <c r="A2" s="169" t="s">
        <v>102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1"/>
      <c r="Q2" s="7"/>
      <c r="R2"/>
    </row>
    <row r="3" spans="1:134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4"/>
      <c r="M3" s="175"/>
      <c r="N3" s="35"/>
      <c r="O3" s="36"/>
      <c r="P3" s="176" t="s">
        <v>96</v>
      </c>
      <c r="Q3" s="11"/>
      <c r="R3"/>
    </row>
    <row r="4" spans="1:134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97</v>
      </c>
      <c r="N4" s="34" t="s">
        <v>5</v>
      </c>
      <c r="O4" s="34" t="s">
        <v>98</v>
      </c>
      <c r="P4" s="162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18</v>
      </c>
      <c r="B5" s="25"/>
      <c r="C5" s="25"/>
      <c r="D5" s="26">
        <f t="shared" ref="D5:N5" si="0">SUM(D6:D13)</f>
        <v>5491139</v>
      </c>
      <c r="E5" s="26">
        <f t="shared" si="0"/>
        <v>1015972</v>
      </c>
      <c r="F5" s="26">
        <f t="shared" si="0"/>
        <v>1613313</v>
      </c>
      <c r="G5" s="26">
        <f t="shared" si="0"/>
        <v>836534</v>
      </c>
      <c r="H5" s="26">
        <f t="shared" si="0"/>
        <v>0</v>
      </c>
      <c r="I5" s="26">
        <f t="shared" si="0"/>
        <v>3249028</v>
      </c>
      <c r="J5" s="26">
        <f t="shared" si="0"/>
        <v>12227260</v>
      </c>
      <c r="K5" s="26">
        <f t="shared" si="0"/>
        <v>6241137</v>
      </c>
      <c r="L5" s="26">
        <f t="shared" si="0"/>
        <v>0</v>
      </c>
      <c r="M5" s="26">
        <f t="shared" si="0"/>
        <v>0</v>
      </c>
      <c r="N5" s="26">
        <f t="shared" si="0"/>
        <v>0</v>
      </c>
      <c r="O5" s="27">
        <f>SUM(D5:N5)</f>
        <v>30674383</v>
      </c>
      <c r="P5" s="32">
        <f t="shared" ref="P5:P40" si="1">(O5/P$42)</f>
        <v>1063.8637325286998</v>
      </c>
      <c r="Q5" s="6"/>
    </row>
    <row r="6" spans="1:134">
      <c r="A6" s="12"/>
      <c r="B6" s="44">
        <v>511</v>
      </c>
      <c r="C6" s="20" t="s">
        <v>19</v>
      </c>
      <c r="D6" s="46">
        <v>29558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29558</v>
      </c>
      <c r="P6" s="47">
        <f t="shared" si="1"/>
        <v>1.0251447993618423</v>
      </c>
      <c r="Q6" s="9"/>
    </row>
    <row r="7" spans="1:134">
      <c r="A7" s="12"/>
      <c r="B7" s="44">
        <v>512</v>
      </c>
      <c r="C7" s="20" t="s">
        <v>20</v>
      </c>
      <c r="D7" s="46">
        <v>371893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3" si="2">SUM(D7:N7)</f>
        <v>371893</v>
      </c>
      <c r="P7" s="47">
        <f t="shared" si="1"/>
        <v>12.898172233205008</v>
      </c>
      <c r="Q7" s="9"/>
    </row>
    <row r="8" spans="1:134">
      <c r="A8" s="12"/>
      <c r="B8" s="44">
        <v>513</v>
      </c>
      <c r="C8" s="20" t="s">
        <v>21</v>
      </c>
      <c r="D8" s="46">
        <v>856546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256086</v>
      </c>
      <c r="L8" s="46">
        <v>0</v>
      </c>
      <c r="M8" s="46">
        <v>0</v>
      </c>
      <c r="N8" s="46">
        <v>0</v>
      </c>
      <c r="O8" s="46">
        <f t="shared" si="2"/>
        <v>1112632</v>
      </c>
      <c r="P8" s="47">
        <f t="shared" si="1"/>
        <v>38.588839177331529</v>
      </c>
      <c r="Q8" s="9"/>
    </row>
    <row r="9" spans="1:134">
      <c r="A9" s="12"/>
      <c r="B9" s="44">
        <v>514</v>
      </c>
      <c r="C9" s="20" t="s">
        <v>22</v>
      </c>
      <c r="D9" s="46">
        <v>79678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79678</v>
      </c>
      <c r="P9" s="47">
        <f t="shared" si="1"/>
        <v>2.7634307911074116</v>
      </c>
      <c r="Q9" s="9"/>
    </row>
    <row r="10" spans="1:134">
      <c r="A10" s="12"/>
      <c r="B10" s="44">
        <v>515</v>
      </c>
      <c r="C10" s="20" t="s">
        <v>23</v>
      </c>
      <c r="D10" s="46">
        <v>277856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277856</v>
      </c>
      <c r="P10" s="47">
        <f t="shared" si="1"/>
        <v>9.6367356848056041</v>
      </c>
      <c r="Q10" s="9"/>
    </row>
    <row r="11" spans="1:134">
      <c r="A11" s="12"/>
      <c r="B11" s="44">
        <v>517</v>
      </c>
      <c r="C11" s="20" t="s">
        <v>24</v>
      </c>
      <c r="D11" s="46">
        <v>0</v>
      </c>
      <c r="E11" s="46">
        <v>1015972</v>
      </c>
      <c r="F11" s="46">
        <v>1613313</v>
      </c>
      <c r="G11" s="46">
        <v>0</v>
      </c>
      <c r="H11" s="46">
        <v>0</v>
      </c>
      <c r="I11" s="46">
        <v>3249028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5878313</v>
      </c>
      <c r="P11" s="47">
        <f t="shared" si="1"/>
        <v>203.87448409808206</v>
      </c>
      <c r="Q11" s="9"/>
    </row>
    <row r="12" spans="1:134">
      <c r="A12" s="12"/>
      <c r="B12" s="44">
        <v>518</v>
      </c>
      <c r="C12" s="20" t="s">
        <v>25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5985051</v>
      </c>
      <c r="L12" s="46">
        <v>0</v>
      </c>
      <c r="M12" s="46">
        <v>0</v>
      </c>
      <c r="N12" s="46">
        <v>0</v>
      </c>
      <c r="O12" s="46">
        <f t="shared" si="2"/>
        <v>5985051</v>
      </c>
      <c r="P12" s="47">
        <f t="shared" si="1"/>
        <v>207.57642284881905</v>
      </c>
      <c r="Q12" s="9"/>
    </row>
    <row r="13" spans="1:134">
      <c r="A13" s="12"/>
      <c r="B13" s="44">
        <v>519</v>
      </c>
      <c r="C13" s="20" t="s">
        <v>26</v>
      </c>
      <c r="D13" s="46">
        <v>3875608</v>
      </c>
      <c r="E13" s="46">
        <v>0</v>
      </c>
      <c r="F13" s="46">
        <v>0</v>
      </c>
      <c r="G13" s="46">
        <v>836534</v>
      </c>
      <c r="H13" s="46">
        <v>0</v>
      </c>
      <c r="I13" s="46">
        <v>0</v>
      </c>
      <c r="J13" s="46">
        <v>12227260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2"/>
        <v>16939402</v>
      </c>
      <c r="P13" s="47">
        <f t="shared" si="1"/>
        <v>587.50050289598721</v>
      </c>
      <c r="Q13" s="9"/>
    </row>
    <row r="14" spans="1:134" ht="15.75">
      <c r="A14" s="28" t="s">
        <v>27</v>
      </c>
      <c r="B14" s="29"/>
      <c r="C14" s="30"/>
      <c r="D14" s="31">
        <f t="shared" ref="D14:N14" si="3">SUM(D15:D17)</f>
        <v>17262959</v>
      </c>
      <c r="E14" s="31">
        <f t="shared" si="3"/>
        <v>1412780</v>
      </c>
      <c r="F14" s="31">
        <f t="shared" si="3"/>
        <v>0</v>
      </c>
      <c r="G14" s="31">
        <f t="shared" si="3"/>
        <v>0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31">
        <f t="shared" si="3"/>
        <v>0</v>
      </c>
      <c r="O14" s="42">
        <f>SUM(D14:N14)</f>
        <v>18675739</v>
      </c>
      <c r="P14" s="43">
        <f t="shared" si="1"/>
        <v>647.72097943328822</v>
      </c>
      <c r="Q14" s="10"/>
    </row>
    <row r="15" spans="1:134">
      <c r="A15" s="12"/>
      <c r="B15" s="44">
        <v>521</v>
      </c>
      <c r="C15" s="20" t="s">
        <v>28</v>
      </c>
      <c r="D15" s="46">
        <v>10266156</v>
      </c>
      <c r="E15" s="46">
        <v>6523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>SUM(D15:N15)</f>
        <v>10272679</v>
      </c>
      <c r="P15" s="47">
        <f t="shared" si="1"/>
        <v>356.28200326015332</v>
      </c>
      <c r="Q15" s="9"/>
    </row>
    <row r="16" spans="1:134">
      <c r="A16" s="12"/>
      <c r="B16" s="44">
        <v>522</v>
      </c>
      <c r="C16" s="20" t="s">
        <v>29</v>
      </c>
      <c r="D16" s="46">
        <v>6996803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ref="O16:O17" si="4">SUM(D16:N16)</f>
        <v>6996803</v>
      </c>
      <c r="P16" s="47">
        <f t="shared" si="1"/>
        <v>242.66649325425726</v>
      </c>
      <c r="Q16" s="9"/>
    </row>
    <row r="17" spans="1:17">
      <c r="A17" s="12"/>
      <c r="B17" s="44">
        <v>524</v>
      </c>
      <c r="C17" s="20" t="s">
        <v>30</v>
      </c>
      <c r="D17" s="46">
        <v>0</v>
      </c>
      <c r="E17" s="46">
        <v>1406257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1406257</v>
      </c>
      <c r="P17" s="47">
        <f t="shared" si="1"/>
        <v>48.772482918877678</v>
      </c>
      <c r="Q17" s="9"/>
    </row>
    <row r="18" spans="1:17" ht="15.75">
      <c r="A18" s="28" t="s">
        <v>31</v>
      </c>
      <c r="B18" s="29"/>
      <c r="C18" s="30"/>
      <c r="D18" s="31">
        <f t="shared" ref="D18:N18" si="5">SUM(D19:D25)</f>
        <v>135165</v>
      </c>
      <c r="E18" s="31">
        <f t="shared" si="5"/>
        <v>0</v>
      </c>
      <c r="F18" s="31">
        <f t="shared" si="5"/>
        <v>0</v>
      </c>
      <c r="G18" s="31">
        <f t="shared" si="5"/>
        <v>0</v>
      </c>
      <c r="H18" s="31">
        <f t="shared" si="5"/>
        <v>0</v>
      </c>
      <c r="I18" s="31">
        <f t="shared" si="5"/>
        <v>103107932</v>
      </c>
      <c r="J18" s="31">
        <f t="shared" si="5"/>
        <v>0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31">
        <f t="shared" si="5"/>
        <v>0</v>
      </c>
      <c r="O18" s="42">
        <f>SUM(D18:N18)</f>
        <v>103243097</v>
      </c>
      <c r="P18" s="43">
        <f t="shared" si="1"/>
        <v>3580.7268407727256</v>
      </c>
      <c r="Q18" s="10"/>
    </row>
    <row r="19" spans="1:17">
      <c r="A19" s="12"/>
      <c r="B19" s="44">
        <v>531</v>
      </c>
      <c r="C19" s="20" t="s">
        <v>32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74669662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>SUM(D19:N19)</f>
        <v>74669662</v>
      </c>
      <c r="P19" s="47">
        <f t="shared" si="1"/>
        <v>2589.7291991814936</v>
      </c>
      <c r="Q19" s="9"/>
    </row>
    <row r="20" spans="1:17">
      <c r="A20" s="12"/>
      <c r="B20" s="44">
        <v>532</v>
      </c>
      <c r="C20" s="20" t="s">
        <v>33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7367459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>SUM(D20:N20)</f>
        <v>7367459</v>
      </c>
      <c r="P20" s="47">
        <f t="shared" si="1"/>
        <v>255.52176325737869</v>
      </c>
      <c r="Q20" s="9"/>
    </row>
    <row r="21" spans="1:17">
      <c r="A21" s="12"/>
      <c r="B21" s="44">
        <v>533</v>
      </c>
      <c r="C21" s="20" t="s">
        <v>34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6480814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ref="O21:O37" si="6">SUM(D21:N21)</f>
        <v>6480814</v>
      </c>
      <c r="P21" s="47">
        <f t="shared" si="1"/>
        <v>224.77071411230187</v>
      </c>
      <c r="Q21" s="9"/>
    </row>
    <row r="22" spans="1:17">
      <c r="A22" s="12"/>
      <c r="B22" s="44">
        <v>534</v>
      </c>
      <c r="C22" s="20" t="s">
        <v>35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4235468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6"/>
        <v>4235468</v>
      </c>
      <c r="P22" s="47">
        <f t="shared" si="1"/>
        <v>146.89654215655673</v>
      </c>
      <c r="Q22" s="9"/>
    </row>
    <row r="23" spans="1:17">
      <c r="A23" s="12"/>
      <c r="B23" s="44">
        <v>535</v>
      </c>
      <c r="C23" s="20" t="s">
        <v>36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9190173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6"/>
        <v>9190173</v>
      </c>
      <c r="P23" s="47">
        <f t="shared" si="1"/>
        <v>318.73800853189056</v>
      </c>
      <c r="Q23" s="9"/>
    </row>
    <row r="24" spans="1:17">
      <c r="A24" s="12"/>
      <c r="B24" s="44">
        <v>537</v>
      </c>
      <c r="C24" s="20" t="s">
        <v>37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1164356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6"/>
        <v>1164356</v>
      </c>
      <c r="P24" s="47">
        <f t="shared" si="1"/>
        <v>40.382755870010058</v>
      </c>
      <c r="Q24" s="9"/>
    </row>
    <row r="25" spans="1:17">
      <c r="A25" s="12"/>
      <c r="B25" s="44">
        <v>539</v>
      </c>
      <c r="C25" s="20" t="s">
        <v>38</v>
      </c>
      <c r="D25" s="46">
        <v>135165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6"/>
        <v>135165</v>
      </c>
      <c r="P25" s="47">
        <f t="shared" si="1"/>
        <v>4.6878576630943707</v>
      </c>
      <c r="Q25" s="9"/>
    </row>
    <row r="26" spans="1:17" ht="15.75">
      <c r="A26" s="28" t="s">
        <v>39</v>
      </c>
      <c r="B26" s="29"/>
      <c r="C26" s="30"/>
      <c r="D26" s="31">
        <f t="shared" ref="D26:N26" si="7">SUM(D27:D28)</f>
        <v>1147803</v>
      </c>
      <c r="E26" s="31">
        <f t="shared" si="7"/>
        <v>0</v>
      </c>
      <c r="F26" s="31">
        <f t="shared" si="7"/>
        <v>0</v>
      </c>
      <c r="G26" s="31">
        <f t="shared" si="7"/>
        <v>470709</v>
      </c>
      <c r="H26" s="31">
        <f t="shared" si="7"/>
        <v>0</v>
      </c>
      <c r="I26" s="31">
        <f t="shared" si="7"/>
        <v>2642798</v>
      </c>
      <c r="J26" s="31">
        <f t="shared" si="7"/>
        <v>0</v>
      </c>
      <c r="K26" s="31">
        <f t="shared" si="7"/>
        <v>0</v>
      </c>
      <c r="L26" s="31">
        <f t="shared" si="7"/>
        <v>0</v>
      </c>
      <c r="M26" s="31">
        <f t="shared" si="7"/>
        <v>0</v>
      </c>
      <c r="N26" s="31">
        <f t="shared" si="7"/>
        <v>0</v>
      </c>
      <c r="O26" s="31">
        <f t="shared" si="6"/>
        <v>4261310</v>
      </c>
      <c r="P26" s="43">
        <f t="shared" si="1"/>
        <v>147.79280685325841</v>
      </c>
      <c r="Q26" s="10"/>
    </row>
    <row r="27" spans="1:17">
      <c r="A27" s="12"/>
      <c r="B27" s="44">
        <v>541</v>
      </c>
      <c r="C27" s="20" t="s">
        <v>40</v>
      </c>
      <c r="D27" s="46">
        <v>1147803</v>
      </c>
      <c r="E27" s="46">
        <v>0</v>
      </c>
      <c r="F27" s="46">
        <v>0</v>
      </c>
      <c r="G27" s="46">
        <v>470709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6"/>
        <v>1618512</v>
      </c>
      <c r="P27" s="47">
        <f t="shared" si="1"/>
        <v>56.134013109978149</v>
      </c>
      <c r="Q27" s="9"/>
    </row>
    <row r="28" spans="1:17">
      <c r="A28" s="12"/>
      <c r="B28" s="44">
        <v>542</v>
      </c>
      <c r="C28" s="20" t="s">
        <v>41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2642798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6"/>
        <v>2642798</v>
      </c>
      <c r="P28" s="47">
        <f t="shared" si="1"/>
        <v>91.65879374328027</v>
      </c>
      <c r="Q28" s="9"/>
    </row>
    <row r="29" spans="1:17" ht="15.75">
      <c r="A29" s="28" t="s">
        <v>42</v>
      </c>
      <c r="B29" s="29"/>
      <c r="C29" s="30"/>
      <c r="D29" s="31">
        <f t="shared" ref="D29:N29" si="8">SUM(D30:D31)</f>
        <v>199483</v>
      </c>
      <c r="E29" s="31">
        <f t="shared" si="8"/>
        <v>831980</v>
      </c>
      <c r="F29" s="31">
        <f t="shared" si="8"/>
        <v>0</v>
      </c>
      <c r="G29" s="31">
        <f t="shared" si="8"/>
        <v>0</v>
      </c>
      <c r="H29" s="31">
        <f t="shared" si="8"/>
        <v>0</v>
      </c>
      <c r="I29" s="31">
        <f t="shared" si="8"/>
        <v>0</v>
      </c>
      <c r="J29" s="31">
        <f t="shared" si="8"/>
        <v>0</v>
      </c>
      <c r="K29" s="31">
        <f t="shared" si="8"/>
        <v>0</v>
      </c>
      <c r="L29" s="31">
        <f t="shared" si="8"/>
        <v>0</v>
      </c>
      <c r="M29" s="31">
        <f t="shared" si="8"/>
        <v>0</v>
      </c>
      <c r="N29" s="31">
        <f t="shared" si="8"/>
        <v>0</v>
      </c>
      <c r="O29" s="31">
        <f t="shared" si="6"/>
        <v>1031463</v>
      </c>
      <c r="P29" s="43">
        <f t="shared" si="1"/>
        <v>35.77369680574342</v>
      </c>
      <c r="Q29" s="10"/>
    </row>
    <row r="30" spans="1:17">
      <c r="A30" s="13"/>
      <c r="B30" s="45">
        <v>554</v>
      </c>
      <c r="C30" s="21" t="s">
        <v>43</v>
      </c>
      <c r="D30" s="46">
        <v>199483</v>
      </c>
      <c r="E30" s="46">
        <v>157662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6"/>
        <v>357145</v>
      </c>
      <c r="P30" s="47">
        <f t="shared" si="1"/>
        <v>12.386674990462318</v>
      </c>
      <c r="Q30" s="9"/>
    </row>
    <row r="31" spans="1:17">
      <c r="A31" s="13"/>
      <c r="B31" s="45">
        <v>559</v>
      </c>
      <c r="C31" s="21" t="s">
        <v>44</v>
      </c>
      <c r="D31" s="46">
        <v>0</v>
      </c>
      <c r="E31" s="46">
        <v>674318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6"/>
        <v>674318</v>
      </c>
      <c r="P31" s="47">
        <f t="shared" si="1"/>
        <v>23.387021815281102</v>
      </c>
      <c r="Q31" s="9"/>
    </row>
    <row r="32" spans="1:17" ht="15.75">
      <c r="A32" s="28" t="s">
        <v>65</v>
      </c>
      <c r="B32" s="29"/>
      <c r="C32" s="30"/>
      <c r="D32" s="31">
        <f t="shared" ref="D32:N32" si="9">SUM(D33:D33)</f>
        <v>22900</v>
      </c>
      <c r="E32" s="31">
        <f t="shared" si="9"/>
        <v>0</v>
      </c>
      <c r="F32" s="31">
        <f t="shared" si="9"/>
        <v>0</v>
      </c>
      <c r="G32" s="31">
        <f t="shared" si="9"/>
        <v>0</v>
      </c>
      <c r="H32" s="31">
        <f t="shared" si="9"/>
        <v>0</v>
      </c>
      <c r="I32" s="31">
        <f t="shared" si="9"/>
        <v>0</v>
      </c>
      <c r="J32" s="31">
        <f t="shared" si="9"/>
        <v>0</v>
      </c>
      <c r="K32" s="31">
        <f t="shared" si="9"/>
        <v>0</v>
      </c>
      <c r="L32" s="31">
        <f t="shared" si="9"/>
        <v>0</v>
      </c>
      <c r="M32" s="31">
        <f t="shared" si="9"/>
        <v>0</v>
      </c>
      <c r="N32" s="31">
        <f t="shared" si="9"/>
        <v>0</v>
      </c>
      <c r="O32" s="31">
        <f t="shared" si="6"/>
        <v>22900</v>
      </c>
      <c r="P32" s="43">
        <f t="shared" si="1"/>
        <v>0.79422883501543373</v>
      </c>
      <c r="Q32" s="10"/>
    </row>
    <row r="33" spans="1:120">
      <c r="A33" s="12"/>
      <c r="B33" s="44">
        <v>564</v>
      </c>
      <c r="C33" s="20" t="s">
        <v>99</v>
      </c>
      <c r="D33" s="46">
        <v>22900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6"/>
        <v>22900</v>
      </c>
      <c r="P33" s="47">
        <f t="shared" si="1"/>
        <v>0.79422883501543373</v>
      </c>
      <c r="Q33" s="9"/>
    </row>
    <row r="34" spans="1:120" ht="15.75">
      <c r="A34" s="28" t="s">
        <v>45</v>
      </c>
      <c r="B34" s="29"/>
      <c r="C34" s="30"/>
      <c r="D34" s="31">
        <f t="shared" ref="D34:N34" si="10">SUM(D35:D37)</f>
        <v>4281222</v>
      </c>
      <c r="E34" s="31">
        <f t="shared" si="10"/>
        <v>0</v>
      </c>
      <c r="F34" s="31">
        <f t="shared" si="10"/>
        <v>0</v>
      </c>
      <c r="G34" s="31">
        <f t="shared" si="10"/>
        <v>2864159</v>
      </c>
      <c r="H34" s="31">
        <f t="shared" si="10"/>
        <v>0</v>
      </c>
      <c r="I34" s="31">
        <f t="shared" si="10"/>
        <v>0</v>
      </c>
      <c r="J34" s="31">
        <f t="shared" si="10"/>
        <v>0</v>
      </c>
      <c r="K34" s="31">
        <f t="shared" si="10"/>
        <v>0</v>
      </c>
      <c r="L34" s="31">
        <f t="shared" si="10"/>
        <v>0</v>
      </c>
      <c r="M34" s="31">
        <f t="shared" si="10"/>
        <v>0</v>
      </c>
      <c r="N34" s="31">
        <f t="shared" si="10"/>
        <v>0</v>
      </c>
      <c r="O34" s="31">
        <f>SUM(D34:N34)</f>
        <v>7145381</v>
      </c>
      <c r="P34" s="43">
        <f t="shared" si="1"/>
        <v>247.81954704678668</v>
      </c>
      <c r="Q34" s="9"/>
    </row>
    <row r="35" spans="1:120">
      <c r="A35" s="12"/>
      <c r="B35" s="44">
        <v>571</v>
      </c>
      <c r="C35" s="20" t="s">
        <v>46</v>
      </c>
      <c r="D35" s="46">
        <v>1708100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6"/>
        <v>1708100</v>
      </c>
      <c r="P35" s="47">
        <f t="shared" si="1"/>
        <v>59.241147296500536</v>
      </c>
      <c r="Q35" s="9"/>
    </row>
    <row r="36" spans="1:120">
      <c r="A36" s="12"/>
      <c r="B36" s="44">
        <v>572</v>
      </c>
      <c r="C36" s="20" t="s">
        <v>47</v>
      </c>
      <c r="D36" s="46">
        <v>2142177</v>
      </c>
      <c r="E36" s="46">
        <v>0</v>
      </c>
      <c r="F36" s="46">
        <v>0</v>
      </c>
      <c r="G36" s="46">
        <v>2864159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6"/>
        <v>5006336</v>
      </c>
      <c r="P36" s="47">
        <f t="shared" si="1"/>
        <v>173.63215759719765</v>
      </c>
      <c r="Q36" s="9"/>
    </row>
    <row r="37" spans="1:120">
      <c r="A37" s="12"/>
      <c r="B37" s="44">
        <v>575</v>
      </c>
      <c r="C37" s="20" t="s">
        <v>49</v>
      </c>
      <c r="D37" s="46">
        <v>430945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6"/>
        <v>430945</v>
      </c>
      <c r="P37" s="47">
        <f t="shared" si="1"/>
        <v>14.946242153088475</v>
      </c>
      <c r="Q37" s="9"/>
    </row>
    <row r="38" spans="1:120" ht="15.75">
      <c r="A38" s="28" t="s">
        <v>51</v>
      </c>
      <c r="B38" s="29"/>
      <c r="C38" s="30"/>
      <c r="D38" s="31">
        <f t="shared" ref="D38:N38" si="11">SUM(D39:D39)</f>
        <v>1859039</v>
      </c>
      <c r="E38" s="31">
        <f t="shared" si="11"/>
        <v>5011070</v>
      </c>
      <c r="F38" s="31">
        <f t="shared" si="11"/>
        <v>0</v>
      </c>
      <c r="G38" s="31">
        <f t="shared" si="11"/>
        <v>0</v>
      </c>
      <c r="H38" s="31">
        <f t="shared" si="11"/>
        <v>0</v>
      </c>
      <c r="I38" s="31">
        <f t="shared" si="11"/>
        <v>9289889</v>
      </c>
      <c r="J38" s="31">
        <f t="shared" si="11"/>
        <v>1167044</v>
      </c>
      <c r="K38" s="31">
        <f t="shared" si="11"/>
        <v>0</v>
      </c>
      <c r="L38" s="31">
        <f t="shared" si="11"/>
        <v>0</v>
      </c>
      <c r="M38" s="31">
        <f t="shared" si="11"/>
        <v>0</v>
      </c>
      <c r="N38" s="31">
        <f t="shared" si="11"/>
        <v>0</v>
      </c>
      <c r="O38" s="31">
        <f>SUM(D38:N38)</f>
        <v>17327042</v>
      </c>
      <c r="P38" s="43">
        <f t="shared" si="1"/>
        <v>600.94482017133146</v>
      </c>
      <c r="Q38" s="9"/>
    </row>
    <row r="39" spans="1:120" ht="15.75" thickBot="1">
      <c r="A39" s="12"/>
      <c r="B39" s="44">
        <v>581</v>
      </c>
      <c r="C39" s="20" t="s">
        <v>100</v>
      </c>
      <c r="D39" s="46">
        <v>1859039</v>
      </c>
      <c r="E39" s="46">
        <v>5011070</v>
      </c>
      <c r="F39" s="46">
        <v>0</v>
      </c>
      <c r="G39" s="46">
        <v>0</v>
      </c>
      <c r="H39" s="46">
        <v>0</v>
      </c>
      <c r="I39" s="46">
        <v>9289889</v>
      </c>
      <c r="J39" s="46">
        <v>1167044</v>
      </c>
      <c r="K39" s="46">
        <v>0</v>
      </c>
      <c r="L39" s="46">
        <v>0</v>
      </c>
      <c r="M39" s="46">
        <v>0</v>
      </c>
      <c r="N39" s="46">
        <v>0</v>
      </c>
      <c r="O39" s="46">
        <f>SUM(D39:N39)</f>
        <v>17327042</v>
      </c>
      <c r="P39" s="47">
        <f t="shared" si="1"/>
        <v>600.94482017133146</v>
      </c>
      <c r="Q39" s="9"/>
    </row>
    <row r="40" spans="1:120" ht="16.5" thickBot="1">
      <c r="A40" s="14" t="s">
        <v>10</v>
      </c>
      <c r="B40" s="23"/>
      <c r="C40" s="22"/>
      <c r="D40" s="15">
        <f>SUM(D5,D14,D18,D26,D29,D32,D34,D38)</f>
        <v>30399710</v>
      </c>
      <c r="E40" s="15">
        <f t="shared" ref="E40:N40" si="12">SUM(E5,E14,E18,E26,E29,E32,E34,E38)</f>
        <v>8271802</v>
      </c>
      <c r="F40" s="15">
        <f t="shared" si="12"/>
        <v>1613313</v>
      </c>
      <c r="G40" s="15">
        <f t="shared" si="12"/>
        <v>4171402</v>
      </c>
      <c r="H40" s="15">
        <f t="shared" si="12"/>
        <v>0</v>
      </c>
      <c r="I40" s="15">
        <f t="shared" si="12"/>
        <v>118289647</v>
      </c>
      <c r="J40" s="15">
        <f t="shared" si="12"/>
        <v>13394304</v>
      </c>
      <c r="K40" s="15">
        <f t="shared" si="12"/>
        <v>6241137</v>
      </c>
      <c r="L40" s="15">
        <f t="shared" si="12"/>
        <v>0</v>
      </c>
      <c r="M40" s="15">
        <f t="shared" si="12"/>
        <v>0</v>
      </c>
      <c r="N40" s="15">
        <f t="shared" si="12"/>
        <v>0</v>
      </c>
      <c r="O40" s="15">
        <f>SUM(D40:N40)</f>
        <v>182381315</v>
      </c>
      <c r="P40" s="37">
        <f t="shared" si="1"/>
        <v>6325.4366524468487</v>
      </c>
      <c r="Q40" s="6"/>
      <c r="R40" s="2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</row>
    <row r="41" spans="1:120">
      <c r="A41" s="16"/>
      <c r="B41" s="18"/>
      <c r="C41" s="18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9"/>
    </row>
    <row r="42" spans="1:120">
      <c r="A42" s="38"/>
      <c r="B42" s="39"/>
      <c r="C42" s="39"/>
      <c r="D42" s="40"/>
      <c r="E42" s="40"/>
      <c r="F42" s="40"/>
      <c r="G42" s="40"/>
      <c r="H42" s="40"/>
      <c r="I42" s="40"/>
      <c r="J42" s="40"/>
      <c r="K42" s="40"/>
      <c r="L42" s="40"/>
      <c r="M42" s="163" t="s">
        <v>103</v>
      </c>
      <c r="N42" s="163"/>
      <c r="O42" s="163"/>
      <c r="P42" s="41">
        <v>28833</v>
      </c>
    </row>
    <row r="43" spans="1:120">
      <c r="A43" s="164"/>
      <c r="B43" s="141"/>
      <c r="C43" s="141"/>
      <c r="D43" s="141"/>
      <c r="E43" s="141"/>
      <c r="F43" s="141"/>
      <c r="G43" s="141"/>
      <c r="H43" s="141"/>
      <c r="I43" s="141"/>
      <c r="J43" s="141"/>
      <c r="K43" s="141"/>
      <c r="L43" s="141"/>
      <c r="M43" s="141"/>
      <c r="N43" s="141"/>
      <c r="O43" s="141"/>
      <c r="P43" s="142"/>
    </row>
    <row r="44" spans="1:120" ht="15.75" customHeight="1" thickBot="1">
      <c r="A44" s="165" t="s">
        <v>56</v>
      </c>
      <c r="B44" s="144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  <c r="P44" s="145"/>
    </row>
  </sheetData>
  <mergeCells count="10">
    <mergeCell ref="M42:O42"/>
    <mergeCell ref="A43:P43"/>
    <mergeCell ref="A44:P44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D44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66" t="s">
        <v>53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8"/>
      <c r="Q1" s="7"/>
      <c r="R1"/>
    </row>
    <row r="2" spans="1:134" ht="24" thickBot="1">
      <c r="A2" s="169" t="s">
        <v>95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1"/>
      <c r="Q2" s="7"/>
      <c r="R2"/>
    </row>
    <row r="3" spans="1:134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4"/>
      <c r="M3" s="175"/>
      <c r="N3" s="35"/>
      <c r="O3" s="36"/>
      <c r="P3" s="176" t="s">
        <v>96</v>
      </c>
      <c r="Q3" s="11"/>
      <c r="R3"/>
    </row>
    <row r="4" spans="1:134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97</v>
      </c>
      <c r="N4" s="34" t="s">
        <v>5</v>
      </c>
      <c r="O4" s="34" t="s">
        <v>98</v>
      </c>
      <c r="P4" s="162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18</v>
      </c>
      <c r="B5" s="25"/>
      <c r="C5" s="25"/>
      <c r="D5" s="26">
        <f t="shared" ref="D5:N5" si="0">SUM(D6:D13)</f>
        <v>5567517</v>
      </c>
      <c r="E5" s="26">
        <f t="shared" si="0"/>
        <v>625662</v>
      </c>
      <c r="F5" s="26">
        <f t="shared" si="0"/>
        <v>1613090</v>
      </c>
      <c r="G5" s="26">
        <f t="shared" si="0"/>
        <v>2229368</v>
      </c>
      <c r="H5" s="26">
        <f t="shared" si="0"/>
        <v>0</v>
      </c>
      <c r="I5" s="26">
        <f t="shared" si="0"/>
        <v>3152342</v>
      </c>
      <c r="J5" s="26">
        <f t="shared" si="0"/>
        <v>14023306</v>
      </c>
      <c r="K5" s="26">
        <f t="shared" si="0"/>
        <v>5183027</v>
      </c>
      <c r="L5" s="26">
        <f t="shared" si="0"/>
        <v>0</v>
      </c>
      <c r="M5" s="26">
        <f t="shared" si="0"/>
        <v>0</v>
      </c>
      <c r="N5" s="26">
        <f t="shared" si="0"/>
        <v>0</v>
      </c>
      <c r="O5" s="27">
        <f>SUM(D5:N5)</f>
        <v>32394312</v>
      </c>
      <c r="P5" s="32">
        <f t="shared" ref="P5:P40" si="1">(O5/P$42)</f>
        <v>1147.3511369271091</v>
      </c>
      <c r="Q5" s="6"/>
    </row>
    <row r="6" spans="1:134">
      <c r="A6" s="12"/>
      <c r="B6" s="44">
        <v>511</v>
      </c>
      <c r="C6" s="20" t="s">
        <v>19</v>
      </c>
      <c r="D6" s="46">
        <v>55391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55391</v>
      </c>
      <c r="P6" s="47">
        <f t="shared" si="1"/>
        <v>1.9618545016646596</v>
      </c>
      <c r="Q6" s="9"/>
    </row>
    <row r="7" spans="1:134">
      <c r="A7" s="12"/>
      <c r="B7" s="44">
        <v>512</v>
      </c>
      <c r="C7" s="20" t="s">
        <v>20</v>
      </c>
      <c r="D7" s="46">
        <v>331320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3" si="2">SUM(D7:N7)</f>
        <v>331320</v>
      </c>
      <c r="P7" s="47">
        <f t="shared" si="1"/>
        <v>11.73478784444287</v>
      </c>
      <c r="Q7" s="9"/>
    </row>
    <row r="8" spans="1:134">
      <c r="A8" s="12"/>
      <c r="B8" s="44">
        <v>513</v>
      </c>
      <c r="C8" s="20" t="s">
        <v>21</v>
      </c>
      <c r="D8" s="46">
        <v>817966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257835</v>
      </c>
      <c r="L8" s="46">
        <v>0</v>
      </c>
      <c r="M8" s="46">
        <v>0</v>
      </c>
      <c r="N8" s="46">
        <v>0</v>
      </c>
      <c r="O8" s="46">
        <f t="shared" si="2"/>
        <v>1075801</v>
      </c>
      <c r="P8" s="47">
        <f t="shared" si="1"/>
        <v>38.103031805624425</v>
      </c>
      <c r="Q8" s="9"/>
    </row>
    <row r="9" spans="1:134">
      <c r="A9" s="12"/>
      <c r="B9" s="44">
        <v>514</v>
      </c>
      <c r="C9" s="20" t="s">
        <v>22</v>
      </c>
      <c r="D9" s="46">
        <v>51781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51781</v>
      </c>
      <c r="P9" s="47">
        <f t="shared" si="1"/>
        <v>1.8339944747467591</v>
      </c>
      <c r="Q9" s="9"/>
    </row>
    <row r="10" spans="1:134">
      <c r="A10" s="12"/>
      <c r="B10" s="44">
        <v>515</v>
      </c>
      <c r="C10" s="20" t="s">
        <v>23</v>
      </c>
      <c r="D10" s="46">
        <v>246053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246053</v>
      </c>
      <c r="P10" s="47">
        <f t="shared" si="1"/>
        <v>8.7147765105900685</v>
      </c>
      <c r="Q10" s="9"/>
    </row>
    <row r="11" spans="1:134">
      <c r="A11" s="12"/>
      <c r="B11" s="44">
        <v>517</v>
      </c>
      <c r="C11" s="20" t="s">
        <v>24</v>
      </c>
      <c r="D11" s="46">
        <v>0</v>
      </c>
      <c r="E11" s="46">
        <v>625662</v>
      </c>
      <c r="F11" s="46">
        <v>1613090</v>
      </c>
      <c r="G11" s="46">
        <v>0</v>
      </c>
      <c r="H11" s="46">
        <v>0</v>
      </c>
      <c r="I11" s="46">
        <v>3152342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5391094</v>
      </c>
      <c r="P11" s="47">
        <f t="shared" si="1"/>
        <v>190.94333073599208</v>
      </c>
      <c r="Q11" s="9"/>
    </row>
    <row r="12" spans="1:134">
      <c r="A12" s="12"/>
      <c r="B12" s="44">
        <v>518</v>
      </c>
      <c r="C12" s="20" t="s">
        <v>25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4925192</v>
      </c>
      <c r="L12" s="46">
        <v>0</v>
      </c>
      <c r="M12" s="46">
        <v>0</v>
      </c>
      <c r="N12" s="46">
        <v>0</v>
      </c>
      <c r="O12" s="46">
        <f t="shared" si="2"/>
        <v>4925192</v>
      </c>
      <c r="P12" s="47">
        <f t="shared" si="1"/>
        <v>174.44187858610186</v>
      </c>
      <c r="Q12" s="9"/>
    </row>
    <row r="13" spans="1:134">
      <c r="A13" s="12"/>
      <c r="B13" s="44">
        <v>519</v>
      </c>
      <c r="C13" s="20" t="s">
        <v>26</v>
      </c>
      <c r="D13" s="46">
        <v>4065006</v>
      </c>
      <c r="E13" s="46">
        <v>0</v>
      </c>
      <c r="F13" s="46">
        <v>0</v>
      </c>
      <c r="G13" s="46">
        <v>2229368</v>
      </c>
      <c r="H13" s="46">
        <v>0</v>
      </c>
      <c r="I13" s="46">
        <v>0</v>
      </c>
      <c r="J13" s="46">
        <v>14023306</v>
      </c>
      <c r="K13" s="46">
        <v>0</v>
      </c>
      <c r="L13" s="46">
        <v>0</v>
      </c>
      <c r="M13" s="46">
        <v>0</v>
      </c>
      <c r="N13" s="46">
        <v>0</v>
      </c>
      <c r="O13" s="46">
        <f t="shared" si="2"/>
        <v>20317680</v>
      </c>
      <c r="P13" s="47">
        <f t="shared" si="1"/>
        <v>719.6174824679465</v>
      </c>
      <c r="Q13" s="9"/>
    </row>
    <row r="14" spans="1:134" ht="15.75">
      <c r="A14" s="28" t="s">
        <v>27</v>
      </c>
      <c r="B14" s="29"/>
      <c r="C14" s="30"/>
      <c r="D14" s="31">
        <f t="shared" ref="D14:N14" si="3">SUM(D15:D17)</f>
        <v>16513093</v>
      </c>
      <c r="E14" s="31">
        <f t="shared" si="3"/>
        <v>1468354</v>
      </c>
      <c r="F14" s="31">
        <f t="shared" si="3"/>
        <v>0</v>
      </c>
      <c r="G14" s="31">
        <f t="shared" si="3"/>
        <v>0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31">
        <f t="shared" si="3"/>
        <v>0</v>
      </c>
      <c r="O14" s="42">
        <f t="shared" ref="O14:O25" si="4">SUM(D14:N14)</f>
        <v>17981447</v>
      </c>
      <c r="P14" s="43">
        <f t="shared" si="1"/>
        <v>636.87210455479214</v>
      </c>
      <c r="Q14" s="10"/>
    </row>
    <row r="15" spans="1:134">
      <c r="A15" s="12"/>
      <c r="B15" s="44">
        <v>521</v>
      </c>
      <c r="C15" s="20" t="s">
        <v>28</v>
      </c>
      <c r="D15" s="46">
        <v>9877566</v>
      </c>
      <c r="E15" s="46">
        <v>116955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4"/>
        <v>9994521</v>
      </c>
      <c r="P15" s="47">
        <f t="shared" si="1"/>
        <v>353.98884323864843</v>
      </c>
      <c r="Q15" s="9"/>
    </row>
    <row r="16" spans="1:134">
      <c r="A16" s="12"/>
      <c r="B16" s="44">
        <v>522</v>
      </c>
      <c r="C16" s="20" t="s">
        <v>29</v>
      </c>
      <c r="D16" s="46">
        <v>6635527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4"/>
        <v>6635527</v>
      </c>
      <c r="P16" s="47">
        <f t="shared" si="1"/>
        <v>235.01901962173267</v>
      </c>
      <c r="Q16" s="9"/>
    </row>
    <row r="17" spans="1:17">
      <c r="A17" s="12"/>
      <c r="B17" s="44">
        <v>524</v>
      </c>
      <c r="C17" s="20" t="s">
        <v>30</v>
      </c>
      <c r="D17" s="46">
        <v>0</v>
      </c>
      <c r="E17" s="46">
        <v>1351399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1351399</v>
      </c>
      <c r="P17" s="47">
        <f t="shared" si="1"/>
        <v>47.864241694410993</v>
      </c>
      <c r="Q17" s="9"/>
    </row>
    <row r="18" spans="1:17" ht="15.75">
      <c r="A18" s="28" t="s">
        <v>31</v>
      </c>
      <c r="B18" s="29"/>
      <c r="C18" s="30"/>
      <c r="D18" s="31">
        <f t="shared" ref="D18:N18" si="5">SUM(D19:D25)</f>
        <v>110675</v>
      </c>
      <c r="E18" s="31">
        <f t="shared" si="5"/>
        <v>0</v>
      </c>
      <c r="F18" s="31">
        <f t="shared" si="5"/>
        <v>0</v>
      </c>
      <c r="G18" s="31">
        <f t="shared" si="5"/>
        <v>0</v>
      </c>
      <c r="H18" s="31">
        <f t="shared" si="5"/>
        <v>0</v>
      </c>
      <c r="I18" s="31">
        <f t="shared" si="5"/>
        <v>77561598</v>
      </c>
      <c r="J18" s="31">
        <f t="shared" si="5"/>
        <v>0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31">
        <f t="shared" si="5"/>
        <v>0</v>
      </c>
      <c r="O18" s="42">
        <f t="shared" si="4"/>
        <v>77672273</v>
      </c>
      <c r="P18" s="43">
        <f t="shared" si="1"/>
        <v>2751.0190904583128</v>
      </c>
      <c r="Q18" s="10"/>
    </row>
    <row r="19" spans="1:17">
      <c r="A19" s="12"/>
      <c r="B19" s="44">
        <v>531</v>
      </c>
      <c r="C19" s="20" t="s">
        <v>32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53173903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53173903</v>
      </c>
      <c r="P19" s="47">
        <f t="shared" si="1"/>
        <v>1883.328717149536</v>
      </c>
      <c r="Q19" s="9"/>
    </row>
    <row r="20" spans="1:17">
      <c r="A20" s="12"/>
      <c r="B20" s="44">
        <v>532</v>
      </c>
      <c r="C20" s="20" t="s">
        <v>33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5056175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5056175</v>
      </c>
      <c r="P20" s="47">
        <f t="shared" si="1"/>
        <v>179.08107246582134</v>
      </c>
      <c r="Q20" s="9"/>
    </row>
    <row r="21" spans="1:17">
      <c r="A21" s="12"/>
      <c r="B21" s="44">
        <v>533</v>
      </c>
      <c r="C21" s="20" t="s">
        <v>34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6218383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6218383</v>
      </c>
      <c r="P21" s="47">
        <f t="shared" si="1"/>
        <v>220.24449245590424</v>
      </c>
      <c r="Q21" s="9"/>
    </row>
    <row r="22" spans="1:17">
      <c r="A22" s="12"/>
      <c r="B22" s="44">
        <v>534</v>
      </c>
      <c r="C22" s="20" t="s">
        <v>35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3509731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4"/>
        <v>3509731</v>
      </c>
      <c r="P22" s="47">
        <f t="shared" si="1"/>
        <v>124.30867039739321</v>
      </c>
      <c r="Q22" s="9"/>
    </row>
    <row r="23" spans="1:17">
      <c r="A23" s="12"/>
      <c r="B23" s="44">
        <v>535</v>
      </c>
      <c r="C23" s="20" t="s">
        <v>36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8338024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4"/>
        <v>8338024</v>
      </c>
      <c r="P23" s="47">
        <f t="shared" si="1"/>
        <v>295.3185521003046</v>
      </c>
      <c r="Q23" s="9"/>
    </row>
    <row r="24" spans="1:17">
      <c r="A24" s="12"/>
      <c r="B24" s="44">
        <v>537</v>
      </c>
      <c r="C24" s="20" t="s">
        <v>37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1265382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4"/>
        <v>1265382</v>
      </c>
      <c r="P24" s="47">
        <f t="shared" si="1"/>
        <v>44.817666643054473</v>
      </c>
      <c r="Q24" s="9"/>
    </row>
    <row r="25" spans="1:17">
      <c r="A25" s="12"/>
      <c r="B25" s="44">
        <v>539</v>
      </c>
      <c r="C25" s="20" t="s">
        <v>38</v>
      </c>
      <c r="D25" s="46">
        <v>110675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4"/>
        <v>110675</v>
      </c>
      <c r="P25" s="47">
        <f t="shared" si="1"/>
        <v>3.9199192462987886</v>
      </c>
      <c r="Q25" s="9"/>
    </row>
    <row r="26" spans="1:17" ht="15.75">
      <c r="A26" s="28" t="s">
        <v>39</v>
      </c>
      <c r="B26" s="29"/>
      <c r="C26" s="30"/>
      <c r="D26" s="31">
        <f t="shared" ref="D26:N26" si="6">SUM(D27:D28)</f>
        <v>1335163</v>
      </c>
      <c r="E26" s="31">
        <f t="shared" si="6"/>
        <v>0</v>
      </c>
      <c r="F26" s="31">
        <f t="shared" si="6"/>
        <v>0</v>
      </c>
      <c r="G26" s="31">
        <f t="shared" si="6"/>
        <v>383655</v>
      </c>
      <c r="H26" s="31">
        <f t="shared" si="6"/>
        <v>0</v>
      </c>
      <c r="I26" s="31">
        <f t="shared" si="6"/>
        <v>2475256</v>
      </c>
      <c r="J26" s="31">
        <f t="shared" si="6"/>
        <v>0</v>
      </c>
      <c r="K26" s="31">
        <f t="shared" si="6"/>
        <v>0</v>
      </c>
      <c r="L26" s="31">
        <f t="shared" si="6"/>
        <v>0</v>
      </c>
      <c r="M26" s="31">
        <f t="shared" si="6"/>
        <v>0</v>
      </c>
      <c r="N26" s="31">
        <f t="shared" si="6"/>
        <v>0</v>
      </c>
      <c r="O26" s="31">
        <f t="shared" ref="O26:O32" si="7">SUM(D26:N26)</f>
        <v>4194074</v>
      </c>
      <c r="P26" s="43">
        <f t="shared" si="1"/>
        <v>148.54692923425657</v>
      </c>
      <c r="Q26" s="10"/>
    </row>
    <row r="27" spans="1:17">
      <c r="A27" s="12"/>
      <c r="B27" s="44">
        <v>541</v>
      </c>
      <c r="C27" s="20" t="s">
        <v>40</v>
      </c>
      <c r="D27" s="46">
        <v>1335163</v>
      </c>
      <c r="E27" s="46">
        <v>0</v>
      </c>
      <c r="F27" s="46">
        <v>0</v>
      </c>
      <c r="G27" s="46">
        <v>383655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7"/>
        <v>1718818</v>
      </c>
      <c r="P27" s="47">
        <f t="shared" si="1"/>
        <v>60.87759438974286</v>
      </c>
      <c r="Q27" s="9"/>
    </row>
    <row r="28" spans="1:17">
      <c r="A28" s="12"/>
      <c r="B28" s="44">
        <v>542</v>
      </c>
      <c r="C28" s="20" t="s">
        <v>41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2475256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7"/>
        <v>2475256</v>
      </c>
      <c r="P28" s="47">
        <f t="shared" si="1"/>
        <v>87.669334844513713</v>
      </c>
      <c r="Q28" s="9"/>
    </row>
    <row r="29" spans="1:17" ht="15.75">
      <c r="A29" s="28" t="s">
        <v>42</v>
      </c>
      <c r="B29" s="29"/>
      <c r="C29" s="30"/>
      <c r="D29" s="31">
        <f t="shared" ref="D29:N29" si="8">SUM(D30:D31)</f>
        <v>177499</v>
      </c>
      <c r="E29" s="31">
        <f t="shared" si="8"/>
        <v>623816</v>
      </c>
      <c r="F29" s="31">
        <f t="shared" si="8"/>
        <v>0</v>
      </c>
      <c r="G29" s="31">
        <f t="shared" si="8"/>
        <v>0</v>
      </c>
      <c r="H29" s="31">
        <f t="shared" si="8"/>
        <v>0</v>
      </c>
      <c r="I29" s="31">
        <f t="shared" si="8"/>
        <v>0</v>
      </c>
      <c r="J29" s="31">
        <f t="shared" si="8"/>
        <v>0</v>
      </c>
      <c r="K29" s="31">
        <f t="shared" si="8"/>
        <v>0</v>
      </c>
      <c r="L29" s="31">
        <f t="shared" si="8"/>
        <v>0</v>
      </c>
      <c r="M29" s="31">
        <f t="shared" si="8"/>
        <v>0</v>
      </c>
      <c r="N29" s="31">
        <f t="shared" si="8"/>
        <v>0</v>
      </c>
      <c r="O29" s="31">
        <f t="shared" si="7"/>
        <v>801315</v>
      </c>
      <c r="P29" s="43">
        <f t="shared" si="1"/>
        <v>28.381207055323369</v>
      </c>
      <c r="Q29" s="10"/>
    </row>
    <row r="30" spans="1:17">
      <c r="A30" s="13"/>
      <c r="B30" s="45">
        <v>554</v>
      </c>
      <c r="C30" s="21" t="s">
        <v>43</v>
      </c>
      <c r="D30" s="46">
        <v>177499</v>
      </c>
      <c r="E30" s="46">
        <v>157494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7"/>
        <v>334993</v>
      </c>
      <c r="P30" s="47">
        <f t="shared" si="1"/>
        <v>11.864879223631084</v>
      </c>
      <c r="Q30" s="9"/>
    </row>
    <row r="31" spans="1:17">
      <c r="A31" s="13"/>
      <c r="B31" s="45">
        <v>559</v>
      </c>
      <c r="C31" s="21" t="s">
        <v>44</v>
      </c>
      <c r="D31" s="46">
        <v>0</v>
      </c>
      <c r="E31" s="46">
        <v>466322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7"/>
        <v>466322</v>
      </c>
      <c r="P31" s="47">
        <f t="shared" si="1"/>
        <v>16.516327831692287</v>
      </c>
      <c r="Q31" s="9"/>
    </row>
    <row r="32" spans="1:17" ht="15.75">
      <c r="A32" s="28" t="s">
        <v>65</v>
      </c>
      <c r="B32" s="29"/>
      <c r="C32" s="30"/>
      <c r="D32" s="31">
        <f t="shared" ref="D32:N32" si="9">SUM(D33:D33)</f>
        <v>44677</v>
      </c>
      <c r="E32" s="31">
        <f t="shared" si="9"/>
        <v>0</v>
      </c>
      <c r="F32" s="31">
        <f t="shared" si="9"/>
        <v>0</v>
      </c>
      <c r="G32" s="31">
        <f t="shared" si="9"/>
        <v>0</v>
      </c>
      <c r="H32" s="31">
        <f t="shared" si="9"/>
        <v>0</v>
      </c>
      <c r="I32" s="31">
        <f t="shared" si="9"/>
        <v>0</v>
      </c>
      <c r="J32" s="31">
        <f t="shared" si="9"/>
        <v>0</v>
      </c>
      <c r="K32" s="31">
        <f t="shared" si="9"/>
        <v>0</v>
      </c>
      <c r="L32" s="31">
        <f t="shared" si="9"/>
        <v>0</v>
      </c>
      <c r="M32" s="31">
        <f t="shared" si="9"/>
        <v>0</v>
      </c>
      <c r="N32" s="31">
        <f t="shared" si="9"/>
        <v>0</v>
      </c>
      <c r="O32" s="31">
        <f t="shared" si="7"/>
        <v>44677</v>
      </c>
      <c r="P32" s="43">
        <f t="shared" si="1"/>
        <v>1.5823829425515337</v>
      </c>
      <c r="Q32" s="10"/>
    </row>
    <row r="33" spans="1:120">
      <c r="A33" s="12"/>
      <c r="B33" s="44">
        <v>564</v>
      </c>
      <c r="C33" s="20" t="s">
        <v>99</v>
      </c>
      <c r="D33" s="46">
        <v>44677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ref="O33:O40" si="10">SUM(D33:N33)</f>
        <v>44677</v>
      </c>
      <c r="P33" s="47">
        <f t="shared" si="1"/>
        <v>1.5823829425515337</v>
      </c>
      <c r="Q33" s="9"/>
    </row>
    <row r="34" spans="1:120" ht="15.75">
      <c r="A34" s="28" t="s">
        <v>45</v>
      </c>
      <c r="B34" s="29"/>
      <c r="C34" s="30"/>
      <c r="D34" s="31">
        <f t="shared" ref="D34:N34" si="11">SUM(D35:D37)</f>
        <v>3772359</v>
      </c>
      <c r="E34" s="31">
        <f t="shared" si="11"/>
        <v>0</v>
      </c>
      <c r="F34" s="31">
        <f t="shared" si="11"/>
        <v>0</v>
      </c>
      <c r="G34" s="31">
        <f t="shared" si="11"/>
        <v>6393156</v>
      </c>
      <c r="H34" s="31">
        <f t="shared" si="11"/>
        <v>0</v>
      </c>
      <c r="I34" s="31">
        <f t="shared" si="11"/>
        <v>0</v>
      </c>
      <c r="J34" s="31">
        <f t="shared" si="11"/>
        <v>0</v>
      </c>
      <c r="K34" s="31">
        <f t="shared" si="11"/>
        <v>0</v>
      </c>
      <c r="L34" s="31">
        <f t="shared" si="11"/>
        <v>0</v>
      </c>
      <c r="M34" s="31">
        <f t="shared" si="11"/>
        <v>0</v>
      </c>
      <c r="N34" s="31">
        <f t="shared" si="11"/>
        <v>0</v>
      </c>
      <c r="O34" s="31">
        <f t="shared" si="10"/>
        <v>10165515</v>
      </c>
      <c r="P34" s="43">
        <f t="shared" si="1"/>
        <v>360.0451583197563</v>
      </c>
      <c r="Q34" s="9"/>
    </row>
    <row r="35" spans="1:120">
      <c r="A35" s="12"/>
      <c r="B35" s="44">
        <v>571</v>
      </c>
      <c r="C35" s="20" t="s">
        <v>46</v>
      </c>
      <c r="D35" s="46">
        <v>1607053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10"/>
        <v>1607053</v>
      </c>
      <c r="P35" s="47">
        <f t="shared" si="1"/>
        <v>56.919069207338673</v>
      </c>
      <c r="Q35" s="9"/>
    </row>
    <row r="36" spans="1:120">
      <c r="A36" s="12"/>
      <c r="B36" s="44">
        <v>572</v>
      </c>
      <c r="C36" s="20" t="s">
        <v>47</v>
      </c>
      <c r="D36" s="46">
        <v>1835555</v>
      </c>
      <c r="E36" s="46">
        <v>0</v>
      </c>
      <c r="F36" s="46">
        <v>0</v>
      </c>
      <c r="G36" s="46">
        <v>6393156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10"/>
        <v>8228711</v>
      </c>
      <c r="P36" s="47">
        <f t="shared" si="1"/>
        <v>291.44687256499259</v>
      </c>
      <c r="Q36" s="9"/>
    </row>
    <row r="37" spans="1:120">
      <c r="A37" s="12"/>
      <c r="B37" s="44">
        <v>575</v>
      </c>
      <c r="C37" s="20" t="s">
        <v>49</v>
      </c>
      <c r="D37" s="46">
        <v>329751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10"/>
        <v>329751</v>
      </c>
      <c r="P37" s="47">
        <f t="shared" si="1"/>
        <v>11.67921654742509</v>
      </c>
      <c r="Q37" s="9"/>
    </row>
    <row r="38" spans="1:120" ht="15.75">
      <c r="A38" s="28" t="s">
        <v>51</v>
      </c>
      <c r="B38" s="29"/>
      <c r="C38" s="30"/>
      <c r="D38" s="31">
        <f t="shared" ref="D38:N38" si="12">SUM(D39:D39)</f>
        <v>1482109</v>
      </c>
      <c r="E38" s="31">
        <f t="shared" si="12"/>
        <v>3202452</v>
      </c>
      <c r="F38" s="31">
        <f t="shared" si="12"/>
        <v>0</v>
      </c>
      <c r="G38" s="31">
        <f t="shared" si="12"/>
        <v>0</v>
      </c>
      <c r="H38" s="31">
        <f t="shared" si="12"/>
        <v>0</v>
      </c>
      <c r="I38" s="31">
        <f t="shared" si="12"/>
        <v>8773695</v>
      </c>
      <c r="J38" s="31">
        <f t="shared" si="12"/>
        <v>2392071</v>
      </c>
      <c r="K38" s="31">
        <f t="shared" si="12"/>
        <v>0</v>
      </c>
      <c r="L38" s="31">
        <f t="shared" si="12"/>
        <v>0</v>
      </c>
      <c r="M38" s="31">
        <f t="shared" si="12"/>
        <v>0</v>
      </c>
      <c r="N38" s="31">
        <f t="shared" si="12"/>
        <v>0</v>
      </c>
      <c r="O38" s="31">
        <f t="shared" si="10"/>
        <v>15850327</v>
      </c>
      <c r="P38" s="43">
        <f t="shared" si="1"/>
        <v>561.39147835942481</v>
      </c>
      <c r="Q38" s="9"/>
    </row>
    <row r="39" spans="1:120" ht="15.75" thickBot="1">
      <c r="A39" s="12"/>
      <c r="B39" s="44">
        <v>581</v>
      </c>
      <c r="C39" s="20" t="s">
        <v>100</v>
      </c>
      <c r="D39" s="46">
        <v>1482109</v>
      </c>
      <c r="E39" s="46">
        <v>3202452</v>
      </c>
      <c r="F39" s="46">
        <v>0</v>
      </c>
      <c r="G39" s="46">
        <v>0</v>
      </c>
      <c r="H39" s="46">
        <v>0</v>
      </c>
      <c r="I39" s="46">
        <v>8773695</v>
      </c>
      <c r="J39" s="46">
        <v>2392071</v>
      </c>
      <c r="K39" s="46">
        <v>0</v>
      </c>
      <c r="L39" s="46">
        <v>0</v>
      </c>
      <c r="M39" s="46">
        <v>0</v>
      </c>
      <c r="N39" s="46">
        <v>0</v>
      </c>
      <c r="O39" s="46">
        <f t="shared" si="10"/>
        <v>15850327</v>
      </c>
      <c r="P39" s="47">
        <f t="shared" si="1"/>
        <v>561.39147835942481</v>
      </c>
      <c r="Q39" s="9"/>
    </row>
    <row r="40" spans="1:120" ht="16.5" thickBot="1">
      <c r="A40" s="14" t="s">
        <v>10</v>
      </c>
      <c r="B40" s="23"/>
      <c r="C40" s="22"/>
      <c r="D40" s="15">
        <f>SUM(D5,D14,D18,D26,D29,D32,D34,D38)</f>
        <v>29003092</v>
      </c>
      <c r="E40" s="15">
        <f t="shared" ref="E40:N40" si="13">SUM(E5,E14,E18,E26,E29,E32,E34,E38)</f>
        <v>5920284</v>
      </c>
      <c r="F40" s="15">
        <f t="shared" si="13"/>
        <v>1613090</v>
      </c>
      <c r="G40" s="15">
        <f t="shared" si="13"/>
        <v>9006179</v>
      </c>
      <c r="H40" s="15">
        <f t="shared" si="13"/>
        <v>0</v>
      </c>
      <c r="I40" s="15">
        <f t="shared" si="13"/>
        <v>91962891</v>
      </c>
      <c r="J40" s="15">
        <f t="shared" si="13"/>
        <v>16415377</v>
      </c>
      <c r="K40" s="15">
        <f t="shared" si="13"/>
        <v>5183027</v>
      </c>
      <c r="L40" s="15">
        <f t="shared" si="13"/>
        <v>0</v>
      </c>
      <c r="M40" s="15">
        <f t="shared" si="13"/>
        <v>0</v>
      </c>
      <c r="N40" s="15">
        <f t="shared" si="13"/>
        <v>0</v>
      </c>
      <c r="O40" s="15">
        <f t="shared" si="10"/>
        <v>159103940</v>
      </c>
      <c r="P40" s="37">
        <f t="shared" si="1"/>
        <v>5635.1894878515268</v>
      </c>
      <c r="Q40" s="6"/>
      <c r="R40" s="2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</row>
    <row r="41" spans="1:120">
      <c r="A41" s="16"/>
      <c r="B41" s="18"/>
      <c r="C41" s="18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9"/>
    </row>
    <row r="42" spans="1:120">
      <c r="A42" s="38"/>
      <c r="B42" s="39"/>
      <c r="C42" s="39"/>
      <c r="D42" s="40"/>
      <c r="E42" s="40"/>
      <c r="F42" s="40"/>
      <c r="G42" s="40"/>
      <c r="H42" s="40"/>
      <c r="I42" s="40"/>
      <c r="J42" s="40"/>
      <c r="K42" s="40"/>
      <c r="L42" s="40"/>
      <c r="M42" s="163" t="s">
        <v>101</v>
      </c>
      <c r="N42" s="163"/>
      <c r="O42" s="163"/>
      <c r="P42" s="41">
        <v>28234</v>
      </c>
    </row>
    <row r="43" spans="1:120">
      <c r="A43" s="164"/>
      <c r="B43" s="141"/>
      <c r="C43" s="141"/>
      <c r="D43" s="141"/>
      <c r="E43" s="141"/>
      <c r="F43" s="141"/>
      <c r="G43" s="141"/>
      <c r="H43" s="141"/>
      <c r="I43" s="141"/>
      <c r="J43" s="141"/>
      <c r="K43" s="141"/>
      <c r="L43" s="141"/>
      <c r="M43" s="141"/>
      <c r="N43" s="141"/>
      <c r="O43" s="141"/>
      <c r="P43" s="142"/>
    </row>
    <row r="44" spans="1:120" ht="15.75" customHeight="1" thickBot="1">
      <c r="A44" s="165" t="s">
        <v>56</v>
      </c>
      <c r="B44" s="144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  <c r="P44" s="145"/>
    </row>
  </sheetData>
  <mergeCells count="10">
    <mergeCell ref="M42:O42"/>
    <mergeCell ref="A43:P43"/>
    <mergeCell ref="A44:P44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  <ignoredErrors>
    <ignoredError sqref="O33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C4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53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93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4181826</v>
      </c>
      <c r="E5" s="26">
        <f t="shared" si="0"/>
        <v>619543</v>
      </c>
      <c r="F5" s="26">
        <f t="shared" si="0"/>
        <v>1535057</v>
      </c>
      <c r="G5" s="26">
        <f t="shared" si="0"/>
        <v>3515765</v>
      </c>
      <c r="H5" s="26">
        <f t="shared" si="0"/>
        <v>0</v>
      </c>
      <c r="I5" s="26">
        <f t="shared" si="0"/>
        <v>2819940</v>
      </c>
      <c r="J5" s="26">
        <f t="shared" si="0"/>
        <v>11418528</v>
      </c>
      <c r="K5" s="26">
        <f t="shared" si="0"/>
        <v>0</v>
      </c>
      <c r="L5" s="26">
        <f t="shared" si="0"/>
        <v>5233158</v>
      </c>
      <c r="M5" s="26">
        <f t="shared" si="0"/>
        <v>0</v>
      </c>
      <c r="N5" s="27">
        <f>SUM(D5:M5)</f>
        <v>29323817</v>
      </c>
      <c r="O5" s="32">
        <f t="shared" ref="O5:O40" si="1">(N5/O$42)</f>
        <v>1194.9882635804231</v>
      </c>
      <c r="P5" s="6"/>
    </row>
    <row r="6" spans="1:133">
      <c r="A6" s="12"/>
      <c r="B6" s="44">
        <v>511</v>
      </c>
      <c r="C6" s="20" t="s">
        <v>19</v>
      </c>
      <c r="D6" s="46">
        <v>40027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40027</v>
      </c>
      <c r="O6" s="47">
        <f t="shared" si="1"/>
        <v>1.6311585639186601</v>
      </c>
      <c r="P6" s="9"/>
    </row>
    <row r="7" spans="1:133">
      <c r="A7" s="12"/>
      <c r="B7" s="44">
        <v>512</v>
      </c>
      <c r="C7" s="20" t="s">
        <v>20</v>
      </c>
      <c r="D7" s="46">
        <v>338805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338805</v>
      </c>
      <c r="O7" s="47">
        <f t="shared" si="1"/>
        <v>13.806797343005012</v>
      </c>
      <c r="P7" s="9"/>
    </row>
    <row r="8" spans="1:133">
      <c r="A8" s="12"/>
      <c r="B8" s="44">
        <v>513</v>
      </c>
      <c r="C8" s="20" t="s">
        <v>21</v>
      </c>
      <c r="D8" s="46">
        <v>763672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240353</v>
      </c>
      <c r="M8" s="46">
        <v>0</v>
      </c>
      <c r="N8" s="46">
        <f t="shared" si="2"/>
        <v>1004025</v>
      </c>
      <c r="O8" s="47">
        <f t="shared" si="1"/>
        <v>40.915481478462858</v>
      </c>
      <c r="P8" s="9"/>
    </row>
    <row r="9" spans="1:133">
      <c r="A9" s="12"/>
      <c r="B9" s="44">
        <v>514</v>
      </c>
      <c r="C9" s="20" t="s">
        <v>22</v>
      </c>
      <c r="D9" s="46">
        <v>46209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46209</v>
      </c>
      <c r="O9" s="47">
        <f t="shared" si="1"/>
        <v>1.8830840702555116</v>
      </c>
      <c r="P9" s="9"/>
    </row>
    <row r="10" spans="1:133">
      <c r="A10" s="12"/>
      <c r="B10" s="44">
        <v>515</v>
      </c>
      <c r="C10" s="20" t="s">
        <v>23</v>
      </c>
      <c r="D10" s="46">
        <v>226347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226347</v>
      </c>
      <c r="O10" s="47">
        <f t="shared" si="1"/>
        <v>9.2239700069277468</v>
      </c>
      <c r="P10" s="9"/>
    </row>
    <row r="11" spans="1:133">
      <c r="A11" s="12"/>
      <c r="B11" s="44">
        <v>517</v>
      </c>
      <c r="C11" s="20" t="s">
        <v>24</v>
      </c>
      <c r="D11" s="46">
        <v>0</v>
      </c>
      <c r="E11" s="46">
        <v>619543</v>
      </c>
      <c r="F11" s="46">
        <v>1535057</v>
      </c>
      <c r="G11" s="46">
        <v>0</v>
      </c>
      <c r="H11" s="46">
        <v>0</v>
      </c>
      <c r="I11" s="46">
        <v>2819940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4974540</v>
      </c>
      <c r="O11" s="47">
        <f t="shared" si="1"/>
        <v>202.71975223114225</v>
      </c>
      <c r="P11" s="9"/>
    </row>
    <row r="12" spans="1:133">
      <c r="A12" s="12"/>
      <c r="B12" s="44">
        <v>518</v>
      </c>
      <c r="C12" s="20" t="s">
        <v>25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4992805</v>
      </c>
      <c r="M12" s="46">
        <v>0</v>
      </c>
      <c r="N12" s="46">
        <f t="shared" si="2"/>
        <v>4992805</v>
      </c>
      <c r="O12" s="47">
        <f t="shared" si="1"/>
        <v>203.46407759077388</v>
      </c>
      <c r="P12" s="9"/>
    </row>
    <row r="13" spans="1:133">
      <c r="A13" s="12"/>
      <c r="B13" s="44">
        <v>519</v>
      </c>
      <c r="C13" s="20" t="s">
        <v>70</v>
      </c>
      <c r="D13" s="46">
        <v>2766766</v>
      </c>
      <c r="E13" s="46">
        <v>0</v>
      </c>
      <c r="F13" s="46">
        <v>0</v>
      </c>
      <c r="G13" s="46">
        <v>3515765</v>
      </c>
      <c r="H13" s="46">
        <v>0</v>
      </c>
      <c r="I13" s="46">
        <v>0</v>
      </c>
      <c r="J13" s="46">
        <v>11418528</v>
      </c>
      <c r="K13" s="46">
        <v>0</v>
      </c>
      <c r="L13" s="46">
        <v>0</v>
      </c>
      <c r="M13" s="46">
        <v>0</v>
      </c>
      <c r="N13" s="46">
        <f t="shared" si="2"/>
        <v>17701059</v>
      </c>
      <c r="O13" s="47">
        <f t="shared" si="1"/>
        <v>721.34394229593704</v>
      </c>
      <c r="P13" s="9"/>
    </row>
    <row r="14" spans="1:133" ht="15.75">
      <c r="A14" s="28" t="s">
        <v>27</v>
      </c>
      <c r="B14" s="29"/>
      <c r="C14" s="30"/>
      <c r="D14" s="31">
        <f t="shared" ref="D14:M14" si="3">SUM(D15:D17)</f>
        <v>15328984</v>
      </c>
      <c r="E14" s="31">
        <f t="shared" si="3"/>
        <v>1030282</v>
      </c>
      <c r="F14" s="31">
        <f t="shared" si="3"/>
        <v>0</v>
      </c>
      <c r="G14" s="31">
        <f t="shared" si="3"/>
        <v>0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25" si="4">SUM(D14:M14)</f>
        <v>16359266</v>
      </c>
      <c r="O14" s="43">
        <f t="shared" si="1"/>
        <v>666.66392273523775</v>
      </c>
      <c r="P14" s="10"/>
    </row>
    <row r="15" spans="1:133">
      <c r="A15" s="12"/>
      <c r="B15" s="44">
        <v>521</v>
      </c>
      <c r="C15" s="20" t="s">
        <v>28</v>
      </c>
      <c r="D15" s="46">
        <v>9223463</v>
      </c>
      <c r="E15" s="46">
        <v>25717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9249180</v>
      </c>
      <c r="O15" s="47">
        <f t="shared" si="1"/>
        <v>376.91755980276292</v>
      </c>
      <c r="P15" s="9"/>
    </row>
    <row r="16" spans="1:133">
      <c r="A16" s="12"/>
      <c r="B16" s="44">
        <v>522</v>
      </c>
      <c r="C16" s="20" t="s">
        <v>29</v>
      </c>
      <c r="D16" s="46">
        <v>6105521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6105521</v>
      </c>
      <c r="O16" s="47">
        <f t="shared" si="1"/>
        <v>248.8088756673051</v>
      </c>
      <c r="P16" s="9"/>
    </row>
    <row r="17" spans="1:16">
      <c r="A17" s="12"/>
      <c r="B17" s="44">
        <v>524</v>
      </c>
      <c r="C17" s="20" t="s">
        <v>30</v>
      </c>
      <c r="D17" s="46">
        <v>0</v>
      </c>
      <c r="E17" s="46">
        <v>1004565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1004565</v>
      </c>
      <c r="O17" s="47">
        <f t="shared" si="1"/>
        <v>40.937487265169729</v>
      </c>
      <c r="P17" s="9"/>
    </row>
    <row r="18" spans="1:16" ht="15.75">
      <c r="A18" s="28" t="s">
        <v>31</v>
      </c>
      <c r="B18" s="29"/>
      <c r="C18" s="30"/>
      <c r="D18" s="31">
        <f t="shared" ref="D18:M18" si="5">SUM(D19:D25)</f>
        <v>99049</v>
      </c>
      <c r="E18" s="31">
        <f t="shared" si="5"/>
        <v>0</v>
      </c>
      <c r="F18" s="31">
        <f t="shared" si="5"/>
        <v>0</v>
      </c>
      <c r="G18" s="31">
        <f t="shared" si="5"/>
        <v>0</v>
      </c>
      <c r="H18" s="31">
        <f t="shared" si="5"/>
        <v>0</v>
      </c>
      <c r="I18" s="31">
        <f t="shared" si="5"/>
        <v>75119203</v>
      </c>
      <c r="J18" s="31">
        <f t="shared" si="5"/>
        <v>0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42">
        <f t="shared" si="4"/>
        <v>75218252</v>
      </c>
      <c r="O18" s="43">
        <f t="shared" si="1"/>
        <v>3065.2533518073269</v>
      </c>
      <c r="P18" s="10"/>
    </row>
    <row r="19" spans="1:16">
      <c r="A19" s="12"/>
      <c r="B19" s="44">
        <v>531</v>
      </c>
      <c r="C19" s="20" t="s">
        <v>32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51072560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51072560</v>
      </c>
      <c r="O19" s="47">
        <f t="shared" si="1"/>
        <v>2081.2812258038225</v>
      </c>
      <c r="P19" s="9"/>
    </row>
    <row r="20" spans="1:16">
      <c r="A20" s="12"/>
      <c r="B20" s="44">
        <v>532</v>
      </c>
      <c r="C20" s="20" t="s">
        <v>33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4980535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4980535</v>
      </c>
      <c r="O20" s="47">
        <f t="shared" si="1"/>
        <v>202.96405721504544</v>
      </c>
      <c r="P20" s="9"/>
    </row>
    <row r="21" spans="1:16">
      <c r="A21" s="12"/>
      <c r="B21" s="44">
        <v>533</v>
      </c>
      <c r="C21" s="20" t="s">
        <v>34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5346541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5346541</v>
      </c>
      <c r="O21" s="47">
        <f t="shared" si="1"/>
        <v>217.87933493622398</v>
      </c>
      <c r="P21" s="9"/>
    </row>
    <row r="22" spans="1:16">
      <c r="A22" s="12"/>
      <c r="B22" s="44">
        <v>534</v>
      </c>
      <c r="C22" s="20" t="s">
        <v>71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3625528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3625528</v>
      </c>
      <c r="O22" s="47">
        <f t="shared" si="1"/>
        <v>147.74554790333755</v>
      </c>
      <c r="P22" s="9"/>
    </row>
    <row r="23" spans="1:16">
      <c r="A23" s="12"/>
      <c r="B23" s="44">
        <v>535</v>
      </c>
      <c r="C23" s="20" t="s">
        <v>36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9075501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9075501</v>
      </c>
      <c r="O23" s="47">
        <f t="shared" si="1"/>
        <v>369.83988752597907</v>
      </c>
      <c r="P23" s="9"/>
    </row>
    <row r="24" spans="1:16">
      <c r="A24" s="12"/>
      <c r="B24" s="44">
        <v>537</v>
      </c>
      <c r="C24" s="20" t="s">
        <v>72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1018538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1018538</v>
      </c>
      <c r="O24" s="47">
        <f t="shared" si="1"/>
        <v>41.506907371938546</v>
      </c>
      <c r="P24" s="9"/>
    </row>
    <row r="25" spans="1:16">
      <c r="A25" s="12"/>
      <c r="B25" s="44">
        <v>539</v>
      </c>
      <c r="C25" s="20" t="s">
        <v>38</v>
      </c>
      <c r="D25" s="46">
        <v>99049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99049</v>
      </c>
      <c r="O25" s="47">
        <f t="shared" si="1"/>
        <v>4.0363910509800727</v>
      </c>
      <c r="P25" s="9"/>
    </row>
    <row r="26" spans="1:16" ht="15.75">
      <c r="A26" s="28" t="s">
        <v>39</v>
      </c>
      <c r="B26" s="29"/>
      <c r="C26" s="30"/>
      <c r="D26" s="31">
        <f t="shared" ref="D26:M26" si="6">SUM(D27:D28)</f>
        <v>1292655</v>
      </c>
      <c r="E26" s="31">
        <f t="shared" si="6"/>
        <v>0</v>
      </c>
      <c r="F26" s="31">
        <f t="shared" si="6"/>
        <v>0</v>
      </c>
      <c r="G26" s="31">
        <f t="shared" si="6"/>
        <v>541204</v>
      </c>
      <c r="H26" s="31">
        <f t="shared" si="6"/>
        <v>0</v>
      </c>
      <c r="I26" s="31">
        <f t="shared" si="6"/>
        <v>2171954</v>
      </c>
      <c r="J26" s="31">
        <f t="shared" si="6"/>
        <v>0</v>
      </c>
      <c r="K26" s="31">
        <f t="shared" si="6"/>
        <v>0</v>
      </c>
      <c r="L26" s="31">
        <f t="shared" si="6"/>
        <v>0</v>
      </c>
      <c r="M26" s="31">
        <f t="shared" si="6"/>
        <v>0</v>
      </c>
      <c r="N26" s="31">
        <f t="shared" ref="N26:N32" si="7">SUM(D26:M26)</f>
        <v>4005813</v>
      </c>
      <c r="O26" s="43">
        <f t="shared" si="1"/>
        <v>163.24271567708544</v>
      </c>
      <c r="P26" s="10"/>
    </row>
    <row r="27" spans="1:16">
      <c r="A27" s="12"/>
      <c r="B27" s="44">
        <v>541</v>
      </c>
      <c r="C27" s="20" t="s">
        <v>73</v>
      </c>
      <c r="D27" s="46">
        <v>1292655</v>
      </c>
      <c r="E27" s="46">
        <v>0</v>
      </c>
      <c r="F27" s="46">
        <v>0</v>
      </c>
      <c r="G27" s="46">
        <v>541204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1833859</v>
      </c>
      <c r="O27" s="47">
        <f t="shared" si="1"/>
        <v>74.732425934227152</v>
      </c>
      <c r="P27" s="9"/>
    </row>
    <row r="28" spans="1:16">
      <c r="A28" s="12"/>
      <c r="B28" s="44">
        <v>542</v>
      </c>
      <c r="C28" s="20" t="s">
        <v>41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2171954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2171954</v>
      </c>
      <c r="O28" s="47">
        <f t="shared" si="1"/>
        <v>88.510289742858305</v>
      </c>
      <c r="P28" s="9"/>
    </row>
    <row r="29" spans="1:16" ht="15.75">
      <c r="A29" s="28" t="s">
        <v>42</v>
      </c>
      <c r="B29" s="29"/>
      <c r="C29" s="30"/>
      <c r="D29" s="31">
        <f t="shared" ref="D29:M29" si="8">SUM(D30:D31)</f>
        <v>258409</v>
      </c>
      <c r="E29" s="31">
        <f t="shared" si="8"/>
        <v>694174</v>
      </c>
      <c r="F29" s="31">
        <f t="shared" si="8"/>
        <v>0</v>
      </c>
      <c r="G29" s="31">
        <f t="shared" si="8"/>
        <v>0</v>
      </c>
      <c r="H29" s="31">
        <f t="shared" si="8"/>
        <v>0</v>
      </c>
      <c r="I29" s="31">
        <f t="shared" si="8"/>
        <v>0</v>
      </c>
      <c r="J29" s="31">
        <f t="shared" si="8"/>
        <v>0</v>
      </c>
      <c r="K29" s="31">
        <f t="shared" si="8"/>
        <v>0</v>
      </c>
      <c r="L29" s="31">
        <f t="shared" si="8"/>
        <v>0</v>
      </c>
      <c r="M29" s="31">
        <f t="shared" si="8"/>
        <v>0</v>
      </c>
      <c r="N29" s="31">
        <f t="shared" si="7"/>
        <v>952583</v>
      </c>
      <c r="O29" s="43">
        <f t="shared" si="1"/>
        <v>38.819145034434982</v>
      </c>
      <c r="P29" s="10"/>
    </row>
    <row r="30" spans="1:16">
      <c r="A30" s="13"/>
      <c r="B30" s="45">
        <v>554</v>
      </c>
      <c r="C30" s="21" t="s">
        <v>43</v>
      </c>
      <c r="D30" s="46">
        <v>258409</v>
      </c>
      <c r="E30" s="46">
        <v>125332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383741</v>
      </c>
      <c r="O30" s="47">
        <f t="shared" si="1"/>
        <v>15.63800480867191</v>
      </c>
      <c r="P30" s="9"/>
    </row>
    <row r="31" spans="1:16">
      <c r="A31" s="13"/>
      <c r="B31" s="45">
        <v>559</v>
      </c>
      <c r="C31" s="21" t="s">
        <v>44</v>
      </c>
      <c r="D31" s="46">
        <v>0</v>
      </c>
      <c r="E31" s="46">
        <v>568842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568842</v>
      </c>
      <c r="O31" s="47">
        <f t="shared" si="1"/>
        <v>23.18114022576307</v>
      </c>
      <c r="P31" s="9"/>
    </row>
    <row r="32" spans="1:16" ht="15.75">
      <c r="A32" s="28" t="s">
        <v>65</v>
      </c>
      <c r="B32" s="29"/>
      <c r="C32" s="30"/>
      <c r="D32" s="31">
        <f t="shared" ref="D32:M32" si="9">SUM(D33:D33)</f>
        <v>35700</v>
      </c>
      <c r="E32" s="31">
        <f t="shared" si="9"/>
        <v>0</v>
      </c>
      <c r="F32" s="31">
        <f t="shared" si="9"/>
        <v>0</v>
      </c>
      <c r="G32" s="31">
        <f t="shared" si="9"/>
        <v>0</v>
      </c>
      <c r="H32" s="31">
        <f t="shared" si="9"/>
        <v>0</v>
      </c>
      <c r="I32" s="31">
        <f t="shared" si="9"/>
        <v>0</v>
      </c>
      <c r="J32" s="31">
        <f t="shared" si="9"/>
        <v>0</v>
      </c>
      <c r="K32" s="31">
        <f t="shared" si="9"/>
        <v>0</v>
      </c>
      <c r="L32" s="31">
        <f t="shared" si="9"/>
        <v>0</v>
      </c>
      <c r="M32" s="31">
        <f t="shared" si="9"/>
        <v>0</v>
      </c>
      <c r="N32" s="31">
        <f t="shared" si="7"/>
        <v>35700</v>
      </c>
      <c r="O32" s="43">
        <f t="shared" si="1"/>
        <v>1.4548270100656098</v>
      </c>
      <c r="P32" s="10"/>
    </row>
    <row r="33" spans="1:119">
      <c r="A33" s="12"/>
      <c r="B33" s="44">
        <v>564</v>
      </c>
      <c r="C33" s="20" t="s">
        <v>74</v>
      </c>
      <c r="D33" s="46">
        <v>35700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ref="N33:N40" si="10">SUM(D33:M33)</f>
        <v>35700</v>
      </c>
      <c r="O33" s="47">
        <f t="shared" si="1"/>
        <v>1.4548270100656098</v>
      </c>
      <c r="P33" s="9"/>
    </row>
    <row r="34" spans="1:119" ht="15.75">
      <c r="A34" s="28" t="s">
        <v>45</v>
      </c>
      <c r="B34" s="29"/>
      <c r="C34" s="30"/>
      <c r="D34" s="31">
        <f t="shared" ref="D34:M34" si="11">SUM(D35:D37)</f>
        <v>3476552</v>
      </c>
      <c r="E34" s="31">
        <f t="shared" si="11"/>
        <v>0</v>
      </c>
      <c r="F34" s="31">
        <f t="shared" si="11"/>
        <v>0</v>
      </c>
      <c r="G34" s="31">
        <f t="shared" si="11"/>
        <v>646138</v>
      </c>
      <c r="H34" s="31">
        <f t="shared" si="11"/>
        <v>0</v>
      </c>
      <c r="I34" s="31">
        <f t="shared" si="11"/>
        <v>0</v>
      </c>
      <c r="J34" s="31">
        <f t="shared" si="11"/>
        <v>0</v>
      </c>
      <c r="K34" s="31">
        <f t="shared" si="11"/>
        <v>0</v>
      </c>
      <c r="L34" s="31">
        <f t="shared" si="11"/>
        <v>0</v>
      </c>
      <c r="M34" s="31">
        <f t="shared" si="11"/>
        <v>0</v>
      </c>
      <c r="N34" s="31">
        <f t="shared" si="10"/>
        <v>4122690</v>
      </c>
      <c r="O34" s="43">
        <f t="shared" si="1"/>
        <v>168.00562370104731</v>
      </c>
      <c r="P34" s="9"/>
    </row>
    <row r="35" spans="1:119">
      <c r="A35" s="12"/>
      <c r="B35" s="44">
        <v>571</v>
      </c>
      <c r="C35" s="20" t="s">
        <v>46</v>
      </c>
      <c r="D35" s="46">
        <v>1600050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1600050</v>
      </c>
      <c r="O35" s="47">
        <f t="shared" si="1"/>
        <v>65.204368556175879</v>
      </c>
      <c r="P35" s="9"/>
    </row>
    <row r="36" spans="1:119">
      <c r="A36" s="12"/>
      <c r="B36" s="44">
        <v>572</v>
      </c>
      <c r="C36" s="20" t="s">
        <v>75</v>
      </c>
      <c r="D36" s="46">
        <v>1622445</v>
      </c>
      <c r="E36" s="46">
        <v>0</v>
      </c>
      <c r="F36" s="46">
        <v>0</v>
      </c>
      <c r="G36" s="46">
        <v>646138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2268583</v>
      </c>
      <c r="O36" s="47">
        <f t="shared" si="1"/>
        <v>92.448062268226096</v>
      </c>
      <c r="P36" s="9"/>
    </row>
    <row r="37" spans="1:119">
      <c r="A37" s="12"/>
      <c r="B37" s="44">
        <v>575</v>
      </c>
      <c r="C37" s="20" t="s">
        <v>76</v>
      </c>
      <c r="D37" s="46">
        <v>254057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254057</v>
      </c>
      <c r="O37" s="47">
        <f t="shared" si="1"/>
        <v>10.353192876645339</v>
      </c>
      <c r="P37" s="9"/>
    </row>
    <row r="38" spans="1:119" ht="15.75">
      <c r="A38" s="28" t="s">
        <v>77</v>
      </c>
      <c r="B38" s="29"/>
      <c r="C38" s="30"/>
      <c r="D38" s="31">
        <f t="shared" ref="D38:M38" si="12">SUM(D39:D39)</f>
        <v>5561199</v>
      </c>
      <c r="E38" s="31">
        <f t="shared" si="12"/>
        <v>3593545</v>
      </c>
      <c r="F38" s="31">
        <f t="shared" si="12"/>
        <v>0</v>
      </c>
      <c r="G38" s="31">
        <f t="shared" si="12"/>
        <v>796097</v>
      </c>
      <c r="H38" s="31">
        <f t="shared" si="12"/>
        <v>0</v>
      </c>
      <c r="I38" s="31">
        <f t="shared" si="12"/>
        <v>8746489</v>
      </c>
      <c r="J38" s="31">
        <f t="shared" si="12"/>
        <v>1504023</v>
      </c>
      <c r="K38" s="31">
        <f t="shared" si="12"/>
        <v>0</v>
      </c>
      <c r="L38" s="31">
        <f t="shared" si="12"/>
        <v>0</v>
      </c>
      <c r="M38" s="31">
        <f t="shared" si="12"/>
        <v>0</v>
      </c>
      <c r="N38" s="31">
        <f t="shared" si="10"/>
        <v>20201353</v>
      </c>
      <c r="O38" s="43">
        <f t="shared" si="1"/>
        <v>823.23456538571259</v>
      </c>
      <c r="P38" s="9"/>
    </row>
    <row r="39" spans="1:119" ht="15.75" thickBot="1">
      <c r="A39" s="12"/>
      <c r="B39" s="44">
        <v>581</v>
      </c>
      <c r="C39" s="20" t="s">
        <v>78</v>
      </c>
      <c r="D39" s="46">
        <v>5561199</v>
      </c>
      <c r="E39" s="46">
        <v>3593545</v>
      </c>
      <c r="F39" s="46">
        <v>0</v>
      </c>
      <c r="G39" s="46">
        <v>796097</v>
      </c>
      <c r="H39" s="46">
        <v>0</v>
      </c>
      <c r="I39" s="46">
        <v>8746489</v>
      </c>
      <c r="J39" s="46">
        <v>1504023</v>
      </c>
      <c r="K39" s="46">
        <v>0</v>
      </c>
      <c r="L39" s="46">
        <v>0</v>
      </c>
      <c r="M39" s="46">
        <v>0</v>
      </c>
      <c r="N39" s="46">
        <f t="shared" si="10"/>
        <v>20201353</v>
      </c>
      <c r="O39" s="47">
        <f t="shared" si="1"/>
        <v>823.23456538571259</v>
      </c>
      <c r="P39" s="9"/>
    </row>
    <row r="40" spans="1:119" ht="16.5" thickBot="1">
      <c r="A40" s="14" t="s">
        <v>10</v>
      </c>
      <c r="B40" s="23"/>
      <c r="C40" s="22"/>
      <c r="D40" s="15">
        <f t="shared" ref="D40:M40" si="13">SUM(D5,D14,D18,D26,D29,D32,D34,D38)</f>
        <v>30234374</v>
      </c>
      <c r="E40" s="15">
        <f t="shared" si="13"/>
        <v>5937544</v>
      </c>
      <c r="F40" s="15">
        <f t="shared" si="13"/>
        <v>1535057</v>
      </c>
      <c r="G40" s="15">
        <f t="shared" si="13"/>
        <v>5499204</v>
      </c>
      <c r="H40" s="15">
        <f t="shared" si="13"/>
        <v>0</v>
      </c>
      <c r="I40" s="15">
        <f t="shared" si="13"/>
        <v>88857586</v>
      </c>
      <c r="J40" s="15">
        <f t="shared" si="13"/>
        <v>12922551</v>
      </c>
      <c r="K40" s="15">
        <f t="shared" si="13"/>
        <v>0</v>
      </c>
      <c r="L40" s="15">
        <f t="shared" si="13"/>
        <v>5233158</v>
      </c>
      <c r="M40" s="15">
        <f t="shared" si="13"/>
        <v>0</v>
      </c>
      <c r="N40" s="15">
        <f t="shared" si="10"/>
        <v>150219474</v>
      </c>
      <c r="O40" s="37">
        <f t="shared" si="1"/>
        <v>6121.6624149313338</v>
      </c>
      <c r="P40" s="6"/>
      <c r="Q40" s="2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</row>
    <row r="41" spans="1:119">
      <c r="A41" s="16"/>
      <c r="B41" s="18"/>
      <c r="C41" s="18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9"/>
    </row>
    <row r="42" spans="1:119">
      <c r="A42" s="38"/>
      <c r="B42" s="39"/>
      <c r="C42" s="39"/>
      <c r="D42" s="40"/>
      <c r="E42" s="40"/>
      <c r="F42" s="40"/>
      <c r="G42" s="40"/>
      <c r="H42" s="40"/>
      <c r="I42" s="40"/>
      <c r="J42" s="40"/>
      <c r="K42" s="40"/>
      <c r="L42" s="163" t="s">
        <v>94</v>
      </c>
      <c r="M42" s="163"/>
      <c r="N42" s="163"/>
      <c r="O42" s="41">
        <v>24539</v>
      </c>
    </row>
    <row r="43" spans="1:119">
      <c r="A43" s="164"/>
      <c r="B43" s="141"/>
      <c r="C43" s="141"/>
      <c r="D43" s="141"/>
      <c r="E43" s="141"/>
      <c r="F43" s="141"/>
      <c r="G43" s="141"/>
      <c r="H43" s="141"/>
      <c r="I43" s="141"/>
      <c r="J43" s="141"/>
      <c r="K43" s="141"/>
      <c r="L43" s="141"/>
      <c r="M43" s="141"/>
      <c r="N43" s="141"/>
      <c r="O43" s="142"/>
    </row>
    <row r="44" spans="1:119" ht="15.75" customHeight="1" thickBot="1">
      <c r="A44" s="165" t="s">
        <v>56</v>
      </c>
      <c r="B44" s="144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5"/>
    </row>
  </sheetData>
  <mergeCells count="10">
    <mergeCell ref="L42:N42"/>
    <mergeCell ref="A43:O43"/>
    <mergeCell ref="A44:O4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33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C4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53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91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4909390</v>
      </c>
      <c r="E5" s="26">
        <f t="shared" si="0"/>
        <v>496316</v>
      </c>
      <c r="F5" s="26">
        <f t="shared" si="0"/>
        <v>1530806</v>
      </c>
      <c r="G5" s="26">
        <f t="shared" si="0"/>
        <v>8026976</v>
      </c>
      <c r="H5" s="26">
        <f t="shared" si="0"/>
        <v>0</v>
      </c>
      <c r="I5" s="26">
        <f t="shared" si="0"/>
        <v>0</v>
      </c>
      <c r="J5" s="26">
        <f t="shared" si="0"/>
        <v>10517840</v>
      </c>
      <c r="K5" s="26">
        <f t="shared" si="0"/>
        <v>5470158</v>
      </c>
      <c r="L5" s="26">
        <f t="shared" si="0"/>
        <v>0</v>
      </c>
      <c r="M5" s="26">
        <f t="shared" si="0"/>
        <v>0</v>
      </c>
      <c r="N5" s="27">
        <f>SUM(D5:M5)</f>
        <v>30951486</v>
      </c>
      <c r="O5" s="32">
        <f t="shared" ref="O5:O40" si="1">(N5/O$42)</f>
        <v>1290.0215062726629</v>
      </c>
      <c r="P5" s="6"/>
    </row>
    <row r="6" spans="1:133">
      <c r="A6" s="12"/>
      <c r="B6" s="44">
        <v>511</v>
      </c>
      <c r="C6" s="20" t="s">
        <v>19</v>
      </c>
      <c r="D6" s="46">
        <v>74167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74167</v>
      </c>
      <c r="O6" s="47">
        <f t="shared" si="1"/>
        <v>3.0911932647022047</v>
      </c>
      <c r="P6" s="9"/>
    </row>
    <row r="7" spans="1:133">
      <c r="A7" s="12"/>
      <c r="B7" s="44">
        <v>512</v>
      </c>
      <c r="C7" s="20" t="s">
        <v>20</v>
      </c>
      <c r="D7" s="46">
        <v>439503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439503</v>
      </c>
      <c r="O7" s="47">
        <f t="shared" si="1"/>
        <v>18.317967740591005</v>
      </c>
      <c r="P7" s="9"/>
    </row>
    <row r="8" spans="1:133">
      <c r="A8" s="12"/>
      <c r="B8" s="44">
        <v>513</v>
      </c>
      <c r="C8" s="20" t="s">
        <v>21</v>
      </c>
      <c r="D8" s="46">
        <v>1536741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202722</v>
      </c>
      <c r="L8" s="46">
        <v>0</v>
      </c>
      <c r="M8" s="46">
        <v>0</v>
      </c>
      <c r="N8" s="46">
        <f t="shared" si="2"/>
        <v>1739463</v>
      </c>
      <c r="O8" s="47">
        <f t="shared" si="1"/>
        <v>72.498770474721795</v>
      </c>
      <c r="P8" s="9"/>
    </row>
    <row r="9" spans="1:133">
      <c r="A9" s="12"/>
      <c r="B9" s="44">
        <v>514</v>
      </c>
      <c r="C9" s="20" t="s">
        <v>22</v>
      </c>
      <c r="D9" s="46">
        <v>61386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61386</v>
      </c>
      <c r="O9" s="47">
        <f t="shared" si="1"/>
        <v>2.5584962280665193</v>
      </c>
      <c r="P9" s="9"/>
    </row>
    <row r="10" spans="1:133">
      <c r="A10" s="12"/>
      <c r="B10" s="44">
        <v>515</v>
      </c>
      <c r="C10" s="20" t="s">
        <v>23</v>
      </c>
      <c r="D10" s="46">
        <v>228674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228674</v>
      </c>
      <c r="O10" s="47">
        <f t="shared" si="1"/>
        <v>9.5308631684241245</v>
      </c>
      <c r="P10" s="9"/>
    </row>
    <row r="11" spans="1:133">
      <c r="A11" s="12"/>
      <c r="B11" s="44">
        <v>517</v>
      </c>
      <c r="C11" s="20" t="s">
        <v>24</v>
      </c>
      <c r="D11" s="46">
        <v>0</v>
      </c>
      <c r="E11" s="46">
        <v>496316</v>
      </c>
      <c r="F11" s="46">
        <v>1530806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2027122</v>
      </c>
      <c r="O11" s="47">
        <f t="shared" si="1"/>
        <v>84.488059017213359</v>
      </c>
      <c r="P11" s="9"/>
    </row>
    <row r="12" spans="1:133">
      <c r="A12" s="12"/>
      <c r="B12" s="44">
        <v>518</v>
      </c>
      <c r="C12" s="20" t="s">
        <v>25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693990</v>
      </c>
      <c r="K12" s="46">
        <v>5267436</v>
      </c>
      <c r="L12" s="46">
        <v>0</v>
      </c>
      <c r="M12" s="46">
        <v>0</v>
      </c>
      <c r="N12" s="46">
        <f t="shared" si="2"/>
        <v>5961426</v>
      </c>
      <c r="O12" s="47">
        <f t="shared" si="1"/>
        <v>248.46521902221482</v>
      </c>
      <c r="P12" s="9"/>
    </row>
    <row r="13" spans="1:133">
      <c r="A13" s="12"/>
      <c r="B13" s="44">
        <v>519</v>
      </c>
      <c r="C13" s="20" t="s">
        <v>70</v>
      </c>
      <c r="D13" s="46">
        <v>2568919</v>
      </c>
      <c r="E13" s="46">
        <v>0</v>
      </c>
      <c r="F13" s="46">
        <v>0</v>
      </c>
      <c r="G13" s="46">
        <v>8026976</v>
      </c>
      <c r="H13" s="46">
        <v>0</v>
      </c>
      <c r="I13" s="46">
        <v>0</v>
      </c>
      <c r="J13" s="46">
        <v>9823850</v>
      </c>
      <c r="K13" s="46">
        <v>0</v>
      </c>
      <c r="L13" s="46">
        <v>0</v>
      </c>
      <c r="M13" s="46">
        <v>0</v>
      </c>
      <c r="N13" s="46">
        <f t="shared" si="2"/>
        <v>20419745</v>
      </c>
      <c r="O13" s="47">
        <f t="shared" si="1"/>
        <v>851.07093735672902</v>
      </c>
      <c r="P13" s="9"/>
    </row>
    <row r="14" spans="1:133" ht="15.75">
      <c r="A14" s="28" t="s">
        <v>27</v>
      </c>
      <c r="B14" s="29"/>
      <c r="C14" s="30"/>
      <c r="D14" s="31">
        <f t="shared" ref="D14:M14" si="3">SUM(D15:D17)</f>
        <v>15583743</v>
      </c>
      <c r="E14" s="31">
        <f t="shared" si="3"/>
        <v>848923</v>
      </c>
      <c r="F14" s="31">
        <f t="shared" si="3"/>
        <v>0</v>
      </c>
      <c r="G14" s="31">
        <f t="shared" si="3"/>
        <v>0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25" si="4">SUM(D14:M14)</f>
        <v>16432666</v>
      </c>
      <c r="O14" s="43">
        <f t="shared" si="1"/>
        <v>684.89417746842832</v>
      </c>
      <c r="P14" s="10"/>
    </row>
    <row r="15" spans="1:133">
      <c r="A15" s="12"/>
      <c r="B15" s="44">
        <v>521</v>
      </c>
      <c r="C15" s="20" t="s">
        <v>28</v>
      </c>
      <c r="D15" s="46">
        <v>9315411</v>
      </c>
      <c r="E15" s="46">
        <v>10080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9325491</v>
      </c>
      <c r="O15" s="47">
        <f t="shared" si="1"/>
        <v>388.67548868419954</v>
      </c>
      <c r="P15" s="9"/>
    </row>
    <row r="16" spans="1:133">
      <c r="A16" s="12"/>
      <c r="B16" s="44">
        <v>522</v>
      </c>
      <c r="C16" s="20" t="s">
        <v>29</v>
      </c>
      <c r="D16" s="46">
        <v>6268332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6268332</v>
      </c>
      <c r="O16" s="47">
        <f t="shared" si="1"/>
        <v>261.25669987079567</v>
      </c>
      <c r="P16" s="9"/>
    </row>
    <row r="17" spans="1:16">
      <c r="A17" s="12"/>
      <c r="B17" s="44">
        <v>524</v>
      </c>
      <c r="C17" s="20" t="s">
        <v>30</v>
      </c>
      <c r="D17" s="46">
        <v>0</v>
      </c>
      <c r="E17" s="46">
        <v>838843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838843</v>
      </c>
      <c r="O17" s="47">
        <f t="shared" si="1"/>
        <v>34.961988913433082</v>
      </c>
      <c r="P17" s="9"/>
    </row>
    <row r="18" spans="1:16" ht="15.75">
      <c r="A18" s="28" t="s">
        <v>31</v>
      </c>
      <c r="B18" s="29"/>
      <c r="C18" s="30"/>
      <c r="D18" s="31">
        <f t="shared" ref="D18:M18" si="5">SUM(D19:D25)</f>
        <v>81508</v>
      </c>
      <c r="E18" s="31">
        <f t="shared" si="5"/>
        <v>0</v>
      </c>
      <c r="F18" s="31">
        <f t="shared" si="5"/>
        <v>0</v>
      </c>
      <c r="G18" s="31">
        <f t="shared" si="5"/>
        <v>0</v>
      </c>
      <c r="H18" s="31">
        <f t="shared" si="5"/>
        <v>0</v>
      </c>
      <c r="I18" s="31">
        <f t="shared" si="5"/>
        <v>81996263</v>
      </c>
      <c r="J18" s="31">
        <f t="shared" si="5"/>
        <v>0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42">
        <f t="shared" si="4"/>
        <v>82077771</v>
      </c>
      <c r="O18" s="43">
        <f t="shared" si="1"/>
        <v>3420.9048889259366</v>
      </c>
      <c r="P18" s="10"/>
    </row>
    <row r="19" spans="1:16">
      <c r="A19" s="12"/>
      <c r="B19" s="44">
        <v>531</v>
      </c>
      <c r="C19" s="20" t="s">
        <v>32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55241760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55241760</v>
      </c>
      <c r="O19" s="47">
        <f t="shared" si="1"/>
        <v>2302.4115366982037</v>
      </c>
      <c r="P19" s="9"/>
    </row>
    <row r="20" spans="1:16">
      <c r="A20" s="12"/>
      <c r="B20" s="44">
        <v>532</v>
      </c>
      <c r="C20" s="20" t="s">
        <v>33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5908980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5908980</v>
      </c>
      <c r="O20" s="47">
        <f t="shared" si="1"/>
        <v>246.27933147167923</v>
      </c>
      <c r="P20" s="9"/>
    </row>
    <row r="21" spans="1:16">
      <c r="A21" s="12"/>
      <c r="B21" s="44">
        <v>533</v>
      </c>
      <c r="C21" s="20" t="s">
        <v>34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7008398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7008398</v>
      </c>
      <c r="O21" s="47">
        <f t="shared" si="1"/>
        <v>292.10177968574169</v>
      </c>
      <c r="P21" s="9"/>
    </row>
    <row r="22" spans="1:16">
      <c r="A22" s="12"/>
      <c r="B22" s="44">
        <v>534</v>
      </c>
      <c r="C22" s="20" t="s">
        <v>71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3406525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3406525</v>
      </c>
      <c r="O22" s="47">
        <f t="shared" si="1"/>
        <v>141.9799524861418</v>
      </c>
      <c r="P22" s="9"/>
    </row>
    <row r="23" spans="1:16">
      <c r="A23" s="12"/>
      <c r="B23" s="44">
        <v>535</v>
      </c>
      <c r="C23" s="20" t="s">
        <v>36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8265558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8265558</v>
      </c>
      <c r="O23" s="47">
        <f t="shared" si="1"/>
        <v>344.49872879589878</v>
      </c>
      <c r="P23" s="9"/>
    </row>
    <row r="24" spans="1:16">
      <c r="A24" s="12"/>
      <c r="B24" s="44">
        <v>537</v>
      </c>
      <c r="C24" s="20" t="s">
        <v>72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2165042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2165042</v>
      </c>
      <c r="O24" s="47">
        <f t="shared" si="1"/>
        <v>90.236402283999496</v>
      </c>
      <c r="P24" s="9"/>
    </row>
    <row r="25" spans="1:16">
      <c r="A25" s="12"/>
      <c r="B25" s="44">
        <v>539</v>
      </c>
      <c r="C25" s="20" t="s">
        <v>38</v>
      </c>
      <c r="D25" s="46">
        <v>81508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81508</v>
      </c>
      <c r="O25" s="47">
        <f t="shared" si="1"/>
        <v>3.3971575042720792</v>
      </c>
      <c r="P25" s="9"/>
    </row>
    <row r="26" spans="1:16" ht="15.75">
      <c r="A26" s="28" t="s">
        <v>39</v>
      </c>
      <c r="B26" s="29"/>
      <c r="C26" s="30"/>
      <c r="D26" s="31">
        <f t="shared" ref="D26:M26" si="6">SUM(D27:D28)</f>
        <v>1269450</v>
      </c>
      <c r="E26" s="31">
        <f t="shared" si="6"/>
        <v>0</v>
      </c>
      <c r="F26" s="31">
        <f t="shared" si="6"/>
        <v>0</v>
      </c>
      <c r="G26" s="31">
        <f t="shared" si="6"/>
        <v>445008</v>
      </c>
      <c r="H26" s="31">
        <f t="shared" si="6"/>
        <v>0</v>
      </c>
      <c r="I26" s="31">
        <f t="shared" si="6"/>
        <v>2269693</v>
      </c>
      <c r="J26" s="31">
        <f t="shared" si="6"/>
        <v>0</v>
      </c>
      <c r="K26" s="31">
        <f t="shared" si="6"/>
        <v>0</v>
      </c>
      <c r="L26" s="31">
        <f t="shared" si="6"/>
        <v>0</v>
      </c>
      <c r="M26" s="31">
        <f t="shared" si="6"/>
        <v>0</v>
      </c>
      <c r="N26" s="31">
        <f t="shared" ref="N26:N32" si="7">SUM(D26:M26)</f>
        <v>3984151</v>
      </c>
      <c r="O26" s="43">
        <f t="shared" si="1"/>
        <v>166.05472429458592</v>
      </c>
      <c r="P26" s="10"/>
    </row>
    <row r="27" spans="1:16">
      <c r="A27" s="12"/>
      <c r="B27" s="44">
        <v>541</v>
      </c>
      <c r="C27" s="20" t="s">
        <v>73</v>
      </c>
      <c r="D27" s="46">
        <v>1269450</v>
      </c>
      <c r="E27" s="46">
        <v>0</v>
      </c>
      <c r="F27" s="46">
        <v>0</v>
      </c>
      <c r="G27" s="46">
        <v>445008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1714458</v>
      </c>
      <c r="O27" s="47">
        <f t="shared" si="1"/>
        <v>71.456591505855869</v>
      </c>
      <c r="P27" s="9"/>
    </row>
    <row r="28" spans="1:16">
      <c r="A28" s="12"/>
      <c r="B28" s="44">
        <v>542</v>
      </c>
      <c r="C28" s="20" t="s">
        <v>41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2269693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2269693</v>
      </c>
      <c r="O28" s="47">
        <f t="shared" si="1"/>
        <v>94.598132788730041</v>
      </c>
      <c r="P28" s="9"/>
    </row>
    <row r="29" spans="1:16" ht="15.75">
      <c r="A29" s="28" t="s">
        <v>42</v>
      </c>
      <c r="B29" s="29"/>
      <c r="C29" s="30"/>
      <c r="D29" s="31">
        <f t="shared" ref="D29:M29" si="8">SUM(D30:D31)</f>
        <v>173565</v>
      </c>
      <c r="E29" s="31">
        <f t="shared" si="8"/>
        <v>658306</v>
      </c>
      <c r="F29" s="31">
        <f t="shared" si="8"/>
        <v>0</v>
      </c>
      <c r="G29" s="31">
        <f t="shared" si="8"/>
        <v>0</v>
      </c>
      <c r="H29" s="31">
        <f t="shared" si="8"/>
        <v>0</v>
      </c>
      <c r="I29" s="31">
        <f t="shared" si="8"/>
        <v>0</v>
      </c>
      <c r="J29" s="31">
        <f t="shared" si="8"/>
        <v>0</v>
      </c>
      <c r="K29" s="31">
        <f t="shared" si="8"/>
        <v>0</v>
      </c>
      <c r="L29" s="31">
        <f t="shared" si="8"/>
        <v>0</v>
      </c>
      <c r="M29" s="31">
        <f t="shared" si="8"/>
        <v>0</v>
      </c>
      <c r="N29" s="31">
        <f t="shared" si="7"/>
        <v>831871</v>
      </c>
      <c r="O29" s="43">
        <f t="shared" si="1"/>
        <v>34.671404159546533</v>
      </c>
      <c r="P29" s="10"/>
    </row>
    <row r="30" spans="1:16">
      <c r="A30" s="13"/>
      <c r="B30" s="45">
        <v>554</v>
      </c>
      <c r="C30" s="21" t="s">
        <v>43</v>
      </c>
      <c r="D30" s="46">
        <v>173565</v>
      </c>
      <c r="E30" s="46">
        <v>190987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364552</v>
      </c>
      <c r="O30" s="47">
        <f t="shared" si="1"/>
        <v>15.19409827866461</v>
      </c>
      <c r="P30" s="9"/>
    </row>
    <row r="31" spans="1:16">
      <c r="A31" s="13"/>
      <c r="B31" s="45">
        <v>559</v>
      </c>
      <c r="C31" s="21" t="s">
        <v>44</v>
      </c>
      <c r="D31" s="46">
        <v>0</v>
      </c>
      <c r="E31" s="46">
        <v>467319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467319</v>
      </c>
      <c r="O31" s="47">
        <f t="shared" si="1"/>
        <v>19.477305880881925</v>
      </c>
      <c r="P31" s="9"/>
    </row>
    <row r="32" spans="1:16" ht="15.75">
      <c r="A32" s="28" t="s">
        <v>65</v>
      </c>
      <c r="B32" s="29"/>
      <c r="C32" s="30"/>
      <c r="D32" s="31">
        <f t="shared" ref="D32:M32" si="9">SUM(D33:D33)</f>
        <v>9450</v>
      </c>
      <c r="E32" s="31">
        <f t="shared" si="9"/>
        <v>0</v>
      </c>
      <c r="F32" s="31">
        <f t="shared" si="9"/>
        <v>0</v>
      </c>
      <c r="G32" s="31">
        <f t="shared" si="9"/>
        <v>0</v>
      </c>
      <c r="H32" s="31">
        <f t="shared" si="9"/>
        <v>0</v>
      </c>
      <c r="I32" s="31">
        <f t="shared" si="9"/>
        <v>0</v>
      </c>
      <c r="J32" s="31">
        <f t="shared" si="9"/>
        <v>0</v>
      </c>
      <c r="K32" s="31">
        <f t="shared" si="9"/>
        <v>0</v>
      </c>
      <c r="L32" s="31">
        <f t="shared" si="9"/>
        <v>0</v>
      </c>
      <c r="M32" s="31">
        <f t="shared" si="9"/>
        <v>0</v>
      </c>
      <c r="N32" s="31">
        <f t="shared" si="7"/>
        <v>9450</v>
      </c>
      <c r="O32" s="43">
        <f t="shared" si="1"/>
        <v>0.39386487725586627</v>
      </c>
      <c r="P32" s="10"/>
    </row>
    <row r="33" spans="1:119">
      <c r="A33" s="12"/>
      <c r="B33" s="44">
        <v>564</v>
      </c>
      <c r="C33" s="20" t="s">
        <v>74</v>
      </c>
      <c r="D33" s="46">
        <v>9450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ref="N33:N40" si="10">SUM(D33:M33)</f>
        <v>9450</v>
      </c>
      <c r="O33" s="47">
        <f t="shared" si="1"/>
        <v>0.39386487725586627</v>
      </c>
      <c r="P33" s="9"/>
    </row>
    <row r="34" spans="1:119" ht="15.75">
      <c r="A34" s="28" t="s">
        <v>45</v>
      </c>
      <c r="B34" s="29"/>
      <c r="C34" s="30"/>
      <c r="D34" s="31">
        <f t="shared" ref="D34:M34" si="11">SUM(D35:D37)</f>
        <v>3361892</v>
      </c>
      <c r="E34" s="31">
        <f t="shared" si="11"/>
        <v>0</v>
      </c>
      <c r="F34" s="31">
        <f t="shared" si="11"/>
        <v>0</v>
      </c>
      <c r="G34" s="31">
        <f t="shared" si="11"/>
        <v>0</v>
      </c>
      <c r="H34" s="31">
        <f t="shared" si="11"/>
        <v>0</v>
      </c>
      <c r="I34" s="31">
        <f t="shared" si="11"/>
        <v>0</v>
      </c>
      <c r="J34" s="31">
        <f t="shared" si="11"/>
        <v>0</v>
      </c>
      <c r="K34" s="31">
        <f t="shared" si="11"/>
        <v>0</v>
      </c>
      <c r="L34" s="31">
        <f t="shared" si="11"/>
        <v>0</v>
      </c>
      <c r="M34" s="31">
        <f t="shared" si="11"/>
        <v>0</v>
      </c>
      <c r="N34" s="31">
        <f t="shared" si="10"/>
        <v>3361892</v>
      </c>
      <c r="O34" s="43">
        <f t="shared" si="1"/>
        <v>140.11970157962739</v>
      </c>
      <c r="P34" s="9"/>
    </row>
    <row r="35" spans="1:119">
      <c r="A35" s="12"/>
      <c r="B35" s="44">
        <v>571</v>
      </c>
      <c r="C35" s="20" t="s">
        <v>46</v>
      </c>
      <c r="D35" s="46">
        <v>1559361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1559361</v>
      </c>
      <c r="O35" s="47">
        <f t="shared" si="1"/>
        <v>64.992331096569828</v>
      </c>
      <c r="P35" s="9"/>
    </row>
    <row r="36" spans="1:119">
      <c r="A36" s="12"/>
      <c r="B36" s="44">
        <v>572</v>
      </c>
      <c r="C36" s="20" t="s">
        <v>75</v>
      </c>
      <c r="D36" s="46">
        <v>1555311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1555311</v>
      </c>
      <c r="O36" s="47">
        <f t="shared" si="1"/>
        <v>64.823531863460175</v>
      </c>
      <c r="P36" s="9"/>
    </row>
    <row r="37" spans="1:119">
      <c r="A37" s="12"/>
      <c r="B37" s="44">
        <v>575</v>
      </c>
      <c r="C37" s="20" t="s">
        <v>76</v>
      </c>
      <c r="D37" s="46">
        <v>247220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247220</v>
      </c>
      <c r="O37" s="47">
        <f t="shared" si="1"/>
        <v>10.303838619597382</v>
      </c>
      <c r="P37" s="9"/>
    </row>
    <row r="38" spans="1:119" ht="15.75">
      <c r="A38" s="28" t="s">
        <v>77</v>
      </c>
      <c r="B38" s="29"/>
      <c r="C38" s="30"/>
      <c r="D38" s="31">
        <f t="shared" ref="D38:M38" si="12">SUM(D39:D39)</f>
        <v>2391744</v>
      </c>
      <c r="E38" s="31">
        <f t="shared" si="12"/>
        <v>3173955</v>
      </c>
      <c r="F38" s="31">
        <f t="shared" si="12"/>
        <v>0</v>
      </c>
      <c r="G38" s="31">
        <f t="shared" si="12"/>
        <v>0</v>
      </c>
      <c r="H38" s="31">
        <f t="shared" si="12"/>
        <v>0</v>
      </c>
      <c r="I38" s="31">
        <f t="shared" si="12"/>
        <v>8442590</v>
      </c>
      <c r="J38" s="31">
        <f t="shared" si="12"/>
        <v>479308</v>
      </c>
      <c r="K38" s="31">
        <f t="shared" si="12"/>
        <v>0</v>
      </c>
      <c r="L38" s="31">
        <f t="shared" si="12"/>
        <v>0</v>
      </c>
      <c r="M38" s="31">
        <f t="shared" si="12"/>
        <v>0</v>
      </c>
      <c r="N38" s="31">
        <f t="shared" si="10"/>
        <v>14487597</v>
      </c>
      <c r="O38" s="43">
        <f t="shared" si="1"/>
        <v>603.82599091401664</v>
      </c>
      <c r="P38" s="9"/>
    </row>
    <row r="39" spans="1:119" ht="15.75" thickBot="1">
      <c r="A39" s="12"/>
      <c r="B39" s="44">
        <v>581</v>
      </c>
      <c r="C39" s="20" t="s">
        <v>78</v>
      </c>
      <c r="D39" s="46">
        <v>2391744</v>
      </c>
      <c r="E39" s="46">
        <v>3173955</v>
      </c>
      <c r="F39" s="46">
        <v>0</v>
      </c>
      <c r="G39" s="46">
        <v>0</v>
      </c>
      <c r="H39" s="46">
        <v>0</v>
      </c>
      <c r="I39" s="46">
        <v>8442590</v>
      </c>
      <c r="J39" s="46">
        <v>479308</v>
      </c>
      <c r="K39" s="46">
        <v>0</v>
      </c>
      <c r="L39" s="46">
        <v>0</v>
      </c>
      <c r="M39" s="46">
        <v>0</v>
      </c>
      <c r="N39" s="46">
        <f t="shared" si="10"/>
        <v>14487597</v>
      </c>
      <c r="O39" s="47">
        <f t="shared" si="1"/>
        <v>603.82599091401664</v>
      </c>
      <c r="P39" s="9"/>
    </row>
    <row r="40" spans="1:119" ht="16.5" thickBot="1">
      <c r="A40" s="14" t="s">
        <v>10</v>
      </c>
      <c r="B40" s="23"/>
      <c r="C40" s="22"/>
      <c r="D40" s="15">
        <f t="shared" ref="D40:M40" si="13">SUM(D5,D14,D18,D26,D29,D32,D34,D38)</f>
        <v>27780742</v>
      </c>
      <c r="E40" s="15">
        <f t="shared" si="13"/>
        <v>5177500</v>
      </c>
      <c r="F40" s="15">
        <f t="shared" si="13"/>
        <v>1530806</v>
      </c>
      <c r="G40" s="15">
        <f t="shared" si="13"/>
        <v>8471984</v>
      </c>
      <c r="H40" s="15">
        <f t="shared" si="13"/>
        <v>0</v>
      </c>
      <c r="I40" s="15">
        <f t="shared" si="13"/>
        <v>92708546</v>
      </c>
      <c r="J40" s="15">
        <f t="shared" si="13"/>
        <v>10997148</v>
      </c>
      <c r="K40" s="15">
        <f t="shared" si="13"/>
        <v>5470158</v>
      </c>
      <c r="L40" s="15">
        <f t="shared" si="13"/>
        <v>0</v>
      </c>
      <c r="M40" s="15">
        <f t="shared" si="13"/>
        <v>0</v>
      </c>
      <c r="N40" s="15">
        <f t="shared" si="10"/>
        <v>152136884</v>
      </c>
      <c r="O40" s="37">
        <f t="shared" si="1"/>
        <v>6340.8862584920598</v>
      </c>
      <c r="P40" s="6"/>
      <c r="Q40" s="2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</row>
    <row r="41" spans="1:119">
      <c r="A41" s="16"/>
      <c r="B41" s="18"/>
      <c r="C41" s="18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9"/>
    </row>
    <row r="42" spans="1:119">
      <c r="A42" s="38"/>
      <c r="B42" s="39"/>
      <c r="C42" s="39"/>
      <c r="D42" s="40"/>
      <c r="E42" s="40"/>
      <c r="F42" s="40"/>
      <c r="G42" s="40"/>
      <c r="H42" s="40"/>
      <c r="I42" s="40"/>
      <c r="J42" s="40"/>
      <c r="K42" s="40"/>
      <c r="L42" s="163" t="s">
        <v>92</v>
      </c>
      <c r="M42" s="163"/>
      <c r="N42" s="163"/>
      <c r="O42" s="41">
        <v>23993</v>
      </c>
    </row>
    <row r="43" spans="1:119">
      <c r="A43" s="164"/>
      <c r="B43" s="141"/>
      <c r="C43" s="141"/>
      <c r="D43" s="141"/>
      <c r="E43" s="141"/>
      <c r="F43" s="141"/>
      <c r="G43" s="141"/>
      <c r="H43" s="141"/>
      <c r="I43" s="141"/>
      <c r="J43" s="141"/>
      <c r="K43" s="141"/>
      <c r="L43" s="141"/>
      <c r="M43" s="141"/>
      <c r="N43" s="141"/>
      <c r="O43" s="142"/>
    </row>
    <row r="44" spans="1:119" ht="15.75" customHeight="1" thickBot="1">
      <c r="A44" s="165" t="s">
        <v>56</v>
      </c>
      <c r="B44" s="144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5"/>
    </row>
  </sheetData>
  <mergeCells count="10">
    <mergeCell ref="L42:N42"/>
    <mergeCell ref="A43:O43"/>
    <mergeCell ref="A44:O4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33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C4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53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89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3834872</v>
      </c>
      <c r="E5" s="26">
        <f t="shared" si="0"/>
        <v>329550</v>
      </c>
      <c r="F5" s="26">
        <f t="shared" si="0"/>
        <v>1494473</v>
      </c>
      <c r="G5" s="26">
        <f t="shared" si="0"/>
        <v>4080564</v>
      </c>
      <c r="H5" s="26">
        <f t="shared" si="0"/>
        <v>0</v>
      </c>
      <c r="I5" s="26">
        <f t="shared" si="0"/>
        <v>9613</v>
      </c>
      <c r="J5" s="26">
        <f t="shared" si="0"/>
        <v>9859062</v>
      </c>
      <c r="K5" s="26">
        <f t="shared" si="0"/>
        <v>5251444</v>
      </c>
      <c r="L5" s="26">
        <f t="shared" si="0"/>
        <v>0</v>
      </c>
      <c r="M5" s="26">
        <f t="shared" si="0"/>
        <v>0</v>
      </c>
      <c r="N5" s="27">
        <f>SUM(D5:M5)</f>
        <v>24859578</v>
      </c>
      <c r="O5" s="32">
        <f t="shared" ref="O5:O40" si="1">(N5/O$42)</f>
        <v>1067.0720693651542</v>
      </c>
      <c r="P5" s="6"/>
    </row>
    <row r="6" spans="1:133">
      <c r="A6" s="12"/>
      <c r="B6" s="44">
        <v>511</v>
      </c>
      <c r="C6" s="20" t="s">
        <v>19</v>
      </c>
      <c r="D6" s="46">
        <v>71688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71688</v>
      </c>
      <c r="O6" s="47">
        <f t="shared" si="1"/>
        <v>3.0771343949864791</v>
      </c>
      <c r="P6" s="9"/>
    </row>
    <row r="7" spans="1:133">
      <c r="A7" s="12"/>
      <c r="B7" s="44">
        <v>512</v>
      </c>
      <c r="C7" s="20" t="s">
        <v>20</v>
      </c>
      <c r="D7" s="46">
        <v>488770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488770</v>
      </c>
      <c r="O7" s="47">
        <f t="shared" si="1"/>
        <v>20.979954500579474</v>
      </c>
      <c r="P7" s="9"/>
    </row>
    <row r="8" spans="1:133">
      <c r="A8" s="12"/>
      <c r="B8" s="44">
        <v>513</v>
      </c>
      <c r="C8" s="20" t="s">
        <v>21</v>
      </c>
      <c r="D8" s="46">
        <v>1003139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1003139</v>
      </c>
      <c r="O8" s="47">
        <f t="shared" si="1"/>
        <v>43.058720006867837</v>
      </c>
      <c r="P8" s="9"/>
    </row>
    <row r="9" spans="1:133">
      <c r="A9" s="12"/>
      <c r="B9" s="44">
        <v>514</v>
      </c>
      <c r="C9" s="20" t="s">
        <v>22</v>
      </c>
      <c r="D9" s="46">
        <v>50278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50278</v>
      </c>
      <c r="O9" s="47">
        <f t="shared" si="1"/>
        <v>2.158131948319526</v>
      </c>
      <c r="P9" s="9"/>
    </row>
    <row r="10" spans="1:133">
      <c r="A10" s="12"/>
      <c r="B10" s="44">
        <v>515</v>
      </c>
      <c r="C10" s="20" t="s">
        <v>23</v>
      </c>
      <c r="D10" s="46">
        <v>182362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182362</v>
      </c>
      <c r="O10" s="47">
        <f t="shared" si="1"/>
        <v>7.8277031377430575</v>
      </c>
      <c r="P10" s="9"/>
    </row>
    <row r="11" spans="1:133">
      <c r="A11" s="12"/>
      <c r="B11" s="44">
        <v>517</v>
      </c>
      <c r="C11" s="20" t="s">
        <v>24</v>
      </c>
      <c r="D11" s="46">
        <v>0</v>
      </c>
      <c r="E11" s="46">
        <v>329550</v>
      </c>
      <c r="F11" s="46">
        <v>1494473</v>
      </c>
      <c r="G11" s="46">
        <v>0</v>
      </c>
      <c r="H11" s="46">
        <v>0</v>
      </c>
      <c r="I11" s="46">
        <v>9613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1833636</v>
      </c>
      <c r="O11" s="47">
        <f t="shared" si="1"/>
        <v>78.706957977421979</v>
      </c>
      <c r="P11" s="9"/>
    </row>
    <row r="12" spans="1:133">
      <c r="A12" s="12"/>
      <c r="B12" s="44">
        <v>518</v>
      </c>
      <c r="C12" s="20" t="s">
        <v>25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5251444</v>
      </c>
      <c r="L12" s="46">
        <v>0</v>
      </c>
      <c r="M12" s="46">
        <v>0</v>
      </c>
      <c r="N12" s="46">
        <f t="shared" si="2"/>
        <v>5251444</v>
      </c>
      <c r="O12" s="47">
        <f t="shared" si="1"/>
        <v>225.41288577928489</v>
      </c>
      <c r="P12" s="9"/>
    </row>
    <row r="13" spans="1:133">
      <c r="A13" s="12"/>
      <c r="B13" s="44">
        <v>519</v>
      </c>
      <c r="C13" s="20" t="s">
        <v>70</v>
      </c>
      <c r="D13" s="46">
        <v>2038635</v>
      </c>
      <c r="E13" s="46">
        <v>0</v>
      </c>
      <c r="F13" s="46">
        <v>0</v>
      </c>
      <c r="G13" s="46">
        <v>4080564</v>
      </c>
      <c r="H13" s="46">
        <v>0</v>
      </c>
      <c r="I13" s="46">
        <v>0</v>
      </c>
      <c r="J13" s="46">
        <v>9859062</v>
      </c>
      <c r="K13" s="46">
        <v>0</v>
      </c>
      <c r="L13" s="46">
        <v>0</v>
      </c>
      <c r="M13" s="46">
        <v>0</v>
      </c>
      <c r="N13" s="46">
        <f t="shared" si="2"/>
        <v>15978261</v>
      </c>
      <c r="O13" s="47">
        <f t="shared" si="1"/>
        <v>685.85058161995107</v>
      </c>
      <c r="P13" s="9"/>
    </row>
    <row r="14" spans="1:133" ht="15.75">
      <c r="A14" s="28" t="s">
        <v>27</v>
      </c>
      <c r="B14" s="29"/>
      <c r="C14" s="30"/>
      <c r="D14" s="31">
        <f t="shared" ref="D14:M14" si="3">SUM(D15:D17)</f>
        <v>14553181</v>
      </c>
      <c r="E14" s="31">
        <f t="shared" si="3"/>
        <v>922157</v>
      </c>
      <c r="F14" s="31">
        <f t="shared" si="3"/>
        <v>0</v>
      </c>
      <c r="G14" s="31">
        <f t="shared" si="3"/>
        <v>0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25" si="4">SUM(D14:M14)</f>
        <v>15475338</v>
      </c>
      <c r="O14" s="43">
        <f t="shared" si="1"/>
        <v>664.26312400738288</v>
      </c>
      <c r="P14" s="10"/>
    </row>
    <row r="15" spans="1:133">
      <c r="A15" s="12"/>
      <c r="B15" s="44">
        <v>521</v>
      </c>
      <c r="C15" s="20" t="s">
        <v>28</v>
      </c>
      <c r="D15" s="46">
        <v>8608795</v>
      </c>
      <c r="E15" s="46">
        <v>225174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8833969</v>
      </c>
      <c r="O15" s="47">
        <f t="shared" si="1"/>
        <v>379.18912306305532</v>
      </c>
      <c r="P15" s="9"/>
    </row>
    <row r="16" spans="1:133">
      <c r="A16" s="12"/>
      <c r="B16" s="44">
        <v>522</v>
      </c>
      <c r="C16" s="20" t="s">
        <v>29</v>
      </c>
      <c r="D16" s="46">
        <v>5944386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5944386</v>
      </c>
      <c r="O16" s="47">
        <f t="shared" si="1"/>
        <v>255.15671545692578</v>
      </c>
      <c r="P16" s="9"/>
    </row>
    <row r="17" spans="1:16">
      <c r="A17" s="12"/>
      <c r="B17" s="44">
        <v>524</v>
      </c>
      <c r="C17" s="20" t="s">
        <v>30</v>
      </c>
      <c r="D17" s="46">
        <v>0</v>
      </c>
      <c r="E17" s="46">
        <v>696983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696983</v>
      </c>
      <c r="O17" s="47">
        <f t="shared" si="1"/>
        <v>29.917285487401813</v>
      </c>
      <c r="P17" s="9"/>
    </row>
    <row r="18" spans="1:16" ht="15.75">
      <c r="A18" s="28" t="s">
        <v>31</v>
      </c>
      <c r="B18" s="29"/>
      <c r="C18" s="30"/>
      <c r="D18" s="31">
        <f t="shared" ref="D18:M18" si="5">SUM(D19:D25)</f>
        <v>86561</v>
      </c>
      <c r="E18" s="31">
        <f t="shared" si="5"/>
        <v>0</v>
      </c>
      <c r="F18" s="31">
        <f t="shared" si="5"/>
        <v>0</v>
      </c>
      <c r="G18" s="31">
        <f t="shared" si="5"/>
        <v>0</v>
      </c>
      <c r="H18" s="31">
        <f t="shared" si="5"/>
        <v>0</v>
      </c>
      <c r="I18" s="31">
        <f t="shared" si="5"/>
        <v>79110848</v>
      </c>
      <c r="J18" s="31">
        <f t="shared" si="5"/>
        <v>0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42">
        <f t="shared" si="4"/>
        <v>79197409</v>
      </c>
      <c r="O18" s="43">
        <f t="shared" si="1"/>
        <v>3399.4681289436407</v>
      </c>
      <c r="P18" s="10"/>
    </row>
    <row r="19" spans="1:16">
      <c r="A19" s="12"/>
      <c r="B19" s="44">
        <v>531</v>
      </c>
      <c r="C19" s="20" t="s">
        <v>32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53894861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53894861</v>
      </c>
      <c r="O19" s="47">
        <f t="shared" si="1"/>
        <v>2313.3820234364939</v>
      </c>
      <c r="P19" s="9"/>
    </row>
    <row r="20" spans="1:16">
      <c r="A20" s="12"/>
      <c r="B20" s="44">
        <v>532</v>
      </c>
      <c r="C20" s="20" t="s">
        <v>33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5265085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5265085</v>
      </c>
      <c r="O20" s="47">
        <f t="shared" si="1"/>
        <v>225.99841181267973</v>
      </c>
      <c r="P20" s="9"/>
    </row>
    <row r="21" spans="1:16">
      <c r="A21" s="12"/>
      <c r="B21" s="44">
        <v>533</v>
      </c>
      <c r="C21" s="20" t="s">
        <v>34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6597519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6597519</v>
      </c>
      <c r="O21" s="47">
        <f t="shared" si="1"/>
        <v>283.1917843499163</v>
      </c>
      <c r="P21" s="9"/>
    </row>
    <row r="22" spans="1:16">
      <c r="A22" s="12"/>
      <c r="B22" s="44">
        <v>534</v>
      </c>
      <c r="C22" s="20" t="s">
        <v>71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3556451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3556451</v>
      </c>
      <c r="O22" s="47">
        <f t="shared" si="1"/>
        <v>152.65703738678801</v>
      </c>
      <c r="P22" s="9"/>
    </row>
    <row r="23" spans="1:16">
      <c r="A23" s="12"/>
      <c r="B23" s="44">
        <v>535</v>
      </c>
      <c r="C23" s="20" t="s">
        <v>36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8206198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8206198</v>
      </c>
      <c r="O23" s="47">
        <f t="shared" si="1"/>
        <v>352.24269219212772</v>
      </c>
      <c r="P23" s="9"/>
    </row>
    <row r="24" spans="1:16">
      <c r="A24" s="12"/>
      <c r="B24" s="44">
        <v>537</v>
      </c>
      <c r="C24" s="20" t="s">
        <v>72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990541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990541</v>
      </c>
      <c r="O24" s="47">
        <f t="shared" si="1"/>
        <v>42.517963686311539</v>
      </c>
      <c r="P24" s="9"/>
    </row>
    <row r="25" spans="1:16">
      <c r="A25" s="12"/>
      <c r="B25" s="44">
        <v>539</v>
      </c>
      <c r="C25" s="20" t="s">
        <v>38</v>
      </c>
      <c r="D25" s="46">
        <v>86561</v>
      </c>
      <c r="E25" s="46">
        <v>0</v>
      </c>
      <c r="F25" s="46">
        <v>0</v>
      </c>
      <c r="G25" s="46">
        <v>0</v>
      </c>
      <c r="H25" s="46">
        <v>0</v>
      </c>
      <c r="I25" s="46">
        <v>600193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686754</v>
      </c>
      <c r="O25" s="47">
        <f t="shared" si="1"/>
        <v>29.478216079323516</v>
      </c>
      <c r="P25" s="9"/>
    </row>
    <row r="26" spans="1:16" ht="15.75">
      <c r="A26" s="28" t="s">
        <v>39</v>
      </c>
      <c r="B26" s="29"/>
      <c r="C26" s="30"/>
      <c r="D26" s="31">
        <f t="shared" ref="D26:M26" si="6">SUM(D27:D28)</f>
        <v>1198752</v>
      </c>
      <c r="E26" s="31">
        <f t="shared" si="6"/>
        <v>0</v>
      </c>
      <c r="F26" s="31">
        <f t="shared" si="6"/>
        <v>0</v>
      </c>
      <c r="G26" s="31">
        <f t="shared" si="6"/>
        <v>502649</v>
      </c>
      <c r="H26" s="31">
        <f t="shared" si="6"/>
        <v>0</v>
      </c>
      <c r="I26" s="31">
        <f t="shared" si="6"/>
        <v>1996993</v>
      </c>
      <c r="J26" s="31">
        <f t="shared" si="6"/>
        <v>0</v>
      </c>
      <c r="K26" s="31">
        <f t="shared" si="6"/>
        <v>0</v>
      </c>
      <c r="L26" s="31">
        <f t="shared" si="6"/>
        <v>0</v>
      </c>
      <c r="M26" s="31">
        <f t="shared" si="6"/>
        <v>0</v>
      </c>
      <c r="N26" s="31">
        <f t="shared" ref="N26:N32" si="7">SUM(D26:M26)</f>
        <v>3698394</v>
      </c>
      <c r="O26" s="43">
        <f t="shared" si="1"/>
        <v>158.74979611108728</v>
      </c>
      <c r="P26" s="10"/>
    </row>
    <row r="27" spans="1:16">
      <c r="A27" s="12"/>
      <c r="B27" s="44">
        <v>541</v>
      </c>
      <c r="C27" s="20" t="s">
        <v>73</v>
      </c>
      <c r="D27" s="46">
        <v>1198752</v>
      </c>
      <c r="E27" s="46">
        <v>0</v>
      </c>
      <c r="F27" s="46">
        <v>0</v>
      </c>
      <c r="G27" s="46">
        <v>502649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1701401</v>
      </c>
      <c r="O27" s="47">
        <f t="shared" si="1"/>
        <v>73.03090526677255</v>
      </c>
      <c r="P27" s="9"/>
    </row>
    <row r="28" spans="1:16">
      <c r="A28" s="12"/>
      <c r="B28" s="44">
        <v>542</v>
      </c>
      <c r="C28" s="20" t="s">
        <v>41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1996993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1996993</v>
      </c>
      <c r="O28" s="47">
        <f t="shared" si="1"/>
        <v>85.718890844314714</v>
      </c>
      <c r="P28" s="9"/>
    </row>
    <row r="29" spans="1:16" ht="15.75">
      <c r="A29" s="28" t="s">
        <v>42</v>
      </c>
      <c r="B29" s="29"/>
      <c r="C29" s="30"/>
      <c r="D29" s="31">
        <f t="shared" ref="D29:M29" si="8">SUM(D30:D31)</f>
        <v>191098</v>
      </c>
      <c r="E29" s="31">
        <f t="shared" si="8"/>
        <v>2545572</v>
      </c>
      <c r="F29" s="31">
        <f t="shared" si="8"/>
        <v>0</v>
      </c>
      <c r="G29" s="31">
        <f t="shared" si="8"/>
        <v>0</v>
      </c>
      <c r="H29" s="31">
        <f t="shared" si="8"/>
        <v>0</v>
      </c>
      <c r="I29" s="31">
        <f t="shared" si="8"/>
        <v>0</v>
      </c>
      <c r="J29" s="31">
        <f t="shared" si="8"/>
        <v>0</v>
      </c>
      <c r="K29" s="31">
        <f t="shared" si="8"/>
        <v>0</v>
      </c>
      <c r="L29" s="31">
        <f t="shared" si="8"/>
        <v>0</v>
      </c>
      <c r="M29" s="31">
        <f t="shared" si="8"/>
        <v>0</v>
      </c>
      <c r="N29" s="31">
        <f t="shared" si="7"/>
        <v>2736670</v>
      </c>
      <c r="O29" s="43">
        <f t="shared" si="1"/>
        <v>117.46877280336524</v>
      </c>
      <c r="P29" s="10"/>
    </row>
    <row r="30" spans="1:16">
      <c r="A30" s="13"/>
      <c r="B30" s="45">
        <v>554</v>
      </c>
      <c r="C30" s="21" t="s">
        <v>43</v>
      </c>
      <c r="D30" s="46">
        <v>191098</v>
      </c>
      <c r="E30" s="46">
        <v>106473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297571</v>
      </c>
      <c r="O30" s="47">
        <f t="shared" si="1"/>
        <v>12.772932137185045</v>
      </c>
      <c r="P30" s="9"/>
    </row>
    <row r="31" spans="1:16">
      <c r="A31" s="13"/>
      <c r="B31" s="45">
        <v>559</v>
      </c>
      <c r="C31" s="21" t="s">
        <v>44</v>
      </c>
      <c r="D31" s="46">
        <v>0</v>
      </c>
      <c r="E31" s="46">
        <v>2439099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2439099</v>
      </c>
      <c r="O31" s="47">
        <f t="shared" si="1"/>
        <v>104.69584066618019</v>
      </c>
      <c r="P31" s="9"/>
    </row>
    <row r="32" spans="1:16" ht="15.75">
      <c r="A32" s="28" t="s">
        <v>65</v>
      </c>
      <c r="B32" s="29"/>
      <c r="C32" s="30"/>
      <c r="D32" s="31">
        <f t="shared" ref="D32:M32" si="9">SUM(D33:D33)</f>
        <v>12850</v>
      </c>
      <c r="E32" s="31">
        <f t="shared" si="9"/>
        <v>0</v>
      </c>
      <c r="F32" s="31">
        <f t="shared" si="9"/>
        <v>0</v>
      </c>
      <c r="G32" s="31">
        <f t="shared" si="9"/>
        <v>0</v>
      </c>
      <c r="H32" s="31">
        <f t="shared" si="9"/>
        <v>0</v>
      </c>
      <c r="I32" s="31">
        <f t="shared" si="9"/>
        <v>0</v>
      </c>
      <c r="J32" s="31">
        <f t="shared" si="9"/>
        <v>0</v>
      </c>
      <c r="K32" s="31">
        <f t="shared" si="9"/>
        <v>0</v>
      </c>
      <c r="L32" s="31">
        <f t="shared" si="9"/>
        <v>0</v>
      </c>
      <c r="M32" s="31">
        <f t="shared" si="9"/>
        <v>0</v>
      </c>
      <c r="N32" s="31">
        <f t="shared" si="7"/>
        <v>12850</v>
      </c>
      <c r="O32" s="43">
        <f t="shared" si="1"/>
        <v>0.55157316392668587</v>
      </c>
      <c r="P32" s="10"/>
    </row>
    <row r="33" spans="1:119">
      <c r="A33" s="12"/>
      <c r="B33" s="44">
        <v>564</v>
      </c>
      <c r="C33" s="20" t="s">
        <v>74</v>
      </c>
      <c r="D33" s="46">
        <v>12850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ref="N33:N40" si="10">SUM(D33:M33)</f>
        <v>12850</v>
      </c>
      <c r="O33" s="47">
        <f t="shared" si="1"/>
        <v>0.55157316392668587</v>
      </c>
      <c r="P33" s="9"/>
    </row>
    <row r="34" spans="1:119" ht="15.75">
      <c r="A34" s="28" t="s">
        <v>45</v>
      </c>
      <c r="B34" s="29"/>
      <c r="C34" s="30"/>
      <c r="D34" s="31">
        <f t="shared" ref="D34:M34" si="11">SUM(D35:D37)</f>
        <v>3322943</v>
      </c>
      <c r="E34" s="31">
        <f t="shared" si="11"/>
        <v>0</v>
      </c>
      <c r="F34" s="31">
        <f t="shared" si="11"/>
        <v>0</v>
      </c>
      <c r="G34" s="31">
        <f t="shared" si="11"/>
        <v>0</v>
      </c>
      <c r="H34" s="31">
        <f t="shared" si="11"/>
        <v>0</v>
      </c>
      <c r="I34" s="31">
        <f t="shared" si="11"/>
        <v>0</v>
      </c>
      <c r="J34" s="31">
        <f t="shared" si="11"/>
        <v>0</v>
      </c>
      <c r="K34" s="31">
        <f t="shared" si="11"/>
        <v>0</v>
      </c>
      <c r="L34" s="31">
        <f t="shared" si="11"/>
        <v>0</v>
      </c>
      <c r="M34" s="31">
        <f t="shared" si="11"/>
        <v>0</v>
      </c>
      <c r="N34" s="31">
        <f t="shared" si="10"/>
        <v>3322943</v>
      </c>
      <c r="O34" s="43">
        <f t="shared" si="1"/>
        <v>142.63394428467186</v>
      </c>
      <c r="P34" s="9"/>
    </row>
    <row r="35" spans="1:119">
      <c r="A35" s="12"/>
      <c r="B35" s="44">
        <v>571</v>
      </c>
      <c r="C35" s="20" t="s">
        <v>46</v>
      </c>
      <c r="D35" s="46">
        <v>1503941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1503941</v>
      </c>
      <c r="O35" s="47">
        <f t="shared" si="1"/>
        <v>64.555135854401854</v>
      </c>
      <c r="P35" s="9"/>
    </row>
    <row r="36" spans="1:119">
      <c r="A36" s="12"/>
      <c r="B36" s="44">
        <v>572</v>
      </c>
      <c r="C36" s="20" t="s">
        <v>75</v>
      </c>
      <c r="D36" s="46">
        <v>1558687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1558687</v>
      </c>
      <c r="O36" s="47">
        <f t="shared" si="1"/>
        <v>66.90505215263768</v>
      </c>
      <c r="P36" s="9"/>
    </row>
    <row r="37" spans="1:119">
      <c r="A37" s="12"/>
      <c r="B37" s="44">
        <v>575</v>
      </c>
      <c r="C37" s="20" t="s">
        <v>76</v>
      </c>
      <c r="D37" s="46">
        <v>260315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260315</v>
      </c>
      <c r="O37" s="47">
        <f t="shared" si="1"/>
        <v>11.173756277632313</v>
      </c>
      <c r="P37" s="9"/>
    </row>
    <row r="38" spans="1:119" ht="15.75">
      <c r="A38" s="28" t="s">
        <v>77</v>
      </c>
      <c r="B38" s="29"/>
      <c r="C38" s="30"/>
      <c r="D38" s="31">
        <f t="shared" ref="D38:M38" si="12">SUM(D39:D39)</f>
        <v>6747488</v>
      </c>
      <c r="E38" s="31">
        <f t="shared" si="12"/>
        <v>1272949</v>
      </c>
      <c r="F38" s="31">
        <f t="shared" si="12"/>
        <v>0</v>
      </c>
      <c r="G38" s="31">
        <f t="shared" si="12"/>
        <v>0</v>
      </c>
      <c r="H38" s="31">
        <f t="shared" si="12"/>
        <v>0</v>
      </c>
      <c r="I38" s="31">
        <f t="shared" si="12"/>
        <v>18015004</v>
      </c>
      <c r="J38" s="31">
        <f t="shared" si="12"/>
        <v>28859</v>
      </c>
      <c r="K38" s="31">
        <f t="shared" si="12"/>
        <v>0</v>
      </c>
      <c r="L38" s="31">
        <f t="shared" si="12"/>
        <v>0</v>
      </c>
      <c r="M38" s="31">
        <f t="shared" si="12"/>
        <v>0</v>
      </c>
      <c r="N38" s="31">
        <f t="shared" si="10"/>
        <v>26064300</v>
      </c>
      <c r="O38" s="43">
        <f t="shared" si="1"/>
        <v>1118.7835343606473</v>
      </c>
      <c r="P38" s="9"/>
    </row>
    <row r="39" spans="1:119" ht="15.75" thickBot="1">
      <c r="A39" s="12"/>
      <c r="B39" s="44">
        <v>581</v>
      </c>
      <c r="C39" s="20" t="s">
        <v>78</v>
      </c>
      <c r="D39" s="46">
        <v>6747488</v>
      </c>
      <c r="E39" s="46">
        <v>1272949</v>
      </c>
      <c r="F39" s="46">
        <v>0</v>
      </c>
      <c r="G39" s="46">
        <v>0</v>
      </c>
      <c r="H39" s="46">
        <v>0</v>
      </c>
      <c r="I39" s="46">
        <v>18015004</v>
      </c>
      <c r="J39" s="46">
        <v>28859</v>
      </c>
      <c r="K39" s="46">
        <v>0</v>
      </c>
      <c r="L39" s="46">
        <v>0</v>
      </c>
      <c r="M39" s="46">
        <v>0</v>
      </c>
      <c r="N39" s="46">
        <f t="shared" si="10"/>
        <v>26064300</v>
      </c>
      <c r="O39" s="47">
        <f t="shared" si="1"/>
        <v>1118.7835343606473</v>
      </c>
      <c r="P39" s="9"/>
    </row>
    <row r="40" spans="1:119" ht="16.5" thickBot="1">
      <c r="A40" s="14" t="s">
        <v>10</v>
      </c>
      <c r="B40" s="23"/>
      <c r="C40" s="22"/>
      <c r="D40" s="15">
        <f t="shared" ref="D40:M40" si="13">SUM(D5,D14,D18,D26,D29,D32,D34,D38)</f>
        <v>29947745</v>
      </c>
      <c r="E40" s="15">
        <f t="shared" si="13"/>
        <v>5070228</v>
      </c>
      <c r="F40" s="15">
        <f t="shared" si="13"/>
        <v>1494473</v>
      </c>
      <c r="G40" s="15">
        <f t="shared" si="13"/>
        <v>4583213</v>
      </c>
      <c r="H40" s="15">
        <f t="shared" si="13"/>
        <v>0</v>
      </c>
      <c r="I40" s="15">
        <f t="shared" si="13"/>
        <v>99132458</v>
      </c>
      <c r="J40" s="15">
        <f t="shared" si="13"/>
        <v>9887921</v>
      </c>
      <c r="K40" s="15">
        <f t="shared" si="13"/>
        <v>5251444</v>
      </c>
      <c r="L40" s="15">
        <f t="shared" si="13"/>
        <v>0</v>
      </c>
      <c r="M40" s="15">
        <f t="shared" si="13"/>
        <v>0</v>
      </c>
      <c r="N40" s="15">
        <f t="shared" si="10"/>
        <v>155367482</v>
      </c>
      <c r="O40" s="37">
        <f t="shared" si="1"/>
        <v>6668.9909430398766</v>
      </c>
      <c r="P40" s="6"/>
      <c r="Q40" s="2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</row>
    <row r="41" spans="1:119">
      <c r="A41" s="16"/>
      <c r="B41" s="18"/>
      <c r="C41" s="18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9"/>
    </row>
    <row r="42" spans="1:119">
      <c r="A42" s="38"/>
      <c r="B42" s="39"/>
      <c r="C42" s="39"/>
      <c r="D42" s="40"/>
      <c r="E42" s="40"/>
      <c r="F42" s="40"/>
      <c r="G42" s="40"/>
      <c r="H42" s="40"/>
      <c r="I42" s="40"/>
      <c r="J42" s="40"/>
      <c r="K42" s="40"/>
      <c r="L42" s="163" t="s">
        <v>90</v>
      </c>
      <c r="M42" s="163"/>
      <c r="N42" s="163"/>
      <c r="O42" s="41">
        <v>23297</v>
      </c>
    </row>
    <row r="43" spans="1:119">
      <c r="A43" s="164"/>
      <c r="B43" s="141"/>
      <c r="C43" s="141"/>
      <c r="D43" s="141"/>
      <c r="E43" s="141"/>
      <c r="F43" s="141"/>
      <c r="G43" s="141"/>
      <c r="H43" s="141"/>
      <c r="I43" s="141"/>
      <c r="J43" s="141"/>
      <c r="K43" s="141"/>
      <c r="L43" s="141"/>
      <c r="M43" s="141"/>
      <c r="N43" s="141"/>
      <c r="O43" s="142"/>
    </row>
    <row r="44" spans="1:119" ht="15.75" customHeight="1" thickBot="1">
      <c r="A44" s="165" t="s">
        <v>56</v>
      </c>
      <c r="B44" s="144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5"/>
    </row>
  </sheetData>
  <mergeCells count="10">
    <mergeCell ref="L42:N42"/>
    <mergeCell ref="A43:O43"/>
    <mergeCell ref="A44:O4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33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C4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53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87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3776929</v>
      </c>
      <c r="E5" s="26">
        <f t="shared" si="0"/>
        <v>26760</v>
      </c>
      <c r="F5" s="26">
        <f t="shared" si="0"/>
        <v>2519002</v>
      </c>
      <c r="G5" s="26">
        <f t="shared" si="0"/>
        <v>2277307</v>
      </c>
      <c r="H5" s="26">
        <f t="shared" si="0"/>
        <v>0</v>
      </c>
      <c r="I5" s="26">
        <f t="shared" si="0"/>
        <v>14749</v>
      </c>
      <c r="J5" s="26">
        <f t="shared" si="0"/>
        <v>9897485</v>
      </c>
      <c r="K5" s="26">
        <f t="shared" si="0"/>
        <v>4914950</v>
      </c>
      <c r="L5" s="26">
        <f t="shared" si="0"/>
        <v>0</v>
      </c>
      <c r="M5" s="26">
        <f t="shared" si="0"/>
        <v>0</v>
      </c>
      <c r="N5" s="27">
        <f>SUM(D5:M5)</f>
        <v>23427182</v>
      </c>
      <c r="O5" s="32">
        <f t="shared" ref="O5:O40" si="1">(N5/O$42)</f>
        <v>1069.0997124994296</v>
      </c>
      <c r="P5" s="6"/>
    </row>
    <row r="6" spans="1:133">
      <c r="A6" s="12"/>
      <c r="B6" s="44">
        <v>511</v>
      </c>
      <c r="C6" s="20" t="s">
        <v>19</v>
      </c>
      <c r="D6" s="46">
        <v>67570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67570</v>
      </c>
      <c r="O6" s="47">
        <f t="shared" si="1"/>
        <v>3.0835577054716379</v>
      </c>
      <c r="P6" s="9"/>
    </row>
    <row r="7" spans="1:133">
      <c r="A7" s="12"/>
      <c r="B7" s="44">
        <v>512</v>
      </c>
      <c r="C7" s="20" t="s">
        <v>20</v>
      </c>
      <c r="D7" s="46">
        <v>521712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521712</v>
      </c>
      <c r="O7" s="47">
        <f t="shared" si="1"/>
        <v>23.808332953041575</v>
      </c>
      <c r="P7" s="9"/>
    </row>
    <row r="8" spans="1:133">
      <c r="A8" s="12"/>
      <c r="B8" s="44">
        <v>513</v>
      </c>
      <c r="C8" s="20" t="s">
        <v>21</v>
      </c>
      <c r="D8" s="46">
        <v>1007328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1007328</v>
      </c>
      <c r="O8" s="47">
        <f t="shared" si="1"/>
        <v>45.96942454250901</v>
      </c>
      <c r="P8" s="9"/>
    </row>
    <row r="9" spans="1:133">
      <c r="A9" s="12"/>
      <c r="B9" s="44">
        <v>514</v>
      </c>
      <c r="C9" s="20" t="s">
        <v>22</v>
      </c>
      <c r="D9" s="46">
        <v>50217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50217</v>
      </c>
      <c r="O9" s="47">
        <f t="shared" si="1"/>
        <v>2.2916533564550723</v>
      </c>
      <c r="P9" s="9"/>
    </row>
    <row r="10" spans="1:133">
      <c r="A10" s="12"/>
      <c r="B10" s="44">
        <v>515</v>
      </c>
      <c r="C10" s="20" t="s">
        <v>23</v>
      </c>
      <c r="D10" s="46">
        <v>193359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193359</v>
      </c>
      <c r="O10" s="47">
        <f t="shared" si="1"/>
        <v>8.823940126865331</v>
      </c>
      <c r="P10" s="9"/>
    </row>
    <row r="11" spans="1:133">
      <c r="A11" s="12"/>
      <c r="B11" s="44">
        <v>517</v>
      </c>
      <c r="C11" s="20" t="s">
        <v>24</v>
      </c>
      <c r="D11" s="46">
        <v>0</v>
      </c>
      <c r="E11" s="46">
        <v>26760</v>
      </c>
      <c r="F11" s="46">
        <v>2519002</v>
      </c>
      <c r="G11" s="46">
        <v>0</v>
      </c>
      <c r="H11" s="46">
        <v>0</v>
      </c>
      <c r="I11" s="46">
        <v>14749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2560511</v>
      </c>
      <c r="O11" s="47">
        <f t="shared" si="1"/>
        <v>116.84894811299229</v>
      </c>
      <c r="P11" s="9"/>
    </row>
    <row r="12" spans="1:133">
      <c r="A12" s="12"/>
      <c r="B12" s="44">
        <v>518</v>
      </c>
      <c r="C12" s="20" t="s">
        <v>25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4914950</v>
      </c>
      <c r="L12" s="46">
        <v>0</v>
      </c>
      <c r="M12" s="46">
        <v>0</v>
      </c>
      <c r="N12" s="46">
        <f t="shared" si="2"/>
        <v>4914950</v>
      </c>
      <c r="O12" s="47">
        <f t="shared" si="1"/>
        <v>224.29379820198056</v>
      </c>
      <c r="P12" s="9"/>
    </row>
    <row r="13" spans="1:133">
      <c r="A13" s="12"/>
      <c r="B13" s="44">
        <v>519</v>
      </c>
      <c r="C13" s="20" t="s">
        <v>70</v>
      </c>
      <c r="D13" s="46">
        <v>1936743</v>
      </c>
      <c r="E13" s="46">
        <v>0</v>
      </c>
      <c r="F13" s="46">
        <v>0</v>
      </c>
      <c r="G13" s="46">
        <v>2277307</v>
      </c>
      <c r="H13" s="46">
        <v>0</v>
      </c>
      <c r="I13" s="46">
        <v>0</v>
      </c>
      <c r="J13" s="46">
        <v>9897485</v>
      </c>
      <c r="K13" s="46">
        <v>0</v>
      </c>
      <c r="L13" s="46">
        <v>0</v>
      </c>
      <c r="M13" s="46">
        <v>0</v>
      </c>
      <c r="N13" s="46">
        <f t="shared" si="2"/>
        <v>14111535</v>
      </c>
      <c r="O13" s="47">
        <f t="shared" si="1"/>
        <v>643.98005750011407</v>
      </c>
      <c r="P13" s="9"/>
    </row>
    <row r="14" spans="1:133" ht="15.75">
      <c r="A14" s="28" t="s">
        <v>27</v>
      </c>
      <c r="B14" s="29"/>
      <c r="C14" s="30"/>
      <c r="D14" s="31">
        <f t="shared" ref="D14:M14" si="3">SUM(D15:D17)</f>
        <v>13436994</v>
      </c>
      <c r="E14" s="31">
        <f t="shared" si="3"/>
        <v>644171</v>
      </c>
      <c r="F14" s="31">
        <f t="shared" si="3"/>
        <v>0</v>
      </c>
      <c r="G14" s="31">
        <f t="shared" si="3"/>
        <v>0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25" si="4">SUM(D14:M14)</f>
        <v>14081165</v>
      </c>
      <c r="O14" s="43">
        <f t="shared" si="1"/>
        <v>642.59412221055993</v>
      </c>
      <c r="P14" s="10"/>
    </row>
    <row r="15" spans="1:133">
      <c r="A15" s="12"/>
      <c r="B15" s="44">
        <v>521</v>
      </c>
      <c r="C15" s="20" t="s">
        <v>28</v>
      </c>
      <c r="D15" s="46">
        <v>7345624</v>
      </c>
      <c r="E15" s="46">
        <v>15676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7361300</v>
      </c>
      <c r="O15" s="47">
        <f t="shared" si="1"/>
        <v>335.93300780358692</v>
      </c>
      <c r="P15" s="9"/>
    </row>
    <row r="16" spans="1:133">
      <c r="A16" s="12"/>
      <c r="B16" s="44">
        <v>522</v>
      </c>
      <c r="C16" s="20" t="s">
        <v>29</v>
      </c>
      <c r="D16" s="46">
        <v>6091370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6091370</v>
      </c>
      <c r="O16" s="47">
        <f t="shared" si="1"/>
        <v>277.9797380550358</v>
      </c>
      <c r="P16" s="9"/>
    </row>
    <row r="17" spans="1:16">
      <c r="A17" s="12"/>
      <c r="B17" s="44">
        <v>524</v>
      </c>
      <c r="C17" s="20" t="s">
        <v>30</v>
      </c>
      <c r="D17" s="46">
        <v>0</v>
      </c>
      <c r="E17" s="46">
        <v>628495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628495</v>
      </c>
      <c r="O17" s="47">
        <f t="shared" si="1"/>
        <v>28.681376351937207</v>
      </c>
      <c r="P17" s="9"/>
    </row>
    <row r="18" spans="1:16" ht="15.75">
      <c r="A18" s="28" t="s">
        <v>31</v>
      </c>
      <c r="B18" s="29"/>
      <c r="C18" s="30"/>
      <c r="D18" s="31">
        <f t="shared" ref="D18:M18" si="5">SUM(D19:D25)</f>
        <v>102643</v>
      </c>
      <c r="E18" s="31">
        <f t="shared" si="5"/>
        <v>0</v>
      </c>
      <c r="F18" s="31">
        <f t="shared" si="5"/>
        <v>0</v>
      </c>
      <c r="G18" s="31">
        <f t="shared" si="5"/>
        <v>0</v>
      </c>
      <c r="H18" s="31">
        <f t="shared" si="5"/>
        <v>0</v>
      </c>
      <c r="I18" s="31">
        <f t="shared" si="5"/>
        <v>81251101</v>
      </c>
      <c r="J18" s="31">
        <f t="shared" si="5"/>
        <v>0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42">
        <f t="shared" si="4"/>
        <v>81353744</v>
      </c>
      <c r="O18" s="43">
        <f t="shared" si="1"/>
        <v>3712.5790170218593</v>
      </c>
      <c r="P18" s="10"/>
    </row>
    <row r="19" spans="1:16">
      <c r="A19" s="12"/>
      <c r="B19" s="44">
        <v>531</v>
      </c>
      <c r="C19" s="20" t="s">
        <v>32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55636796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55636796</v>
      </c>
      <c r="O19" s="47">
        <f t="shared" si="1"/>
        <v>2538.985807511523</v>
      </c>
      <c r="P19" s="9"/>
    </row>
    <row r="20" spans="1:16">
      <c r="A20" s="12"/>
      <c r="B20" s="44">
        <v>532</v>
      </c>
      <c r="C20" s="20" t="s">
        <v>33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4888424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4888424</v>
      </c>
      <c r="O20" s="47">
        <f t="shared" si="1"/>
        <v>223.08328389540455</v>
      </c>
      <c r="P20" s="9"/>
    </row>
    <row r="21" spans="1:16">
      <c r="A21" s="12"/>
      <c r="B21" s="44">
        <v>533</v>
      </c>
      <c r="C21" s="20" t="s">
        <v>34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6536301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6536301</v>
      </c>
      <c r="O21" s="47">
        <f t="shared" si="1"/>
        <v>298.28416921462144</v>
      </c>
      <c r="P21" s="9"/>
    </row>
    <row r="22" spans="1:16">
      <c r="A22" s="12"/>
      <c r="B22" s="44">
        <v>534</v>
      </c>
      <c r="C22" s="20" t="s">
        <v>71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3667745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3667745</v>
      </c>
      <c r="O22" s="47">
        <f t="shared" si="1"/>
        <v>167.37758408250809</v>
      </c>
      <c r="P22" s="9"/>
    </row>
    <row r="23" spans="1:16">
      <c r="A23" s="12"/>
      <c r="B23" s="44">
        <v>535</v>
      </c>
      <c r="C23" s="20" t="s">
        <v>36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7883084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7883084</v>
      </c>
      <c r="O23" s="47">
        <f t="shared" si="1"/>
        <v>359.74462647743348</v>
      </c>
      <c r="P23" s="9"/>
    </row>
    <row r="24" spans="1:16">
      <c r="A24" s="12"/>
      <c r="B24" s="44">
        <v>537</v>
      </c>
      <c r="C24" s="20" t="s">
        <v>72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976741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976741</v>
      </c>
      <c r="O24" s="47">
        <f t="shared" si="1"/>
        <v>44.573586455528684</v>
      </c>
      <c r="P24" s="9"/>
    </row>
    <row r="25" spans="1:16">
      <c r="A25" s="12"/>
      <c r="B25" s="44">
        <v>539</v>
      </c>
      <c r="C25" s="20" t="s">
        <v>38</v>
      </c>
      <c r="D25" s="46">
        <v>102643</v>
      </c>
      <c r="E25" s="46">
        <v>0</v>
      </c>
      <c r="F25" s="46">
        <v>0</v>
      </c>
      <c r="G25" s="46">
        <v>0</v>
      </c>
      <c r="H25" s="46">
        <v>0</v>
      </c>
      <c r="I25" s="46">
        <v>1662010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1764653</v>
      </c>
      <c r="O25" s="47">
        <f t="shared" si="1"/>
        <v>80.529959384840055</v>
      </c>
      <c r="P25" s="9"/>
    </row>
    <row r="26" spans="1:16" ht="15.75">
      <c r="A26" s="28" t="s">
        <v>39</v>
      </c>
      <c r="B26" s="29"/>
      <c r="C26" s="30"/>
      <c r="D26" s="31">
        <f t="shared" ref="D26:M26" si="6">SUM(D27:D28)</f>
        <v>1251063</v>
      </c>
      <c r="E26" s="31">
        <f t="shared" si="6"/>
        <v>258</v>
      </c>
      <c r="F26" s="31">
        <f t="shared" si="6"/>
        <v>0</v>
      </c>
      <c r="G26" s="31">
        <f t="shared" si="6"/>
        <v>1338171</v>
      </c>
      <c r="H26" s="31">
        <f t="shared" si="6"/>
        <v>0</v>
      </c>
      <c r="I26" s="31">
        <f t="shared" si="6"/>
        <v>1985875</v>
      </c>
      <c r="J26" s="31">
        <f t="shared" si="6"/>
        <v>0</v>
      </c>
      <c r="K26" s="31">
        <f t="shared" si="6"/>
        <v>0</v>
      </c>
      <c r="L26" s="31">
        <f t="shared" si="6"/>
        <v>0</v>
      </c>
      <c r="M26" s="31">
        <f t="shared" si="6"/>
        <v>0</v>
      </c>
      <c r="N26" s="31">
        <f t="shared" ref="N26:N32" si="7">SUM(D26:M26)</f>
        <v>4575367</v>
      </c>
      <c r="O26" s="43">
        <f t="shared" si="1"/>
        <v>208.79692420024642</v>
      </c>
      <c r="P26" s="10"/>
    </row>
    <row r="27" spans="1:16">
      <c r="A27" s="12"/>
      <c r="B27" s="44">
        <v>541</v>
      </c>
      <c r="C27" s="20" t="s">
        <v>73</v>
      </c>
      <c r="D27" s="46">
        <v>1251063</v>
      </c>
      <c r="E27" s="46">
        <v>258</v>
      </c>
      <c r="F27" s="46">
        <v>0</v>
      </c>
      <c r="G27" s="46">
        <v>1338171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2589492</v>
      </c>
      <c r="O27" s="47">
        <f t="shared" si="1"/>
        <v>118.17149637201661</v>
      </c>
      <c r="P27" s="9"/>
    </row>
    <row r="28" spans="1:16">
      <c r="A28" s="12"/>
      <c r="B28" s="44">
        <v>542</v>
      </c>
      <c r="C28" s="20" t="s">
        <v>41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1985875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1985875</v>
      </c>
      <c r="O28" s="47">
        <f t="shared" si="1"/>
        <v>90.625427828229817</v>
      </c>
      <c r="P28" s="9"/>
    </row>
    <row r="29" spans="1:16" ht="15.75">
      <c r="A29" s="28" t="s">
        <v>42</v>
      </c>
      <c r="B29" s="29"/>
      <c r="C29" s="30"/>
      <c r="D29" s="31">
        <f t="shared" ref="D29:M29" si="8">SUM(D30:D31)</f>
        <v>248455</v>
      </c>
      <c r="E29" s="31">
        <f t="shared" si="8"/>
        <v>17160483</v>
      </c>
      <c r="F29" s="31">
        <f t="shared" si="8"/>
        <v>0</v>
      </c>
      <c r="G29" s="31">
        <f t="shared" si="8"/>
        <v>0</v>
      </c>
      <c r="H29" s="31">
        <f t="shared" si="8"/>
        <v>0</v>
      </c>
      <c r="I29" s="31">
        <f t="shared" si="8"/>
        <v>0</v>
      </c>
      <c r="J29" s="31">
        <f t="shared" si="8"/>
        <v>0</v>
      </c>
      <c r="K29" s="31">
        <f t="shared" si="8"/>
        <v>0</v>
      </c>
      <c r="L29" s="31">
        <f t="shared" si="8"/>
        <v>0</v>
      </c>
      <c r="M29" s="31">
        <f t="shared" si="8"/>
        <v>0</v>
      </c>
      <c r="N29" s="31">
        <f t="shared" si="7"/>
        <v>17408938</v>
      </c>
      <c r="O29" s="43">
        <f t="shared" si="1"/>
        <v>794.45708027198464</v>
      </c>
      <c r="P29" s="10"/>
    </row>
    <row r="30" spans="1:16">
      <c r="A30" s="13"/>
      <c r="B30" s="45">
        <v>554</v>
      </c>
      <c r="C30" s="21" t="s">
        <v>43</v>
      </c>
      <c r="D30" s="46">
        <v>248455</v>
      </c>
      <c r="E30" s="46">
        <v>106282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354737</v>
      </c>
      <c r="O30" s="47">
        <f t="shared" si="1"/>
        <v>16.188426961164605</v>
      </c>
      <c r="P30" s="9"/>
    </row>
    <row r="31" spans="1:16">
      <c r="A31" s="13"/>
      <c r="B31" s="45">
        <v>559</v>
      </c>
      <c r="C31" s="21" t="s">
        <v>44</v>
      </c>
      <c r="D31" s="46">
        <v>0</v>
      </c>
      <c r="E31" s="46">
        <v>17054201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17054201</v>
      </c>
      <c r="O31" s="47">
        <f t="shared" si="1"/>
        <v>778.26865331082001</v>
      </c>
      <c r="P31" s="9"/>
    </row>
    <row r="32" spans="1:16" ht="15.75">
      <c r="A32" s="28" t="s">
        <v>65</v>
      </c>
      <c r="B32" s="29"/>
      <c r="C32" s="30"/>
      <c r="D32" s="31">
        <f t="shared" ref="D32:M32" si="9">SUM(D33:D33)</f>
        <v>9400</v>
      </c>
      <c r="E32" s="31">
        <f t="shared" si="9"/>
        <v>0</v>
      </c>
      <c r="F32" s="31">
        <f t="shared" si="9"/>
        <v>0</v>
      </c>
      <c r="G32" s="31">
        <f t="shared" si="9"/>
        <v>0</v>
      </c>
      <c r="H32" s="31">
        <f t="shared" si="9"/>
        <v>0</v>
      </c>
      <c r="I32" s="31">
        <f t="shared" si="9"/>
        <v>0</v>
      </c>
      <c r="J32" s="31">
        <f t="shared" si="9"/>
        <v>0</v>
      </c>
      <c r="K32" s="31">
        <f t="shared" si="9"/>
        <v>0</v>
      </c>
      <c r="L32" s="31">
        <f t="shared" si="9"/>
        <v>0</v>
      </c>
      <c r="M32" s="31">
        <f t="shared" si="9"/>
        <v>0</v>
      </c>
      <c r="N32" s="31">
        <f t="shared" si="7"/>
        <v>9400</v>
      </c>
      <c r="O32" s="43">
        <f t="shared" si="1"/>
        <v>0.42896910509743075</v>
      </c>
      <c r="P32" s="10"/>
    </row>
    <row r="33" spans="1:119">
      <c r="A33" s="12"/>
      <c r="B33" s="44">
        <v>564</v>
      </c>
      <c r="C33" s="20" t="s">
        <v>74</v>
      </c>
      <c r="D33" s="46">
        <v>9400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ref="N33:N40" si="10">SUM(D33:M33)</f>
        <v>9400</v>
      </c>
      <c r="O33" s="47">
        <f t="shared" si="1"/>
        <v>0.42896910509743075</v>
      </c>
      <c r="P33" s="9"/>
    </row>
    <row r="34" spans="1:119" ht="15.75">
      <c r="A34" s="28" t="s">
        <v>45</v>
      </c>
      <c r="B34" s="29"/>
      <c r="C34" s="30"/>
      <c r="D34" s="31">
        <f t="shared" ref="D34:M34" si="11">SUM(D35:D37)</f>
        <v>3121133</v>
      </c>
      <c r="E34" s="31">
        <f t="shared" si="11"/>
        <v>42</v>
      </c>
      <c r="F34" s="31">
        <f t="shared" si="11"/>
        <v>0</v>
      </c>
      <c r="G34" s="31">
        <f t="shared" si="11"/>
        <v>0</v>
      </c>
      <c r="H34" s="31">
        <f t="shared" si="11"/>
        <v>0</v>
      </c>
      <c r="I34" s="31">
        <f t="shared" si="11"/>
        <v>0</v>
      </c>
      <c r="J34" s="31">
        <f t="shared" si="11"/>
        <v>0</v>
      </c>
      <c r="K34" s="31">
        <f t="shared" si="11"/>
        <v>0</v>
      </c>
      <c r="L34" s="31">
        <f t="shared" si="11"/>
        <v>0</v>
      </c>
      <c r="M34" s="31">
        <f t="shared" si="11"/>
        <v>0</v>
      </c>
      <c r="N34" s="31">
        <f t="shared" si="10"/>
        <v>3121175</v>
      </c>
      <c r="O34" s="43">
        <f t="shared" si="1"/>
        <v>142.43485602153973</v>
      </c>
      <c r="P34" s="9"/>
    </row>
    <row r="35" spans="1:119">
      <c r="A35" s="12"/>
      <c r="B35" s="44">
        <v>571</v>
      </c>
      <c r="C35" s="20" t="s">
        <v>46</v>
      </c>
      <c r="D35" s="46">
        <v>1443146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1443146</v>
      </c>
      <c r="O35" s="47">
        <f t="shared" si="1"/>
        <v>65.857983845206036</v>
      </c>
      <c r="P35" s="9"/>
    </row>
    <row r="36" spans="1:119">
      <c r="A36" s="12"/>
      <c r="B36" s="44">
        <v>572</v>
      </c>
      <c r="C36" s="20" t="s">
        <v>75</v>
      </c>
      <c r="D36" s="46">
        <v>1438688</v>
      </c>
      <c r="E36" s="46">
        <v>42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1438730</v>
      </c>
      <c r="O36" s="47">
        <f t="shared" si="1"/>
        <v>65.656459635832604</v>
      </c>
      <c r="P36" s="9"/>
    </row>
    <row r="37" spans="1:119">
      <c r="A37" s="12"/>
      <c r="B37" s="44">
        <v>575</v>
      </c>
      <c r="C37" s="20" t="s">
        <v>76</v>
      </c>
      <c r="D37" s="46">
        <v>239299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239299</v>
      </c>
      <c r="O37" s="47">
        <f t="shared" si="1"/>
        <v>10.920412540501072</v>
      </c>
      <c r="P37" s="9"/>
    </row>
    <row r="38" spans="1:119" ht="15.75">
      <c r="A38" s="28" t="s">
        <v>77</v>
      </c>
      <c r="B38" s="29"/>
      <c r="C38" s="30"/>
      <c r="D38" s="31">
        <f t="shared" ref="D38:M38" si="12">SUM(D39:D39)</f>
        <v>3207540</v>
      </c>
      <c r="E38" s="31">
        <f t="shared" si="12"/>
        <v>1201085</v>
      </c>
      <c r="F38" s="31">
        <f t="shared" si="12"/>
        <v>307</v>
      </c>
      <c r="G38" s="31">
        <f t="shared" si="12"/>
        <v>0</v>
      </c>
      <c r="H38" s="31">
        <f t="shared" si="12"/>
        <v>0</v>
      </c>
      <c r="I38" s="31">
        <f t="shared" si="12"/>
        <v>10764634</v>
      </c>
      <c r="J38" s="31">
        <f t="shared" si="12"/>
        <v>0</v>
      </c>
      <c r="K38" s="31">
        <f t="shared" si="12"/>
        <v>0</v>
      </c>
      <c r="L38" s="31">
        <f t="shared" si="12"/>
        <v>0</v>
      </c>
      <c r="M38" s="31">
        <f t="shared" si="12"/>
        <v>0</v>
      </c>
      <c r="N38" s="31">
        <f t="shared" si="10"/>
        <v>15173566</v>
      </c>
      <c r="O38" s="43">
        <f t="shared" si="1"/>
        <v>692.44585405923419</v>
      </c>
      <c r="P38" s="9"/>
    </row>
    <row r="39" spans="1:119" ht="15.75" thickBot="1">
      <c r="A39" s="12"/>
      <c r="B39" s="44">
        <v>581</v>
      </c>
      <c r="C39" s="20" t="s">
        <v>78</v>
      </c>
      <c r="D39" s="46">
        <v>3207540</v>
      </c>
      <c r="E39" s="46">
        <v>1201085</v>
      </c>
      <c r="F39" s="46">
        <v>307</v>
      </c>
      <c r="G39" s="46">
        <v>0</v>
      </c>
      <c r="H39" s="46">
        <v>0</v>
      </c>
      <c r="I39" s="46">
        <v>10764634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15173566</v>
      </c>
      <c r="O39" s="47">
        <f t="shared" si="1"/>
        <v>692.44585405923419</v>
      </c>
      <c r="P39" s="9"/>
    </row>
    <row r="40" spans="1:119" ht="16.5" thickBot="1">
      <c r="A40" s="14" t="s">
        <v>10</v>
      </c>
      <c r="B40" s="23"/>
      <c r="C40" s="22"/>
      <c r="D40" s="15">
        <f t="shared" ref="D40:M40" si="13">SUM(D5,D14,D18,D26,D29,D32,D34,D38)</f>
        <v>25154157</v>
      </c>
      <c r="E40" s="15">
        <f t="shared" si="13"/>
        <v>19032799</v>
      </c>
      <c r="F40" s="15">
        <f t="shared" si="13"/>
        <v>2519309</v>
      </c>
      <c r="G40" s="15">
        <f t="shared" si="13"/>
        <v>3615478</v>
      </c>
      <c r="H40" s="15">
        <f t="shared" si="13"/>
        <v>0</v>
      </c>
      <c r="I40" s="15">
        <f t="shared" si="13"/>
        <v>94016359</v>
      </c>
      <c r="J40" s="15">
        <f t="shared" si="13"/>
        <v>9897485</v>
      </c>
      <c r="K40" s="15">
        <f t="shared" si="13"/>
        <v>4914950</v>
      </c>
      <c r="L40" s="15">
        <f t="shared" si="13"/>
        <v>0</v>
      </c>
      <c r="M40" s="15">
        <f t="shared" si="13"/>
        <v>0</v>
      </c>
      <c r="N40" s="15">
        <f t="shared" si="10"/>
        <v>159150537</v>
      </c>
      <c r="O40" s="37">
        <f t="shared" si="1"/>
        <v>7262.8365353899508</v>
      </c>
      <c r="P40" s="6"/>
      <c r="Q40" s="2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</row>
    <row r="41" spans="1:119">
      <c r="A41" s="16"/>
      <c r="B41" s="18"/>
      <c r="C41" s="18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9"/>
    </row>
    <row r="42" spans="1:119">
      <c r="A42" s="38"/>
      <c r="B42" s="39"/>
      <c r="C42" s="39"/>
      <c r="D42" s="40"/>
      <c r="E42" s="40"/>
      <c r="F42" s="40"/>
      <c r="G42" s="40"/>
      <c r="H42" s="40"/>
      <c r="I42" s="40"/>
      <c r="J42" s="40"/>
      <c r="K42" s="40"/>
      <c r="L42" s="163" t="s">
        <v>88</v>
      </c>
      <c r="M42" s="163"/>
      <c r="N42" s="163"/>
      <c r="O42" s="41">
        <v>21913</v>
      </c>
    </row>
    <row r="43" spans="1:119">
      <c r="A43" s="164"/>
      <c r="B43" s="141"/>
      <c r="C43" s="141"/>
      <c r="D43" s="141"/>
      <c r="E43" s="141"/>
      <c r="F43" s="141"/>
      <c r="G43" s="141"/>
      <c r="H43" s="141"/>
      <c r="I43" s="141"/>
      <c r="J43" s="141"/>
      <c r="K43" s="141"/>
      <c r="L43" s="141"/>
      <c r="M43" s="141"/>
      <c r="N43" s="141"/>
      <c r="O43" s="142"/>
    </row>
    <row r="44" spans="1:119" ht="15.75" customHeight="1" thickBot="1">
      <c r="A44" s="165" t="s">
        <v>56</v>
      </c>
      <c r="B44" s="144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5"/>
    </row>
  </sheetData>
  <mergeCells count="10">
    <mergeCell ref="L42:N42"/>
    <mergeCell ref="A43:O43"/>
    <mergeCell ref="A44:O4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33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C4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53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85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3922074</v>
      </c>
      <c r="E5" s="26">
        <f t="shared" si="0"/>
        <v>28843</v>
      </c>
      <c r="F5" s="26">
        <f t="shared" si="0"/>
        <v>2520557</v>
      </c>
      <c r="G5" s="26">
        <f t="shared" si="0"/>
        <v>1171025</v>
      </c>
      <c r="H5" s="26">
        <f t="shared" si="0"/>
        <v>0</v>
      </c>
      <c r="I5" s="26">
        <f t="shared" si="0"/>
        <v>19085</v>
      </c>
      <c r="J5" s="26">
        <f t="shared" si="0"/>
        <v>10462269</v>
      </c>
      <c r="K5" s="26">
        <f t="shared" si="0"/>
        <v>5051921</v>
      </c>
      <c r="L5" s="26">
        <f t="shared" si="0"/>
        <v>0</v>
      </c>
      <c r="M5" s="26">
        <f t="shared" si="0"/>
        <v>0</v>
      </c>
      <c r="N5" s="27">
        <f>SUM(D5:M5)</f>
        <v>23175774</v>
      </c>
      <c r="O5" s="32">
        <f t="shared" ref="O5:O40" si="1">(N5/O$42)</f>
        <v>1053.4442727272726</v>
      </c>
      <c r="P5" s="6"/>
    </row>
    <row r="6" spans="1:133">
      <c r="A6" s="12"/>
      <c r="B6" s="44">
        <v>511</v>
      </c>
      <c r="C6" s="20" t="s">
        <v>19</v>
      </c>
      <c r="D6" s="46">
        <v>74651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74651</v>
      </c>
      <c r="O6" s="47">
        <f t="shared" si="1"/>
        <v>3.3932272727272728</v>
      </c>
      <c r="P6" s="9"/>
    </row>
    <row r="7" spans="1:133">
      <c r="A7" s="12"/>
      <c r="B7" s="44">
        <v>512</v>
      </c>
      <c r="C7" s="20" t="s">
        <v>20</v>
      </c>
      <c r="D7" s="46">
        <v>410782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410782</v>
      </c>
      <c r="O7" s="47">
        <f t="shared" si="1"/>
        <v>18.671909090909089</v>
      </c>
      <c r="P7" s="9"/>
    </row>
    <row r="8" spans="1:133">
      <c r="A8" s="12"/>
      <c r="B8" s="44">
        <v>513</v>
      </c>
      <c r="C8" s="20" t="s">
        <v>21</v>
      </c>
      <c r="D8" s="46">
        <v>1365305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1365305</v>
      </c>
      <c r="O8" s="47">
        <f t="shared" si="1"/>
        <v>62.059318181818185</v>
      </c>
      <c r="P8" s="9"/>
    </row>
    <row r="9" spans="1:133">
      <c r="A9" s="12"/>
      <c r="B9" s="44">
        <v>514</v>
      </c>
      <c r="C9" s="20" t="s">
        <v>22</v>
      </c>
      <c r="D9" s="46">
        <v>45427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45427</v>
      </c>
      <c r="O9" s="47">
        <f t="shared" si="1"/>
        <v>2.0648636363636363</v>
      </c>
      <c r="P9" s="9"/>
    </row>
    <row r="10" spans="1:133">
      <c r="A10" s="12"/>
      <c r="B10" s="44">
        <v>515</v>
      </c>
      <c r="C10" s="20" t="s">
        <v>23</v>
      </c>
      <c r="D10" s="46">
        <v>163815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163815</v>
      </c>
      <c r="O10" s="47">
        <f t="shared" si="1"/>
        <v>7.4461363636363638</v>
      </c>
      <c r="P10" s="9"/>
    </row>
    <row r="11" spans="1:133">
      <c r="A11" s="12"/>
      <c r="B11" s="44">
        <v>517</v>
      </c>
      <c r="C11" s="20" t="s">
        <v>24</v>
      </c>
      <c r="D11" s="46">
        <v>0</v>
      </c>
      <c r="E11" s="46">
        <v>28843</v>
      </c>
      <c r="F11" s="46">
        <v>2520557</v>
      </c>
      <c r="G11" s="46">
        <v>0</v>
      </c>
      <c r="H11" s="46">
        <v>0</v>
      </c>
      <c r="I11" s="46">
        <v>19085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2568485</v>
      </c>
      <c r="O11" s="47">
        <f t="shared" si="1"/>
        <v>116.74931818181818</v>
      </c>
      <c r="P11" s="9"/>
    </row>
    <row r="12" spans="1:133">
      <c r="A12" s="12"/>
      <c r="B12" s="44">
        <v>518</v>
      </c>
      <c r="C12" s="20" t="s">
        <v>25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5051921</v>
      </c>
      <c r="L12" s="46">
        <v>0</v>
      </c>
      <c r="M12" s="46">
        <v>0</v>
      </c>
      <c r="N12" s="46">
        <f t="shared" si="2"/>
        <v>5051921</v>
      </c>
      <c r="O12" s="47">
        <f t="shared" si="1"/>
        <v>229.63277272727274</v>
      </c>
      <c r="P12" s="9"/>
    </row>
    <row r="13" spans="1:133">
      <c r="A13" s="12"/>
      <c r="B13" s="44">
        <v>519</v>
      </c>
      <c r="C13" s="20" t="s">
        <v>70</v>
      </c>
      <c r="D13" s="46">
        <v>1862094</v>
      </c>
      <c r="E13" s="46">
        <v>0</v>
      </c>
      <c r="F13" s="46">
        <v>0</v>
      </c>
      <c r="G13" s="46">
        <v>1171025</v>
      </c>
      <c r="H13" s="46">
        <v>0</v>
      </c>
      <c r="I13" s="46">
        <v>0</v>
      </c>
      <c r="J13" s="46">
        <v>10462269</v>
      </c>
      <c r="K13" s="46">
        <v>0</v>
      </c>
      <c r="L13" s="46">
        <v>0</v>
      </c>
      <c r="M13" s="46">
        <v>0</v>
      </c>
      <c r="N13" s="46">
        <f t="shared" si="2"/>
        <v>13495388</v>
      </c>
      <c r="O13" s="47">
        <f t="shared" si="1"/>
        <v>613.42672727272725</v>
      </c>
      <c r="P13" s="9"/>
    </row>
    <row r="14" spans="1:133" ht="15.75">
      <c r="A14" s="28" t="s">
        <v>27</v>
      </c>
      <c r="B14" s="29"/>
      <c r="C14" s="30"/>
      <c r="D14" s="31">
        <f t="shared" ref="D14:M14" si="3">SUM(D15:D17)</f>
        <v>12570425</v>
      </c>
      <c r="E14" s="31">
        <f t="shared" si="3"/>
        <v>528279</v>
      </c>
      <c r="F14" s="31">
        <f t="shared" si="3"/>
        <v>0</v>
      </c>
      <c r="G14" s="31">
        <f t="shared" si="3"/>
        <v>0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25" si="4">SUM(D14:M14)</f>
        <v>13098704</v>
      </c>
      <c r="O14" s="43">
        <f t="shared" si="1"/>
        <v>595.39563636363641</v>
      </c>
      <c r="P14" s="10"/>
    </row>
    <row r="15" spans="1:133">
      <c r="A15" s="12"/>
      <c r="B15" s="44">
        <v>521</v>
      </c>
      <c r="C15" s="20" t="s">
        <v>28</v>
      </c>
      <c r="D15" s="46">
        <v>7512593</v>
      </c>
      <c r="E15" s="46">
        <v>35503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7548096</v>
      </c>
      <c r="O15" s="47">
        <f t="shared" si="1"/>
        <v>343.09527272727274</v>
      </c>
      <c r="P15" s="9"/>
    </row>
    <row r="16" spans="1:133">
      <c r="A16" s="12"/>
      <c r="B16" s="44">
        <v>522</v>
      </c>
      <c r="C16" s="20" t="s">
        <v>29</v>
      </c>
      <c r="D16" s="46">
        <v>5057832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5057832</v>
      </c>
      <c r="O16" s="47">
        <f t="shared" si="1"/>
        <v>229.90145454545456</v>
      </c>
      <c r="P16" s="9"/>
    </row>
    <row r="17" spans="1:16">
      <c r="A17" s="12"/>
      <c r="B17" s="44">
        <v>524</v>
      </c>
      <c r="C17" s="20" t="s">
        <v>30</v>
      </c>
      <c r="D17" s="46">
        <v>0</v>
      </c>
      <c r="E17" s="46">
        <v>492776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492776</v>
      </c>
      <c r="O17" s="47">
        <f t="shared" si="1"/>
        <v>22.39890909090909</v>
      </c>
      <c r="P17" s="9"/>
    </row>
    <row r="18" spans="1:16" ht="15.75">
      <c r="A18" s="28" t="s">
        <v>31</v>
      </c>
      <c r="B18" s="29"/>
      <c r="C18" s="30"/>
      <c r="D18" s="31">
        <f t="shared" ref="D18:M18" si="5">SUM(D19:D25)</f>
        <v>92277</v>
      </c>
      <c r="E18" s="31">
        <f t="shared" si="5"/>
        <v>0</v>
      </c>
      <c r="F18" s="31">
        <f t="shared" si="5"/>
        <v>0</v>
      </c>
      <c r="G18" s="31">
        <f t="shared" si="5"/>
        <v>0</v>
      </c>
      <c r="H18" s="31">
        <f t="shared" si="5"/>
        <v>0</v>
      </c>
      <c r="I18" s="31">
        <f t="shared" si="5"/>
        <v>78929444</v>
      </c>
      <c r="J18" s="31">
        <f t="shared" si="5"/>
        <v>0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42">
        <f t="shared" si="4"/>
        <v>79021721</v>
      </c>
      <c r="O18" s="43">
        <f t="shared" si="1"/>
        <v>3591.8964090909089</v>
      </c>
      <c r="P18" s="10"/>
    </row>
    <row r="19" spans="1:16">
      <c r="A19" s="12"/>
      <c r="B19" s="44">
        <v>531</v>
      </c>
      <c r="C19" s="20" t="s">
        <v>32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53842524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53842524</v>
      </c>
      <c r="O19" s="47">
        <f t="shared" si="1"/>
        <v>2447.3874545454546</v>
      </c>
      <c r="P19" s="9"/>
    </row>
    <row r="20" spans="1:16">
      <c r="A20" s="12"/>
      <c r="B20" s="44">
        <v>532</v>
      </c>
      <c r="C20" s="20" t="s">
        <v>33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4797668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4797668</v>
      </c>
      <c r="O20" s="47">
        <f t="shared" si="1"/>
        <v>218.07581818181819</v>
      </c>
      <c r="P20" s="9"/>
    </row>
    <row r="21" spans="1:16">
      <c r="A21" s="12"/>
      <c r="B21" s="44">
        <v>533</v>
      </c>
      <c r="C21" s="20" t="s">
        <v>34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6773513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6773513</v>
      </c>
      <c r="O21" s="47">
        <f t="shared" si="1"/>
        <v>307.88695454545456</v>
      </c>
      <c r="P21" s="9"/>
    </row>
    <row r="22" spans="1:16">
      <c r="A22" s="12"/>
      <c r="B22" s="44">
        <v>534</v>
      </c>
      <c r="C22" s="20" t="s">
        <v>71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2863103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2863103</v>
      </c>
      <c r="O22" s="47">
        <f t="shared" si="1"/>
        <v>130.14104545454546</v>
      </c>
      <c r="P22" s="9"/>
    </row>
    <row r="23" spans="1:16">
      <c r="A23" s="12"/>
      <c r="B23" s="44">
        <v>535</v>
      </c>
      <c r="C23" s="20" t="s">
        <v>36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8194810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8194810</v>
      </c>
      <c r="O23" s="47">
        <f t="shared" si="1"/>
        <v>372.49136363636364</v>
      </c>
      <c r="P23" s="9"/>
    </row>
    <row r="24" spans="1:16">
      <c r="A24" s="12"/>
      <c r="B24" s="44">
        <v>537</v>
      </c>
      <c r="C24" s="20" t="s">
        <v>72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911432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911432</v>
      </c>
      <c r="O24" s="47">
        <f t="shared" si="1"/>
        <v>41.428727272727272</v>
      </c>
      <c r="P24" s="9"/>
    </row>
    <row r="25" spans="1:16">
      <c r="A25" s="12"/>
      <c r="B25" s="44">
        <v>539</v>
      </c>
      <c r="C25" s="20" t="s">
        <v>38</v>
      </c>
      <c r="D25" s="46">
        <v>92277</v>
      </c>
      <c r="E25" s="46">
        <v>0</v>
      </c>
      <c r="F25" s="46">
        <v>0</v>
      </c>
      <c r="G25" s="46">
        <v>0</v>
      </c>
      <c r="H25" s="46">
        <v>0</v>
      </c>
      <c r="I25" s="46">
        <v>1546394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1638671</v>
      </c>
      <c r="O25" s="47">
        <f t="shared" si="1"/>
        <v>74.485045454545457</v>
      </c>
      <c r="P25" s="9"/>
    </row>
    <row r="26" spans="1:16" ht="15.75">
      <c r="A26" s="28" t="s">
        <v>39</v>
      </c>
      <c r="B26" s="29"/>
      <c r="C26" s="30"/>
      <c r="D26" s="31">
        <f t="shared" ref="D26:M26" si="6">SUM(D27:D28)</f>
        <v>1466585</v>
      </c>
      <c r="E26" s="31">
        <f t="shared" si="6"/>
        <v>218</v>
      </c>
      <c r="F26" s="31">
        <f t="shared" si="6"/>
        <v>0</v>
      </c>
      <c r="G26" s="31">
        <f t="shared" si="6"/>
        <v>0</v>
      </c>
      <c r="H26" s="31">
        <f t="shared" si="6"/>
        <v>0</v>
      </c>
      <c r="I26" s="31">
        <f t="shared" si="6"/>
        <v>1993110</v>
      </c>
      <c r="J26" s="31">
        <f t="shared" si="6"/>
        <v>0</v>
      </c>
      <c r="K26" s="31">
        <f t="shared" si="6"/>
        <v>0</v>
      </c>
      <c r="L26" s="31">
        <f t="shared" si="6"/>
        <v>0</v>
      </c>
      <c r="M26" s="31">
        <f t="shared" si="6"/>
        <v>0</v>
      </c>
      <c r="N26" s="31">
        <f t="shared" ref="N26:N32" si="7">SUM(D26:M26)</f>
        <v>3459913</v>
      </c>
      <c r="O26" s="43">
        <f t="shared" si="1"/>
        <v>157.26877272727273</v>
      </c>
      <c r="P26" s="10"/>
    </row>
    <row r="27" spans="1:16">
      <c r="A27" s="12"/>
      <c r="B27" s="44">
        <v>541</v>
      </c>
      <c r="C27" s="20" t="s">
        <v>73</v>
      </c>
      <c r="D27" s="46">
        <v>1466585</v>
      </c>
      <c r="E27" s="46">
        <v>218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1466803</v>
      </c>
      <c r="O27" s="47">
        <f t="shared" si="1"/>
        <v>66.67286363636363</v>
      </c>
      <c r="P27" s="9"/>
    </row>
    <row r="28" spans="1:16">
      <c r="A28" s="12"/>
      <c r="B28" s="44">
        <v>542</v>
      </c>
      <c r="C28" s="20" t="s">
        <v>41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1993110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1993110</v>
      </c>
      <c r="O28" s="47">
        <f t="shared" si="1"/>
        <v>90.595909090909089</v>
      </c>
      <c r="P28" s="9"/>
    </row>
    <row r="29" spans="1:16" ht="15.75">
      <c r="A29" s="28" t="s">
        <v>42</v>
      </c>
      <c r="B29" s="29"/>
      <c r="C29" s="30"/>
      <c r="D29" s="31">
        <f t="shared" ref="D29:M29" si="8">SUM(D30:D31)</f>
        <v>227409</v>
      </c>
      <c r="E29" s="31">
        <f t="shared" si="8"/>
        <v>1652564</v>
      </c>
      <c r="F29" s="31">
        <f t="shared" si="8"/>
        <v>0</v>
      </c>
      <c r="G29" s="31">
        <f t="shared" si="8"/>
        <v>0</v>
      </c>
      <c r="H29" s="31">
        <f t="shared" si="8"/>
        <v>0</v>
      </c>
      <c r="I29" s="31">
        <f t="shared" si="8"/>
        <v>0</v>
      </c>
      <c r="J29" s="31">
        <f t="shared" si="8"/>
        <v>0</v>
      </c>
      <c r="K29" s="31">
        <f t="shared" si="8"/>
        <v>0</v>
      </c>
      <c r="L29" s="31">
        <f t="shared" si="8"/>
        <v>0</v>
      </c>
      <c r="M29" s="31">
        <f t="shared" si="8"/>
        <v>0</v>
      </c>
      <c r="N29" s="31">
        <f t="shared" si="7"/>
        <v>1879973</v>
      </c>
      <c r="O29" s="43">
        <f t="shared" si="1"/>
        <v>85.453318181818176</v>
      </c>
      <c r="P29" s="10"/>
    </row>
    <row r="30" spans="1:16">
      <c r="A30" s="13"/>
      <c r="B30" s="45">
        <v>554</v>
      </c>
      <c r="C30" s="21" t="s">
        <v>43</v>
      </c>
      <c r="D30" s="46">
        <v>227409</v>
      </c>
      <c r="E30" s="46">
        <v>105007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332416</v>
      </c>
      <c r="O30" s="47">
        <f t="shared" si="1"/>
        <v>15.109818181818182</v>
      </c>
      <c r="P30" s="9"/>
    </row>
    <row r="31" spans="1:16">
      <c r="A31" s="13"/>
      <c r="B31" s="45">
        <v>559</v>
      </c>
      <c r="C31" s="21" t="s">
        <v>44</v>
      </c>
      <c r="D31" s="46">
        <v>0</v>
      </c>
      <c r="E31" s="46">
        <v>1547557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1547557</v>
      </c>
      <c r="O31" s="47">
        <f t="shared" si="1"/>
        <v>70.343500000000006</v>
      </c>
      <c r="P31" s="9"/>
    </row>
    <row r="32" spans="1:16" ht="15.75">
      <c r="A32" s="28" t="s">
        <v>65</v>
      </c>
      <c r="B32" s="29"/>
      <c r="C32" s="30"/>
      <c r="D32" s="31">
        <f t="shared" ref="D32:M32" si="9">SUM(D33:D33)</f>
        <v>9350</v>
      </c>
      <c r="E32" s="31">
        <f t="shared" si="9"/>
        <v>0</v>
      </c>
      <c r="F32" s="31">
        <f t="shared" si="9"/>
        <v>0</v>
      </c>
      <c r="G32" s="31">
        <f t="shared" si="9"/>
        <v>0</v>
      </c>
      <c r="H32" s="31">
        <f t="shared" si="9"/>
        <v>0</v>
      </c>
      <c r="I32" s="31">
        <f t="shared" si="9"/>
        <v>0</v>
      </c>
      <c r="J32" s="31">
        <f t="shared" si="9"/>
        <v>0</v>
      </c>
      <c r="K32" s="31">
        <f t="shared" si="9"/>
        <v>0</v>
      </c>
      <c r="L32" s="31">
        <f t="shared" si="9"/>
        <v>0</v>
      </c>
      <c r="M32" s="31">
        <f t="shared" si="9"/>
        <v>0</v>
      </c>
      <c r="N32" s="31">
        <f t="shared" si="7"/>
        <v>9350</v>
      </c>
      <c r="O32" s="43">
        <f t="shared" si="1"/>
        <v>0.42499999999999999</v>
      </c>
      <c r="P32" s="10"/>
    </row>
    <row r="33" spans="1:119">
      <c r="A33" s="12"/>
      <c r="B33" s="44">
        <v>564</v>
      </c>
      <c r="C33" s="20" t="s">
        <v>74</v>
      </c>
      <c r="D33" s="46">
        <v>9350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ref="N33:N40" si="10">SUM(D33:M33)</f>
        <v>9350</v>
      </c>
      <c r="O33" s="47">
        <f t="shared" si="1"/>
        <v>0.42499999999999999</v>
      </c>
      <c r="P33" s="9"/>
    </row>
    <row r="34" spans="1:119" ht="15.75">
      <c r="A34" s="28" t="s">
        <v>45</v>
      </c>
      <c r="B34" s="29"/>
      <c r="C34" s="30"/>
      <c r="D34" s="31">
        <f t="shared" ref="D34:M34" si="11">SUM(D35:D37)</f>
        <v>3022899</v>
      </c>
      <c r="E34" s="31">
        <f t="shared" si="11"/>
        <v>83</v>
      </c>
      <c r="F34" s="31">
        <f t="shared" si="11"/>
        <v>0</v>
      </c>
      <c r="G34" s="31">
        <f t="shared" si="11"/>
        <v>0</v>
      </c>
      <c r="H34" s="31">
        <f t="shared" si="11"/>
        <v>0</v>
      </c>
      <c r="I34" s="31">
        <f t="shared" si="11"/>
        <v>0</v>
      </c>
      <c r="J34" s="31">
        <f t="shared" si="11"/>
        <v>0</v>
      </c>
      <c r="K34" s="31">
        <f t="shared" si="11"/>
        <v>0</v>
      </c>
      <c r="L34" s="31">
        <f t="shared" si="11"/>
        <v>0</v>
      </c>
      <c r="M34" s="31">
        <f t="shared" si="11"/>
        <v>0</v>
      </c>
      <c r="N34" s="31">
        <f t="shared" si="10"/>
        <v>3022982</v>
      </c>
      <c r="O34" s="43">
        <f t="shared" si="1"/>
        <v>137.40827272727273</v>
      </c>
      <c r="P34" s="9"/>
    </row>
    <row r="35" spans="1:119">
      <c r="A35" s="12"/>
      <c r="B35" s="44">
        <v>571</v>
      </c>
      <c r="C35" s="20" t="s">
        <v>46</v>
      </c>
      <c r="D35" s="46">
        <v>1414048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1414048</v>
      </c>
      <c r="O35" s="47">
        <f t="shared" si="1"/>
        <v>64.274909090909091</v>
      </c>
      <c r="P35" s="9"/>
    </row>
    <row r="36" spans="1:119">
      <c r="A36" s="12"/>
      <c r="B36" s="44">
        <v>572</v>
      </c>
      <c r="C36" s="20" t="s">
        <v>75</v>
      </c>
      <c r="D36" s="46">
        <v>1378666</v>
      </c>
      <c r="E36" s="46">
        <v>83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1378749</v>
      </c>
      <c r="O36" s="47">
        <f t="shared" si="1"/>
        <v>62.670409090909089</v>
      </c>
      <c r="P36" s="9"/>
    </row>
    <row r="37" spans="1:119">
      <c r="A37" s="12"/>
      <c r="B37" s="44">
        <v>575</v>
      </c>
      <c r="C37" s="20" t="s">
        <v>76</v>
      </c>
      <c r="D37" s="46">
        <v>230185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230185</v>
      </c>
      <c r="O37" s="47">
        <f t="shared" si="1"/>
        <v>10.462954545454545</v>
      </c>
      <c r="P37" s="9"/>
    </row>
    <row r="38" spans="1:119" ht="15.75">
      <c r="A38" s="28" t="s">
        <v>77</v>
      </c>
      <c r="B38" s="29"/>
      <c r="C38" s="30"/>
      <c r="D38" s="31">
        <f t="shared" ref="D38:M38" si="12">SUM(D39:D39)</f>
        <v>6639414</v>
      </c>
      <c r="E38" s="31">
        <f t="shared" si="12"/>
        <v>570705</v>
      </c>
      <c r="F38" s="31">
        <f t="shared" si="12"/>
        <v>0</v>
      </c>
      <c r="G38" s="31">
        <f t="shared" si="12"/>
        <v>0</v>
      </c>
      <c r="H38" s="31">
        <f t="shared" si="12"/>
        <v>0</v>
      </c>
      <c r="I38" s="31">
        <f t="shared" si="12"/>
        <v>12656351</v>
      </c>
      <c r="J38" s="31">
        <f t="shared" si="12"/>
        <v>0</v>
      </c>
      <c r="K38" s="31">
        <f t="shared" si="12"/>
        <v>0</v>
      </c>
      <c r="L38" s="31">
        <f t="shared" si="12"/>
        <v>0</v>
      </c>
      <c r="M38" s="31">
        <f t="shared" si="12"/>
        <v>0</v>
      </c>
      <c r="N38" s="31">
        <f t="shared" si="10"/>
        <v>19866470</v>
      </c>
      <c r="O38" s="43">
        <f t="shared" si="1"/>
        <v>903.02136363636362</v>
      </c>
      <c r="P38" s="9"/>
    </row>
    <row r="39" spans="1:119" ht="15.75" thickBot="1">
      <c r="A39" s="12"/>
      <c r="B39" s="44">
        <v>581</v>
      </c>
      <c r="C39" s="20" t="s">
        <v>78</v>
      </c>
      <c r="D39" s="46">
        <v>6639414</v>
      </c>
      <c r="E39" s="46">
        <v>570705</v>
      </c>
      <c r="F39" s="46">
        <v>0</v>
      </c>
      <c r="G39" s="46">
        <v>0</v>
      </c>
      <c r="H39" s="46">
        <v>0</v>
      </c>
      <c r="I39" s="46">
        <v>12656351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19866470</v>
      </c>
      <c r="O39" s="47">
        <f t="shared" si="1"/>
        <v>903.02136363636362</v>
      </c>
      <c r="P39" s="9"/>
    </row>
    <row r="40" spans="1:119" ht="16.5" thickBot="1">
      <c r="A40" s="14" t="s">
        <v>10</v>
      </c>
      <c r="B40" s="23"/>
      <c r="C40" s="22"/>
      <c r="D40" s="15">
        <f t="shared" ref="D40:M40" si="13">SUM(D5,D14,D18,D26,D29,D32,D34,D38)</f>
        <v>27950433</v>
      </c>
      <c r="E40" s="15">
        <f t="shared" si="13"/>
        <v>2780692</v>
      </c>
      <c r="F40" s="15">
        <f t="shared" si="13"/>
        <v>2520557</v>
      </c>
      <c r="G40" s="15">
        <f t="shared" si="13"/>
        <v>1171025</v>
      </c>
      <c r="H40" s="15">
        <f t="shared" si="13"/>
        <v>0</v>
      </c>
      <c r="I40" s="15">
        <f t="shared" si="13"/>
        <v>93597990</v>
      </c>
      <c r="J40" s="15">
        <f t="shared" si="13"/>
        <v>10462269</v>
      </c>
      <c r="K40" s="15">
        <f t="shared" si="13"/>
        <v>5051921</v>
      </c>
      <c r="L40" s="15">
        <f t="shared" si="13"/>
        <v>0</v>
      </c>
      <c r="M40" s="15">
        <f t="shared" si="13"/>
        <v>0</v>
      </c>
      <c r="N40" s="15">
        <f t="shared" si="10"/>
        <v>143534887</v>
      </c>
      <c r="O40" s="37">
        <f t="shared" si="1"/>
        <v>6524.3130454545453</v>
      </c>
      <c r="P40" s="6"/>
      <c r="Q40" s="2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</row>
    <row r="41" spans="1:119">
      <c r="A41" s="16"/>
      <c r="B41" s="18"/>
      <c r="C41" s="18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9"/>
    </row>
    <row r="42" spans="1:119">
      <c r="A42" s="38"/>
      <c r="B42" s="39"/>
      <c r="C42" s="39"/>
      <c r="D42" s="40"/>
      <c r="E42" s="40"/>
      <c r="F42" s="40"/>
      <c r="G42" s="40"/>
      <c r="H42" s="40"/>
      <c r="I42" s="40"/>
      <c r="J42" s="40"/>
      <c r="K42" s="40"/>
      <c r="L42" s="163" t="s">
        <v>86</v>
      </c>
      <c r="M42" s="163"/>
      <c r="N42" s="163"/>
      <c r="O42" s="41">
        <v>22000</v>
      </c>
    </row>
    <row r="43" spans="1:119">
      <c r="A43" s="164"/>
      <c r="B43" s="141"/>
      <c r="C43" s="141"/>
      <c r="D43" s="141"/>
      <c r="E43" s="141"/>
      <c r="F43" s="141"/>
      <c r="G43" s="141"/>
      <c r="H43" s="141"/>
      <c r="I43" s="141"/>
      <c r="J43" s="141"/>
      <c r="K43" s="141"/>
      <c r="L43" s="141"/>
      <c r="M43" s="141"/>
      <c r="N43" s="141"/>
      <c r="O43" s="142"/>
    </row>
    <row r="44" spans="1:119" ht="15.75" customHeight="1" thickBot="1">
      <c r="A44" s="165" t="s">
        <v>56</v>
      </c>
      <c r="B44" s="144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5"/>
    </row>
  </sheetData>
  <mergeCells count="10">
    <mergeCell ref="L42:N42"/>
    <mergeCell ref="A43:O43"/>
    <mergeCell ref="A44:O4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33" 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C4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53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80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3497909</v>
      </c>
      <c r="E5" s="26">
        <f t="shared" si="0"/>
        <v>0</v>
      </c>
      <c r="F5" s="26">
        <f t="shared" si="0"/>
        <v>2137267</v>
      </c>
      <c r="G5" s="26">
        <f t="shared" si="0"/>
        <v>1537047</v>
      </c>
      <c r="H5" s="26">
        <f t="shared" si="0"/>
        <v>0</v>
      </c>
      <c r="I5" s="26">
        <f t="shared" si="0"/>
        <v>0</v>
      </c>
      <c r="J5" s="26">
        <f t="shared" si="0"/>
        <v>8741730</v>
      </c>
      <c r="K5" s="26">
        <f t="shared" si="0"/>
        <v>6252764</v>
      </c>
      <c r="L5" s="26">
        <f t="shared" si="0"/>
        <v>0</v>
      </c>
      <c r="M5" s="26">
        <f t="shared" si="0"/>
        <v>0</v>
      </c>
      <c r="N5" s="27">
        <f>SUM(D5:M5)</f>
        <v>22166717</v>
      </c>
      <c r="O5" s="32">
        <f t="shared" ref="O5:O38" si="1">(N5/O$40)</f>
        <v>1028.7611732491762</v>
      </c>
      <c r="P5" s="6"/>
    </row>
    <row r="6" spans="1:133">
      <c r="A6" s="12"/>
      <c r="B6" s="44">
        <v>511</v>
      </c>
      <c r="C6" s="20" t="s">
        <v>19</v>
      </c>
      <c r="D6" s="46">
        <v>70226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70226</v>
      </c>
      <c r="O6" s="47">
        <f t="shared" si="1"/>
        <v>3.2592008168190469</v>
      </c>
      <c r="P6" s="9"/>
    </row>
    <row r="7" spans="1:133">
      <c r="A7" s="12"/>
      <c r="B7" s="44">
        <v>512</v>
      </c>
      <c r="C7" s="20" t="s">
        <v>20</v>
      </c>
      <c r="D7" s="46">
        <v>217733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217733</v>
      </c>
      <c r="O7" s="47">
        <f t="shared" si="1"/>
        <v>10.105026221747806</v>
      </c>
      <c r="P7" s="9"/>
    </row>
    <row r="8" spans="1:133">
      <c r="A8" s="12"/>
      <c r="B8" s="44">
        <v>513</v>
      </c>
      <c r="C8" s="20" t="s">
        <v>21</v>
      </c>
      <c r="D8" s="46">
        <v>1131987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1131987</v>
      </c>
      <c r="O8" s="47">
        <f t="shared" si="1"/>
        <v>52.535712628208103</v>
      </c>
      <c r="P8" s="9"/>
    </row>
    <row r="9" spans="1:133">
      <c r="A9" s="12"/>
      <c r="B9" s="44">
        <v>514</v>
      </c>
      <c r="C9" s="20" t="s">
        <v>22</v>
      </c>
      <c r="D9" s="46">
        <v>53303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53303</v>
      </c>
      <c r="O9" s="47">
        <f t="shared" si="1"/>
        <v>2.4738014572794356</v>
      </c>
      <c r="P9" s="9"/>
    </row>
    <row r="10" spans="1:133">
      <c r="A10" s="12"/>
      <c r="B10" s="44">
        <v>515</v>
      </c>
      <c r="C10" s="20" t="s">
        <v>23</v>
      </c>
      <c r="D10" s="46">
        <v>116423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116423</v>
      </c>
      <c r="O10" s="47">
        <f t="shared" si="1"/>
        <v>5.4032115839792079</v>
      </c>
      <c r="P10" s="9"/>
    </row>
    <row r="11" spans="1:133">
      <c r="A11" s="12"/>
      <c r="B11" s="44">
        <v>517</v>
      </c>
      <c r="C11" s="20" t="s">
        <v>24</v>
      </c>
      <c r="D11" s="46">
        <v>0</v>
      </c>
      <c r="E11" s="46">
        <v>0</v>
      </c>
      <c r="F11" s="46">
        <v>2137267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2137267</v>
      </c>
      <c r="O11" s="47">
        <f t="shared" si="1"/>
        <v>99.190931452174311</v>
      </c>
      <c r="P11" s="9"/>
    </row>
    <row r="12" spans="1:133">
      <c r="A12" s="12"/>
      <c r="B12" s="44">
        <v>518</v>
      </c>
      <c r="C12" s="20" t="s">
        <v>25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6252764</v>
      </c>
      <c r="L12" s="46">
        <v>0</v>
      </c>
      <c r="M12" s="46">
        <v>0</v>
      </c>
      <c r="N12" s="46">
        <f t="shared" si="2"/>
        <v>6252764</v>
      </c>
      <c r="O12" s="47">
        <f t="shared" si="1"/>
        <v>290.19185965563651</v>
      </c>
      <c r="P12" s="9"/>
    </row>
    <row r="13" spans="1:133">
      <c r="A13" s="12"/>
      <c r="B13" s="44">
        <v>519</v>
      </c>
      <c r="C13" s="20" t="s">
        <v>70</v>
      </c>
      <c r="D13" s="46">
        <v>1908237</v>
      </c>
      <c r="E13" s="46">
        <v>0</v>
      </c>
      <c r="F13" s="46">
        <v>0</v>
      </c>
      <c r="G13" s="46">
        <v>1537047</v>
      </c>
      <c r="H13" s="46">
        <v>0</v>
      </c>
      <c r="I13" s="46">
        <v>0</v>
      </c>
      <c r="J13" s="46">
        <v>8741730</v>
      </c>
      <c r="K13" s="46">
        <v>0</v>
      </c>
      <c r="L13" s="46">
        <v>0</v>
      </c>
      <c r="M13" s="46">
        <v>0</v>
      </c>
      <c r="N13" s="46">
        <f t="shared" si="2"/>
        <v>12187014</v>
      </c>
      <c r="O13" s="47">
        <f t="shared" si="1"/>
        <v>565.60142943333176</v>
      </c>
      <c r="P13" s="9"/>
    </row>
    <row r="14" spans="1:133" ht="15.75">
      <c r="A14" s="28" t="s">
        <v>27</v>
      </c>
      <c r="B14" s="29"/>
      <c r="C14" s="30"/>
      <c r="D14" s="31">
        <f t="shared" ref="D14:M14" si="3">SUM(D15:D17)</f>
        <v>12366086</v>
      </c>
      <c r="E14" s="31">
        <f t="shared" si="3"/>
        <v>494411</v>
      </c>
      <c r="F14" s="31">
        <f t="shared" si="3"/>
        <v>0</v>
      </c>
      <c r="G14" s="31">
        <f t="shared" si="3"/>
        <v>0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25" si="4">SUM(D14:M14)</f>
        <v>12860497</v>
      </c>
      <c r="O14" s="43">
        <f t="shared" si="1"/>
        <v>596.85789204993739</v>
      </c>
      <c r="P14" s="10"/>
    </row>
    <row r="15" spans="1:133">
      <c r="A15" s="12"/>
      <c r="B15" s="44">
        <v>521</v>
      </c>
      <c r="C15" s="20" t="s">
        <v>28</v>
      </c>
      <c r="D15" s="46">
        <v>7210108</v>
      </c>
      <c r="E15" s="46">
        <v>44953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7255061</v>
      </c>
      <c r="O15" s="47">
        <f t="shared" si="1"/>
        <v>336.70863693321576</v>
      </c>
      <c r="P15" s="9"/>
    </row>
    <row r="16" spans="1:133">
      <c r="A16" s="12"/>
      <c r="B16" s="44">
        <v>522</v>
      </c>
      <c r="C16" s="20" t="s">
        <v>29</v>
      </c>
      <c r="D16" s="46">
        <v>5155978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5155978</v>
      </c>
      <c r="O16" s="47">
        <f t="shared" si="1"/>
        <v>239.2898315310716</v>
      </c>
      <c r="P16" s="9"/>
    </row>
    <row r="17" spans="1:16">
      <c r="A17" s="12"/>
      <c r="B17" s="44">
        <v>524</v>
      </c>
      <c r="C17" s="20" t="s">
        <v>30</v>
      </c>
      <c r="D17" s="46">
        <v>0</v>
      </c>
      <c r="E17" s="46">
        <v>449458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449458</v>
      </c>
      <c r="O17" s="47">
        <f t="shared" si="1"/>
        <v>20.859423585649974</v>
      </c>
      <c r="P17" s="9"/>
    </row>
    <row r="18" spans="1:16" ht="15.75">
      <c r="A18" s="28" t="s">
        <v>31</v>
      </c>
      <c r="B18" s="29"/>
      <c r="C18" s="30"/>
      <c r="D18" s="31">
        <f t="shared" ref="D18:M18" si="5">SUM(D19:D25)</f>
        <v>70182</v>
      </c>
      <c r="E18" s="31">
        <f t="shared" si="5"/>
        <v>0</v>
      </c>
      <c r="F18" s="31">
        <f t="shared" si="5"/>
        <v>0</v>
      </c>
      <c r="G18" s="31">
        <f t="shared" si="5"/>
        <v>0</v>
      </c>
      <c r="H18" s="31">
        <f t="shared" si="5"/>
        <v>0</v>
      </c>
      <c r="I18" s="31">
        <f t="shared" si="5"/>
        <v>76633543</v>
      </c>
      <c r="J18" s="31">
        <f t="shared" si="5"/>
        <v>0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42">
        <f t="shared" si="4"/>
        <v>76703725</v>
      </c>
      <c r="O18" s="43">
        <f t="shared" si="1"/>
        <v>3559.8331554276697</v>
      </c>
      <c r="P18" s="10"/>
    </row>
    <row r="19" spans="1:16">
      <c r="A19" s="12"/>
      <c r="B19" s="44">
        <v>531</v>
      </c>
      <c r="C19" s="20" t="s">
        <v>32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52304668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52304668</v>
      </c>
      <c r="O19" s="47">
        <f t="shared" si="1"/>
        <v>2427.4686963382374</v>
      </c>
      <c r="P19" s="9"/>
    </row>
    <row r="20" spans="1:16">
      <c r="A20" s="12"/>
      <c r="B20" s="44">
        <v>532</v>
      </c>
      <c r="C20" s="20" t="s">
        <v>33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5062224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5062224</v>
      </c>
      <c r="O20" s="47">
        <f t="shared" si="1"/>
        <v>234.93869216132177</v>
      </c>
      <c r="P20" s="9"/>
    </row>
    <row r="21" spans="1:16">
      <c r="A21" s="12"/>
      <c r="B21" s="44">
        <v>533</v>
      </c>
      <c r="C21" s="20" t="s">
        <v>34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5973909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5973909</v>
      </c>
      <c r="O21" s="47">
        <f t="shared" si="1"/>
        <v>277.25015083306261</v>
      </c>
      <c r="P21" s="9"/>
    </row>
    <row r="22" spans="1:16">
      <c r="A22" s="12"/>
      <c r="B22" s="44">
        <v>534</v>
      </c>
      <c r="C22" s="20" t="s">
        <v>71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2724326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2724326</v>
      </c>
      <c r="O22" s="47">
        <f t="shared" si="1"/>
        <v>126.43644126792593</v>
      </c>
      <c r="P22" s="9"/>
    </row>
    <row r="23" spans="1:16">
      <c r="A23" s="12"/>
      <c r="B23" s="44">
        <v>535</v>
      </c>
      <c r="C23" s="20" t="s">
        <v>36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8243572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8243572</v>
      </c>
      <c r="O23" s="47">
        <f t="shared" si="1"/>
        <v>382.58560356430132</v>
      </c>
      <c r="P23" s="9"/>
    </row>
    <row r="24" spans="1:16">
      <c r="A24" s="12"/>
      <c r="B24" s="44">
        <v>537</v>
      </c>
      <c r="C24" s="20" t="s">
        <v>72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847931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847931</v>
      </c>
      <c r="O24" s="47">
        <f t="shared" si="1"/>
        <v>39.352624495289369</v>
      </c>
      <c r="P24" s="9"/>
    </row>
    <row r="25" spans="1:16">
      <c r="A25" s="12"/>
      <c r="B25" s="44">
        <v>539</v>
      </c>
      <c r="C25" s="20" t="s">
        <v>38</v>
      </c>
      <c r="D25" s="46">
        <v>70182</v>
      </c>
      <c r="E25" s="46">
        <v>0</v>
      </c>
      <c r="F25" s="46">
        <v>0</v>
      </c>
      <c r="G25" s="46">
        <v>0</v>
      </c>
      <c r="H25" s="46">
        <v>0</v>
      </c>
      <c r="I25" s="46">
        <v>1476913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1547095</v>
      </c>
      <c r="O25" s="47">
        <f t="shared" si="1"/>
        <v>71.800946767531443</v>
      </c>
      <c r="P25" s="9"/>
    </row>
    <row r="26" spans="1:16" ht="15.75">
      <c r="A26" s="28" t="s">
        <v>39</v>
      </c>
      <c r="B26" s="29"/>
      <c r="C26" s="30"/>
      <c r="D26" s="31">
        <f t="shared" ref="D26:M26" si="6">SUM(D27:D28)</f>
        <v>1387016</v>
      </c>
      <c r="E26" s="31">
        <f t="shared" si="6"/>
        <v>156</v>
      </c>
      <c r="F26" s="31">
        <f t="shared" si="6"/>
        <v>0</v>
      </c>
      <c r="G26" s="31">
        <f t="shared" si="6"/>
        <v>0</v>
      </c>
      <c r="H26" s="31">
        <f t="shared" si="6"/>
        <v>0</v>
      </c>
      <c r="I26" s="31">
        <f t="shared" si="6"/>
        <v>1997024</v>
      </c>
      <c r="J26" s="31">
        <f t="shared" si="6"/>
        <v>0</v>
      </c>
      <c r="K26" s="31">
        <f t="shared" si="6"/>
        <v>0</v>
      </c>
      <c r="L26" s="31">
        <f t="shared" si="6"/>
        <v>0</v>
      </c>
      <c r="M26" s="31">
        <f t="shared" si="6"/>
        <v>0</v>
      </c>
      <c r="N26" s="31">
        <f t="shared" ref="N26:N31" si="7">SUM(D26:M26)</f>
        <v>3384196</v>
      </c>
      <c r="O26" s="43">
        <f t="shared" si="1"/>
        <v>157.06112219798581</v>
      </c>
      <c r="P26" s="10"/>
    </row>
    <row r="27" spans="1:16">
      <c r="A27" s="12"/>
      <c r="B27" s="44">
        <v>541</v>
      </c>
      <c r="C27" s="20" t="s">
        <v>73</v>
      </c>
      <c r="D27" s="46">
        <v>1387016</v>
      </c>
      <c r="E27" s="46">
        <v>156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1387172</v>
      </c>
      <c r="O27" s="47">
        <f t="shared" si="1"/>
        <v>64.378892653269602</v>
      </c>
      <c r="P27" s="9"/>
    </row>
    <row r="28" spans="1:16">
      <c r="A28" s="12"/>
      <c r="B28" s="44">
        <v>542</v>
      </c>
      <c r="C28" s="20" t="s">
        <v>41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1997024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1997024</v>
      </c>
      <c r="O28" s="47">
        <f t="shared" si="1"/>
        <v>92.682229544716208</v>
      </c>
      <c r="P28" s="9"/>
    </row>
    <row r="29" spans="1:16" ht="15.75">
      <c r="A29" s="28" t="s">
        <v>42</v>
      </c>
      <c r="B29" s="29"/>
      <c r="C29" s="30"/>
      <c r="D29" s="31">
        <f t="shared" ref="D29:M29" si="8">SUM(D30:D31)</f>
        <v>205232</v>
      </c>
      <c r="E29" s="31">
        <f t="shared" si="8"/>
        <v>2739133</v>
      </c>
      <c r="F29" s="31">
        <f t="shared" si="8"/>
        <v>0</v>
      </c>
      <c r="G29" s="31">
        <f t="shared" si="8"/>
        <v>0</v>
      </c>
      <c r="H29" s="31">
        <f t="shared" si="8"/>
        <v>0</v>
      </c>
      <c r="I29" s="31">
        <f t="shared" si="8"/>
        <v>0</v>
      </c>
      <c r="J29" s="31">
        <f t="shared" si="8"/>
        <v>0</v>
      </c>
      <c r="K29" s="31">
        <f t="shared" si="8"/>
        <v>0</v>
      </c>
      <c r="L29" s="31">
        <f t="shared" si="8"/>
        <v>0</v>
      </c>
      <c r="M29" s="31">
        <f t="shared" si="8"/>
        <v>0</v>
      </c>
      <c r="N29" s="31">
        <f t="shared" si="7"/>
        <v>2944365</v>
      </c>
      <c r="O29" s="43">
        <f t="shared" si="1"/>
        <v>136.64848934886527</v>
      </c>
      <c r="P29" s="10"/>
    </row>
    <row r="30" spans="1:16">
      <c r="A30" s="13"/>
      <c r="B30" s="45">
        <v>554</v>
      </c>
      <c r="C30" s="21" t="s">
        <v>43</v>
      </c>
      <c r="D30" s="46">
        <v>205232</v>
      </c>
      <c r="E30" s="46">
        <v>71609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276841</v>
      </c>
      <c r="O30" s="47">
        <f t="shared" si="1"/>
        <v>12.848238733930478</v>
      </c>
      <c r="P30" s="9"/>
    </row>
    <row r="31" spans="1:16">
      <c r="A31" s="13"/>
      <c r="B31" s="45">
        <v>559</v>
      </c>
      <c r="C31" s="21" t="s">
        <v>44</v>
      </c>
      <c r="D31" s="46">
        <v>0</v>
      </c>
      <c r="E31" s="46">
        <v>2667524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2667524</v>
      </c>
      <c r="O31" s="47">
        <f t="shared" si="1"/>
        <v>123.8002506149348</v>
      </c>
      <c r="P31" s="9"/>
    </row>
    <row r="32" spans="1:16" ht="15.75">
      <c r="A32" s="28" t="s">
        <v>45</v>
      </c>
      <c r="B32" s="29"/>
      <c r="C32" s="30"/>
      <c r="D32" s="31">
        <f t="shared" ref="D32:M32" si="9">SUM(D33:D35)</f>
        <v>2906345</v>
      </c>
      <c r="E32" s="31">
        <f t="shared" si="9"/>
        <v>71</v>
      </c>
      <c r="F32" s="31">
        <f t="shared" si="9"/>
        <v>0</v>
      </c>
      <c r="G32" s="31">
        <f t="shared" si="9"/>
        <v>0</v>
      </c>
      <c r="H32" s="31">
        <f t="shared" si="9"/>
        <v>0</v>
      </c>
      <c r="I32" s="31">
        <f t="shared" si="9"/>
        <v>0</v>
      </c>
      <c r="J32" s="31">
        <f t="shared" si="9"/>
        <v>0</v>
      </c>
      <c r="K32" s="31">
        <f t="shared" si="9"/>
        <v>0</v>
      </c>
      <c r="L32" s="31">
        <f t="shared" si="9"/>
        <v>0</v>
      </c>
      <c r="M32" s="31">
        <f t="shared" si="9"/>
        <v>0</v>
      </c>
      <c r="N32" s="31">
        <f t="shared" ref="N32:N38" si="10">SUM(D32:M32)</f>
        <v>2906416</v>
      </c>
      <c r="O32" s="43">
        <f t="shared" si="1"/>
        <v>134.88726968951593</v>
      </c>
      <c r="P32" s="9"/>
    </row>
    <row r="33" spans="1:119">
      <c r="A33" s="12"/>
      <c r="B33" s="44">
        <v>571</v>
      </c>
      <c r="C33" s="20" t="s">
        <v>46</v>
      </c>
      <c r="D33" s="46">
        <v>1382050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10"/>
        <v>1382050</v>
      </c>
      <c r="O33" s="47">
        <f t="shared" si="1"/>
        <v>64.141179746600457</v>
      </c>
      <c r="P33" s="9"/>
    </row>
    <row r="34" spans="1:119">
      <c r="A34" s="12"/>
      <c r="B34" s="44">
        <v>572</v>
      </c>
      <c r="C34" s="20" t="s">
        <v>75</v>
      </c>
      <c r="D34" s="46">
        <v>1286449</v>
      </c>
      <c r="E34" s="46">
        <v>71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0"/>
        <v>1286520</v>
      </c>
      <c r="O34" s="47">
        <f t="shared" si="1"/>
        <v>59.707615909407345</v>
      </c>
      <c r="P34" s="9"/>
    </row>
    <row r="35" spans="1:119">
      <c r="A35" s="12"/>
      <c r="B35" s="44">
        <v>575</v>
      </c>
      <c r="C35" s="20" t="s">
        <v>76</v>
      </c>
      <c r="D35" s="46">
        <v>237846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237846</v>
      </c>
      <c r="O35" s="47">
        <f t="shared" si="1"/>
        <v>11.038474033508145</v>
      </c>
      <c r="P35" s="9"/>
    </row>
    <row r="36" spans="1:119" ht="15.75">
      <c r="A36" s="28" t="s">
        <v>77</v>
      </c>
      <c r="B36" s="29"/>
      <c r="C36" s="30"/>
      <c r="D36" s="31">
        <f t="shared" ref="D36:M36" si="11">SUM(D37:D37)</f>
        <v>2429640</v>
      </c>
      <c r="E36" s="31">
        <f t="shared" si="11"/>
        <v>1034296</v>
      </c>
      <c r="F36" s="31">
        <f t="shared" si="11"/>
        <v>121490</v>
      </c>
      <c r="G36" s="31">
        <f t="shared" si="11"/>
        <v>0</v>
      </c>
      <c r="H36" s="31">
        <f t="shared" si="11"/>
        <v>0</v>
      </c>
      <c r="I36" s="31">
        <f t="shared" si="11"/>
        <v>11051213</v>
      </c>
      <c r="J36" s="31">
        <f t="shared" si="11"/>
        <v>0</v>
      </c>
      <c r="K36" s="31">
        <f t="shared" si="11"/>
        <v>0</v>
      </c>
      <c r="L36" s="31">
        <f t="shared" si="11"/>
        <v>0</v>
      </c>
      <c r="M36" s="31">
        <f t="shared" si="11"/>
        <v>0</v>
      </c>
      <c r="N36" s="31">
        <f t="shared" si="10"/>
        <v>14636639</v>
      </c>
      <c r="O36" s="43">
        <f t="shared" si="1"/>
        <v>679.28894973778256</v>
      </c>
      <c r="P36" s="9"/>
    </row>
    <row r="37" spans="1:119" ht="15.75" thickBot="1">
      <c r="A37" s="12"/>
      <c r="B37" s="44">
        <v>581</v>
      </c>
      <c r="C37" s="20" t="s">
        <v>78</v>
      </c>
      <c r="D37" s="46">
        <v>2429640</v>
      </c>
      <c r="E37" s="46">
        <v>1034296</v>
      </c>
      <c r="F37" s="46">
        <v>121490</v>
      </c>
      <c r="G37" s="46">
        <v>0</v>
      </c>
      <c r="H37" s="46">
        <v>0</v>
      </c>
      <c r="I37" s="46">
        <v>11051213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14636639</v>
      </c>
      <c r="O37" s="47">
        <f t="shared" si="1"/>
        <v>679.28894973778256</v>
      </c>
      <c r="P37" s="9"/>
    </row>
    <row r="38" spans="1:119" ht="16.5" thickBot="1">
      <c r="A38" s="14" t="s">
        <v>10</v>
      </c>
      <c r="B38" s="23"/>
      <c r="C38" s="22"/>
      <c r="D38" s="15">
        <f>SUM(D5,D14,D18,D26,D29,D32,D36)</f>
        <v>22862410</v>
      </c>
      <c r="E38" s="15">
        <f t="shared" ref="E38:M38" si="12">SUM(E5,E14,E18,E26,E29,E32,E36)</f>
        <v>4268067</v>
      </c>
      <c r="F38" s="15">
        <f t="shared" si="12"/>
        <v>2258757</v>
      </c>
      <c r="G38" s="15">
        <f t="shared" si="12"/>
        <v>1537047</v>
      </c>
      <c r="H38" s="15">
        <f t="shared" si="12"/>
        <v>0</v>
      </c>
      <c r="I38" s="15">
        <f t="shared" si="12"/>
        <v>89681780</v>
      </c>
      <c r="J38" s="15">
        <f t="shared" si="12"/>
        <v>8741730</v>
      </c>
      <c r="K38" s="15">
        <f t="shared" si="12"/>
        <v>6252764</v>
      </c>
      <c r="L38" s="15">
        <f t="shared" si="12"/>
        <v>0</v>
      </c>
      <c r="M38" s="15">
        <f t="shared" si="12"/>
        <v>0</v>
      </c>
      <c r="N38" s="15">
        <f t="shared" si="10"/>
        <v>135602555</v>
      </c>
      <c r="O38" s="37">
        <f t="shared" si="1"/>
        <v>6293.3380517009327</v>
      </c>
      <c r="P38" s="6"/>
      <c r="Q38" s="2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</row>
    <row r="39" spans="1:119">
      <c r="A39" s="16"/>
      <c r="B39" s="18"/>
      <c r="C39" s="18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9"/>
    </row>
    <row r="40" spans="1:119">
      <c r="A40" s="38"/>
      <c r="B40" s="39"/>
      <c r="C40" s="39"/>
      <c r="D40" s="40"/>
      <c r="E40" s="40"/>
      <c r="F40" s="40"/>
      <c r="G40" s="40"/>
      <c r="H40" s="40"/>
      <c r="I40" s="40"/>
      <c r="J40" s="40"/>
      <c r="K40" s="40"/>
      <c r="L40" s="163" t="s">
        <v>81</v>
      </c>
      <c r="M40" s="163"/>
      <c r="N40" s="163"/>
      <c r="O40" s="41">
        <v>21547</v>
      </c>
    </row>
    <row r="41" spans="1:119">
      <c r="A41" s="164"/>
      <c r="B41" s="141"/>
      <c r="C41" s="141"/>
      <c r="D41" s="141"/>
      <c r="E41" s="141"/>
      <c r="F41" s="141"/>
      <c r="G41" s="141"/>
      <c r="H41" s="141"/>
      <c r="I41" s="141"/>
      <c r="J41" s="141"/>
      <c r="K41" s="141"/>
      <c r="L41" s="141"/>
      <c r="M41" s="141"/>
      <c r="N41" s="141"/>
      <c r="O41" s="142"/>
    </row>
    <row r="42" spans="1:119" ht="15.75" customHeight="1" thickBot="1">
      <c r="A42" s="165" t="s">
        <v>56</v>
      </c>
      <c r="B42" s="144"/>
      <c r="C42" s="144"/>
      <c r="D42" s="144"/>
      <c r="E42" s="144"/>
      <c r="F42" s="144"/>
      <c r="G42" s="144"/>
      <c r="H42" s="144"/>
      <c r="I42" s="144"/>
      <c r="J42" s="144"/>
      <c r="K42" s="144"/>
      <c r="L42" s="144"/>
      <c r="M42" s="144"/>
      <c r="N42" s="144"/>
      <c r="O42" s="145"/>
    </row>
  </sheetData>
  <mergeCells count="10">
    <mergeCell ref="L40:N40"/>
    <mergeCell ref="A41:O41"/>
    <mergeCell ref="A42:O4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34</vt:i4>
      </vt:variant>
    </vt:vector>
  </HeadingPairs>
  <TitlesOfParts>
    <vt:vector size="51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2024-10-25T19:57:26Z</cp:lastPrinted>
  <dcterms:created xsi:type="dcterms:W3CDTF">2000-08-31T21:26:31Z</dcterms:created>
  <dcterms:modified xsi:type="dcterms:W3CDTF">2024-10-25T19:57:30Z</dcterms:modified>
</cp:coreProperties>
</file>