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6" documentId="11_6BF65BFBDED7C9C78A9C9F83F6F779A08FBBBF26" xr6:coauthVersionLast="47" xr6:coauthVersionMax="47" xr10:uidLastSave="{B9896489-203E-4AC5-A6A7-70F8E1846AA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'2008'!$A$1:$O$39</definedName>
    <definedName name="_xlnm.Print_Area" localSheetId="14">'2009'!$A$1:$O$42</definedName>
    <definedName name="_xlnm.Print_Area" localSheetId="13">'2010'!$A$1:$O$39</definedName>
    <definedName name="_xlnm.Print_Area" localSheetId="12">'2011'!$A$1:$O$40</definedName>
    <definedName name="_xlnm.Print_Area" localSheetId="11">'2012'!$A$1:$O$41</definedName>
    <definedName name="_xlnm.Print_Area" localSheetId="10">'2013'!$A$1:$O$41</definedName>
    <definedName name="_xlnm.Print_Area" localSheetId="9">'2014'!$A$1:$O$36</definedName>
    <definedName name="_xlnm.Print_Area" localSheetId="8">'2015'!$A$1:$O$36</definedName>
    <definedName name="_xlnm.Print_Area" localSheetId="7">'2016'!$A$1:$O$38</definedName>
    <definedName name="_xlnm.Print_Area" localSheetId="6">'2017'!$A$1:$O$37</definedName>
    <definedName name="_xlnm.Print_Area" localSheetId="5">'2018'!$A$1:$O$38</definedName>
    <definedName name="_xlnm.Print_Area" localSheetId="4">'2019'!$A$1:$O$35</definedName>
    <definedName name="_xlnm.Print_Area" localSheetId="3">'2020'!$A$1:$O$40</definedName>
    <definedName name="_xlnm.Print_Area" localSheetId="2">'2021'!$A$1:$P$38</definedName>
    <definedName name="_xlnm.Print_Area" localSheetId="1">'2022'!$A$1:$P$40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48" l="1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M35" i="48" l="1"/>
  <c r="K35" i="48"/>
  <c r="L35" i="48"/>
  <c r="O27" i="48"/>
  <c r="P27" i="48" s="1"/>
  <c r="O5" i="48"/>
  <c r="P5" i="48" s="1"/>
  <c r="J35" i="48"/>
  <c r="N35" i="48"/>
  <c r="E35" i="48"/>
  <c r="O12" i="48"/>
  <c r="P12" i="48" s="1"/>
  <c r="O33" i="48"/>
  <c r="P33" i="48" s="1"/>
  <c r="F35" i="48"/>
  <c r="G35" i="48"/>
  <c r="H35" i="48"/>
  <c r="O29" i="48"/>
  <c r="P29" i="48" s="1"/>
  <c r="I35" i="48"/>
  <c r="O23" i="48"/>
  <c r="P23" i="48" s="1"/>
  <c r="O15" i="48"/>
  <c r="P15" i="48" s="1"/>
  <c r="D35" i="48"/>
  <c r="O33" i="47"/>
  <c r="P33" i="47" s="1"/>
  <c r="F36" i="47"/>
  <c r="O28" i="47"/>
  <c r="P28" i="47" s="1"/>
  <c r="O26" i="47"/>
  <c r="P26" i="47" s="1"/>
  <c r="D36" i="47"/>
  <c r="O22" i="47"/>
  <c r="P22" i="47" s="1"/>
  <c r="E36" i="47"/>
  <c r="O15" i="47"/>
  <c r="P15" i="47" s="1"/>
  <c r="H36" i="47"/>
  <c r="I36" i="47"/>
  <c r="G36" i="47"/>
  <c r="J36" i="47"/>
  <c r="L36" i="47"/>
  <c r="K36" i="47"/>
  <c r="N36" i="47"/>
  <c r="M36" i="47"/>
  <c r="O12" i="47"/>
  <c r="P12" i="47" s="1"/>
  <c r="O5" i="47"/>
  <c r="P5" i="47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N19" i="46"/>
  <c r="M19" i="46"/>
  <c r="M34" i="46" s="1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30" i="44"/>
  <c r="O30" i="44" s="1"/>
  <c r="M29" i="44"/>
  <c r="M31" i="44" s="1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G31" i="44" s="1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M12" i="43"/>
  <c r="L12" i="43"/>
  <c r="N12" i="43" s="1"/>
  <c r="O12" i="43" s="1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N20" i="42"/>
  <c r="O20" i="42" s="1"/>
  <c r="N19" i="42"/>
  <c r="O19" i="42" s="1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I33" i="42" s="1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33" i="42" s="1"/>
  <c r="I5" i="42"/>
  <c r="H5" i="42"/>
  <c r="G5" i="42"/>
  <c r="G33" i="42" s="1"/>
  <c r="F5" i="42"/>
  <c r="E5" i="42"/>
  <c r="D5" i="42"/>
  <c r="D33" i="42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M34" i="41" s="1"/>
  <c r="L5" i="41"/>
  <c r="K5" i="41"/>
  <c r="J5" i="41"/>
  <c r="I5" i="41"/>
  <c r="H5" i="41"/>
  <c r="G5" i="41"/>
  <c r="G34" i="41" s="1"/>
  <c r="F5" i="41"/>
  <c r="E5" i="41"/>
  <c r="D5" i="4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G32" i="40" s="1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M32" i="40" s="1"/>
  <c r="L5" i="40"/>
  <c r="L32" i="40" s="1"/>
  <c r="K5" i="40"/>
  <c r="J5" i="40"/>
  <c r="I5" i="40"/>
  <c r="H5" i="40"/>
  <c r="G5" i="40"/>
  <c r="F5" i="40"/>
  <c r="E5" i="40"/>
  <c r="D5" i="40"/>
  <c r="N31" i="39"/>
  <c r="O31" i="39" s="1"/>
  <c r="M30" i="39"/>
  <c r="L30" i="39"/>
  <c r="K30" i="39"/>
  <c r="J30" i="39"/>
  <c r="N30" i="39" s="1"/>
  <c r="O30" i="39" s="1"/>
  <c r="I30" i="39"/>
  <c r="H30" i="39"/>
  <c r="G30" i="39"/>
  <c r="F30" i="39"/>
  <c r="E30" i="39"/>
  <c r="D30" i="39"/>
  <c r="N29" i="39"/>
  <c r="O29" i="39" s="1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J32" i="39" s="1"/>
  <c r="I12" i="39"/>
  <c r="H12" i="39"/>
  <c r="G12" i="39"/>
  <c r="F12" i="39"/>
  <c r="F32" i="39" s="1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32" i="39" s="1"/>
  <c r="L5" i="39"/>
  <c r="K5" i="39"/>
  <c r="J5" i="39"/>
  <c r="I5" i="39"/>
  <c r="I32" i="39" s="1"/>
  <c r="H5" i="39"/>
  <c r="G5" i="39"/>
  <c r="F5" i="39"/>
  <c r="E5" i="39"/>
  <c r="D5" i="39"/>
  <c r="N34" i="38"/>
  <c r="O34" i="38" s="1"/>
  <c r="N33" i="38"/>
  <c r="O33" i="38" s="1"/>
  <c r="M32" i="38"/>
  <c r="N32" i="38" s="1"/>
  <c r="O32" i="38" s="1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E35" i="38" s="1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G35" i="38" s="1"/>
  <c r="F15" i="38"/>
  <c r="F35" i="38" s="1"/>
  <c r="E15" i="38"/>
  <c r="D15" i="38"/>
  <c r="N15" i="38" s="1"/>
  <c r="O15" i="38" s="1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M13" i="37"/>
  <c r="L13" i="37"/>
  <c r="K13" i="37"/>
  <c r="J13" i="37"/>
  <c r="I13" i="37"/>
  <c r="N13" i="37" s="1"/>
  <c r="O13" i="37" s="1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37" i="37" s="1"/>
  <c r="J5" i="37"/>
  <c r="I5" i="37"/>
  <c r="I37" i="37" s="1"/>
  <c r="H5" i="37"/>
  <c r="G5" i="37"/>
  <c r="F5" i="37"/>
  <c r="E5" i="37"/>
  <c r="D5" i="37"/>
  <c r="D37" i="37" s="1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D37" i="36" s="1"/>
  <c r="N31" i="36"/>
  <c r="O31" i="36" s="1"/>
  <c r="N30" i="36"/>
  <c r="O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F37" i="36" s="1"/>
  <c r="E27" i="36"/>
  <c r="D27" i="36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E37" i="36" s="1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37" i="36"/>
  <c r="F5" i="36"/>
  <c r="E5" i="36"/>
  <c r="D5" i="36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J35" i="34" s="1"/>
  <c r="I27" i="34"/>
  <c r="H27" i="34"/>
  <c r="G27" i="34"/>
  <c r="F27" i="34"/>
  <c r="E27" i="34"/>
  <c r="D27" i="34"/>
  <c r="N26" i="34"/>
  <c r="O26" i="34" s="1"/>
  <c r="N25" i="34"/>
  <c r="O25" i="34"/>
  <c r="M24" i="34"/>
  <c r="L24" i="34"/>
  <c r="K24" i="34"/>
  <c r="J24" i="34"/>
  <c r="I24" i="34"/>
  <c r="I35" i="34" s="1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/>
  <c r="M12" i="34"/>
  <c r="M35" i="34" s="1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G35" i="34" s="1"/>
  <c r="F5" i="34"/>
  <c r="E5" i="34"/>
  <c r="D5" i="34"/>
  <c r="N35" i="33"/>
  <c r="O35" i="33" s="1"/>
  <c r="N36" i="33"/>
  <c r="O36" i="33"/>
  <c r="N37" i="33"/>
  <c r="O37" i="33" s="1"/>
  <c r="N25" i="33"/>
  <c r="O25" i="33" s="1"/>
  <c r="N26" i="33"/>
  <c r="O26" i="33" s="1"/>
  <c r="N27" i="33"/>
  <c r="O27" i="33" s="1"/>
  <c r="N18" i="33"/>
  <c r="O18" i="33" s="1"/>
  <c r="N19" i="33"/>
  <c r="O19" i="33"/>
  <c r="N20" i="33"/>
  <c r="O20" i="33" s="1"/>
  <c r="N21" i="33"/>
  <c r="O21" i="33" s="1"/>
  <c r="N22" i="33"/>
  <c r="O22" i="33" s="1"/>
  <c r="N23" i="33"/>
  <c r="O23" i="33" s="1"/>
  <c r="E24" i="33"/>
  <c r="F24" i="33"/>
  <c r="G24" i="33"/>
  <c r="H24" i="33"/>
  <c r="I24" i="33"/>
  <c r="J24" i="33"/>
  <c r="K24" i="33"/>
  <c r="L24" i="33"/>
  <c r="M24" i="33"/>
  <c r="D24" i="33"/>
  <c r="E17" i="33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J5" i="33"/>
  <c r="K5" i="33"/>
  <c r="K38" i="33" s="1"/>
  <c r="L5" i="33"/>
  <c r="M5" i="33"/>
  <c r="D5" i="33"/>
  <c r="E33" i="33"/>
  <c r="F33" i="33"/>
  <c r="G33" i="33"/>
  <c r="H33" i="33"/>
  <c r="I33" i="33"/>
  <c r="J33" i="33"/>
  <c r="K33" i="33"/>
  <c r="L33" i="33"/>
  <c r="M33" i="33"/>
  <c r="D33" i="33"/>
  <c r="N34" i="33"/>
  <c r="O34" i="33"/>
  <c r="N30" i="33"/>
  <c r="O30" i="33" s="1"/>
  <c r="N31" i="33"/>
  <c r="O31" i="33" s="1"/>
  <c r="N32" i="33"/>
  <c r="O32" i="33" s="1"/>
  <c r="N29" i="33"/>
  <c r="O29" i="33" s="1"/>
  <c r="E28" i="33"/>
  <c r="F28" i="33"/>
  <c r="G28" i="33"/>
  <c r="H28" i="33"/>
  <c r="I28" i="33"/>
  <c r="J28" i="33"/>
  <c r="K28" i="33"/>
  <c r="L28" i="33"/>
  <c r="M28" i="33"/>
  <c r="D28" i="33"/>
  <c r="N14" i="33"/>
  <c r="O14" i="33" s="1"/>
  <c r="N15" i="33"/>
  <c r="O15" i="33" s="1"/>
  <c r="N16" i="33"/>
  <c r="O16" i="33"/>
  <c r="N7" i="33"/>
  <c r="O7" i="33" s="1"/>
  <c r="N8" i="33"/>
  <c r="O8" i="33"/>
  <c r="N9" i="33"/>
  <c r="O9" i="33" s="1"/>
  <c r="N10" i="33"/>
  <c r="O10" i="33" s="1"/>
  <c r="N11" i="33"/>
  <c r="O11" i="33" s="1"/>
  <c r="N6" i="33"/>
  <c r="O6" i="33"/>
  <c r="N13" i="33"/>
  <c r="O13" i="33" s="1"/>
  <c r="D32" i="39"/>
  <c r="N30" i="40"/>
  <c r="O30" i="40" s="1"/>
  <c r="H37" i="37"/>
  <c r="G32" i="39"/>
  <c r="G38" i="33"/>
  <c r="K34" i="43"/>
  <c r="N24" i="43"/>
  <c r="O24" i="43" s="1"/>
  <c r="H34" i="43"/>
  <c r="E31" i="44"/>
  <c r="I31" i="44"/>
  <c r="N5" i="44"/>
  <c r="O5" i="44" s="1"/>
  <c r="K36" i="45"/>
  <c r="J36" i="45"/>
  <c r="N27" i="45"/>
  <c r="O27" i="45" s="1"/>
  <c r="M36" i="45"/>
  <c r="E36" i="45"/>
  <c r="H36" i="45"/>
  <c r="L34" i="46"/>
  <c r="J34" i="46"/>
  <c r="O35" i="48" l="1"/>
  <c r="P35" i="48" s="1"/>
  <c r="N33" i="33"/>
  <c r="O33" i="33" s="1"/>
  <c r="N5" i="34"/>
  <c r="O5" i="34" s="1"/>
  <c r="N5" i="33"/>
  <c r="O5" i="33" s="1"/>
  <c r="M36" i="35"/>
  <c r="L38" i="33"/>
  <c r="K35" i="34"/>
  <c r="N23" i="35"/>
  <c r="O23" i="35" s="1"/>
  <c r="J37" i="37"/>
  <c r="N26" i="38"/>
  <c r="O26" i="38" s="1"/>
  <c r="N25" i="41"/>
  <c r="O25" i="41" s="1"/>
  <c r="E34" i="43"/>
  <c r="N34" i="43" s="1"/>
  <c r="O34" i="43" s="1"/>
  <c r="N12" i="34"/>
  <c r="O12" i="34" s="1"/>
  <c r="J36" i="35"/>
  <c r="N5" i="37"/>
  <c r="O5" i="37" s="1"/>
  <c r="M34" i="43"/>
  <c r="F34" i="43"/>
  <c r="L36" i="45"/>
  <c r="J38" i="33"/>
  <c r="N27" i="34"/>
  <c r="O27" i="34" s="1"/>
  <c r="E37" i="37"/>
  <c r="N37" i="37" s="1"/>
  <c r="O37" i="37" s="1"/>
  <c r="L37" i="37"/>
  <c r="N11" i="38"/>
  <c r="O11" i="38" s="1"/>
  <c r="H32" i="39"/>
  <c r="N26" i="40"/>
  <c r="O26" i="40" s="1"/>
  <c r="N12" i="42"/>
  <c r="O12" i="42" s="1"/>
  <c r="G34" i="43"/>
  <c r="I37" i="36"/>
  <c r="E33" i="42"/>
  <c r="N31" i="43"/>
  <c r="O31" i="43" s="1"/>
  <c r="N34" i="45"/>
  <c r="O34" i="45" s="1"/>
  <c r="F37" i="37"/>
  <c r="I32" i="40"/>
  <c r="I35" i="38"/>
  <c r="J32" i="40"/>
  <c r="F33" i="42"/>
  <c r="N33" i="42" s="1"/>
  <c r="O33" i="42" s="1"/>
  <c r="H33" i="42"/>
  <c r="N26" i="42"/>
  <c r="O26" i="42" s="1"/>
  <c r="N31" i="42"/>
  <c r="O31" i="42" s="1"/>
  <c r="N14" i="44"/>
  <c r="O14" i="44" s="1"/>
  <c r="N17" i="35"/>
  <c r="O17" i="35" s="1"/>
  <c r="M35" i="38"/>
  <c r="K32" i="40"/>
  <c r="I34" i="43"/>
  <c r="L31" i="44"/>
  <c r="O14" i="46"/>
  <c r="P14" i="46" s="1"/>
  <c r="N12" i="35"/>
  <c r="O12" i="35" s="1"/>
  <c r="N31" i="35"/>
  <c r="O31" i="35" s="1"/>
  <c r="N5" i="36"/>
  <c r="O5" i="36" s="1"/>
  <c r="L35" i="38"/>
  <c r="K35" i="38"/>
  <c r="D34" i="41"/>
  <c r="N25" i="44"/>
  <c r="O25" i="44" s="1"/>
  <c r="O19" i="46"/>
  <c r="P19" i="46" s="1"/>
  <c r="D35" i="34"/>
  <c r="N35" i="34" s="1"/>
  <c r="O35" i="34" s="1"/>
  <c r="E35" i="34"/>
  <c r="H37" i="36"/>
  <c r="N37" i="36" s="1"/>
  <c r="O37" i="36" s="1"/>
  <c r="N27" i="37"/>
  <c r="O27" i="37" s="1"/>
  <c r="N12" i="45"/>
  <c r="O12" i="45" s="1"/>
  <c r="N32" i="37"/>
  <c r="O32" i="37" s="1"/>
  <c r="N30" i="41"/>
  <c r="O30" i="41" s="1"/>
  <c r="K33" i="42"/>
  <c r="F36" i="45"/>
  <c r="M37" i="37"/>
  <c r="G37" i="37"/>
  <c r="N25" i="39"/>
  <c r="O25" i="39" s="1"/>
  <c r="N22" i="40"/>
  <c r="O22" i="40" s="1"/>
  <c r="E34" i="41"/>
  <c r="L33" i="42"/>
  <c r="N14" i="43"/>
  <c r="O14" i="43" s="1"/>
  <c r="G36" i="45"/>
  <c r="N34" i="46"/>
  <c r="O26" i="46"/>
  <c r="P26" i="46" s="1"/>
  <c r="N12" i="33"/>
  <c r="O12" i="33" s="1"/>
  <c r="E36" i="35"/>
  <c r="G36" i="35"/>
  <c r="J37" i="36"/>
  <c r="N27" i="36"/>
  <c r="O27" i="36" s="1"/>
  <c r="N28" i="33"/>
  <c r="O28" i="33" s="1"/>
  <c r="F36" i="35"/>
  <c r="H36" i="35"/>
  <c r="L36" i="35"/>
  <c r="K37" i="36"/>
  <c r="H35" i="38"/>
  <c r="N12" i="39"/>
  <c r="O12" i="39" s="1"/>
  <c r="F34" i="41"/>
  <c r="M33" i="42"/>
  <c r="I36" i="45"/>
  <c r="N32" i="36"/>
  <c r="O32" i="36" s="1"/>
  <c r="H34" i="46"/>
  <c r="I38" i="33"/>
  <c r="K32" i="39"/>
  <c r="H34" i="41"/>
  <c r="N14" i="42"/>
  <c r="O14" i="42" s="1"/>
  <c r="D31" i="44"/>
  <c r="N31" i="44" s="1"/>
  <c r="O31" i="44" s="1"/>
  <c r="N12" i="44"/>
  <c r="O12" i="44" s="1"/>
  <c r="N29" i="45"/>
  <c r="O29" i="45" s="1"/>
  <c r="H38" i="33"/>
  <c r="F35" i="34"/>
  <c r="N5" i="35"/>
  <c r="O5" i="35" s="1"/>
  <c r="M37" i="36"/>
  <c r="L37" i="36"/>
  <c r="N16" i="37"/>
  <c r="O16" i="37" s="1"/>
  <c r="I34" i="41"/>
  <c r="N26" i="43"/>
  <c r="O26" i="43" s="1"/>
  <c r="F34" i="46"/>
  <c r="G34" i="46"/>
  <c r="N15" i="40"/>
  <c r="O15" i="40" s="1"/>
  <c r="J34" i="41"/>
  <c r="F31" i="44"/>
  <c r="H31" i="44"/>
  <c r="N32" i="34"/>
  <c r="O32" i="34" s="1"/>
  <c r="N5" i="39"/>
  <c r="O5" i="39" s="1"/>
  <c r="H35" i="34"/>
  <c r="N17" i="34"/>
  <c r="O17" i="34" s="1"/>
  <c r="K36" i="35"/>
  <c r="K34" i="41"/>
  <c r="N23" i="44"/>
  <c r="O23" i="44" s="1"/>
  <c r="N29" i="44"/>
  <c r="O29" i="44" s="1"/>
  <c r="I34" i="46"/>
  <c r="E38" i="33"/>
  <c r="N23" i="36"/>
  <c r="O23" i="36" s="1"/>
  <c r="L32" i="39"/>
  <c r="N5" i="41"/>
  <c r="O5" i="41" s="1"/>
  <c r="N21" i="41"/>
  <c r="O21" i="41" s="1"/>
  <c r="D34" i="46"/>
  <c r="N5" i="40"/>
  <c r="O5" i="40" s="1"/>
  <c r="D32" i="40"/>
  <c r="J34" i="43"/>
  <c r="J31" i="44"/>
  <c r="N15" i="45"/>
  <c r="O15" i="45" s="1"/>
  <c r="N23" i="45"/>
  <c r="O23" i="45" s="1"/>
  <c r="N16" i="36"/>
  <c r="O16" i="36" s="1"/>
  <c r="N15" i="39"/>
  <c r="O15" i="39" s="1"/>
  <c r="F38" i="33"/>
  <c r="M38" i="33"/>
  <c r="N26" i="35"/>
  <c r="O26" i="35" s="1"/>
  <c r="N5" i="38"/>
  <c r="O5" i="38" s="1"/>
  <c r="E32" i="39"/>
  <c r="N32" i="39" s="1"/>
  <c r="O32" i="39" s="1"/>
  <c r="N21" i="39"/>
  <c r="O21" i="39" s="1"/>
  <c r="F32" i="40"/>
  <c r="N14" i="41"/>
  <c r="O14" i="41" s="1"/>
  <c r="D34" i="43"/>
  <c r="K31" i="44"/>
  <c r="O36" i="47"/>
  <c r="P36" i="47" s="1"/>
  <c r="O31" i="46"/>
  <c r="P31" i="46" s="1"/>
  <c r="O24" i="46"/>
  <c r="P24" i="46" s="1"/>
  <c r="N5" i="42"/>
  <c r="O5" i="42" s="1"/>
  <c r="N12" i="40"/>
  <c r="O12" i="40" s="1"/>
  <c r="D36" i="35"/>
  <c r="N24" i="33"/>
  <c r="O24" i="33" s="1"/>
  <c r="I36" i="35"/>
  <c r="O12" i="46"/>
  <c r="P12" i="46" s="1"/>
  <c r="L34" i="43"/>
  <c r="L35" i="34"/>
  <c r="J35" i="38"/>
  <c r="K34" i="46"/>
  <c r="D36" i="45"/>
  <c r="N20" i="43"/>
  <c r="O20" i="43" s="1"/>
  <c r="D35" i="38"/>
  <c r="E32" i="40"/>
  <c r="L34" i="41"/>
  <c r="N12" i="41"/>
  <c r="O12" i="41" s="1"/>
  <c r="D38" i="33"/>
  <c r="H32" i="40"/>
  <c r="N17" i="33"/>
  <c r="O17" i="33" s="1"/>
  <c r="N13" i="36"/>
  <c r="O13" i="36" s="1"/>
  <c r="O5" i="46"/>
  <c r="P5" i="46" s="1"/>
  <c r="E34" i="46"/>
  <c r="N19" i="44"/>
  <c r="O19" i="44" s="1"/>
  <c r="N22" i="38"/>
  <c r="O22" i="38" s="1"/>
  <c r="N5" i="43"/>
  <c r="O5" i="43" s="1"/>
  <c r="N34" i="41" l="1"/>
  <c r="O34" i="41" s="1"/>
  <c r="O34" i="46"/>
  <c r="P34" i="46" s="1"/>
  <c r="N35" i="38"/>
  <c r="O35" i="38" s="1"/>
  <c r="N32" i="40"/>
  <c r="O32" i="40" s="1"/>
  <c r="N38" i="33"/>
  <c r="O38" i="33" s="1"/>
  <c r="N36" i="45"/>
  <c r="O36" i="45" s="1"/>
  <c r="N36" i="35"/>
  <c r="O36" i="35" s="1"/>
</calcChain>
</file>

<file path=xl/sharedStrings.xml><?xml version="1.0" encoding="utf-8"?>
<sst xmlns="http://schemas.openxmlformats.org/spreadsheetml/2006/main" count="814" uniqueCount="129">
  <si>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</si>
  <si>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</si>
  <si>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</si>
  <si>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</si>
  <si>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</si>
  <si>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</si>
  <si>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</si>
  <si>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</si>
  <si>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</si>
  <si>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</si>
  <si>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</si>
  <si>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</si>
  <si>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</si>
  <si>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Communications Services Taxes</t>
  </si>
  <si>
    <t>Local Business Tax</t>
  </si>
  <si>
    <t>Permits, Fees, and Special Assessments</t>
  </si>
  <si>
    <t>Franchise Fee - Electricity</t>
  </si>
  <si>
    <t>Impact Fees - Residential - Physical Environment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</si>
  <si>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</si>
  <si>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</si>
  <si>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</si>
  <si>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</si>
  <si>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</si>
  <si>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</si>
  <si>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</si>
  <si>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</si>
  <si>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</si>
  <si>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</si>
  <si>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</si>
  <si>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</si>
  <si>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</si>
  <si>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</si>
  <si>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</si>
  <si>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Transportation (User Fees) - Other Transportation Charges</t>
  </si>
  <si>
    <t>Culture / Recreation - Special Recreation Facilities</t>
  </si>
  <si>
    <t>Total - All Account Codes</t>
  </si>
  <si>
    <t>Local Fiscal Year Ended September 30, 2009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</si>
  <si>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</si>
  <si>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</si>
  <si>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</si>
  <si>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</si>
  <si>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</si>
  <si>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</si>
  <si>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</si>
  <si>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</si>
  <si>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</si>
  <si>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</si>
  <si>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</si>
  <si>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</si>
  <si>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</si>
  <si>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</si>
  <si>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</si>
  <si>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Lee Revenues Reported by Account Code and Fund Type</t>
  </si>
  <si>
    <t>Local Fiscal Year Ended September 30, 2010</t>
  </si>
  <si>
    <t>Grants from Other Local Units - Public Safety</t>
  </si>
  <si>
    <t>Culture / Recreation - Special Events</t>
  </si>
  <si>
    <t>Proprietary Non-Operating Sources - Federal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</si>
  <si>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</si>
  <si>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</si>
  <si>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</si>
  <si>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Disposition of Fixed Assets</t>
  </si>
  <si>
    <t>Proprietary Non-Operating Sources - Other Non-Operating Sources</t>
  </si>
  <si>
    <t>2011 Municipal Population:</t>
  </si>
  <si>
    <t>Local Fiscal Year Ended September 30, 2012</t>
  </si>
  <si>
    <t>Utility Service Tax - Gas</t>
  </si>
  <si>
    <t>Federal Grant - Economic Environment</t>
  </si>
  <si>
    <t>Physical Environment - Sewer / Wastewater Utility</t>
  </si>
  <si>
    <t>Proprietary Non-Operating Sources - Other Grants and Donations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</si>
  <si>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</si>
  <si>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</si>
  <si>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</si>
  <si>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</si>
  <si>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</si>
  <si>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</si>
  <si>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</si>
  <si>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</si>
  <si>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</si>
  <si>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Sales - Sale of Surplus Materials and Scrap</t>
  </si>
  <si>
    <t>Proprietary Non-Operating - Interest</t>
  </si>
  <si>
    <t>Proprietary Non-Operating - Federal Grants and Donations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</si>
  <si>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</si>
  <si>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</si>
  <si>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</si>
  <si>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</si>
  <si>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</si>
  <si>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</si>
  <si>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Sale of Surplus Materials and Scrap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</si>
  <si>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</si>
  <si>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</si>
  <si>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</si>
  <si>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</si>
  <si>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</si>
  <si>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</si>
  <si>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Sales - Disposition of Fixed Assets</t>
  </si>
  <si>
    <t>Proprietary Non-Operating - Capital Contributions from State Government</t>
  </si>
  <si>
    <t>2016 Municipal Population:</t>
  </si>
  <si>
    <t>Local Fiscal Year Ended September 30, 2017</t>
  </si>
  <si>
    <t>State Grant - Physical Environment - Water Supply System</t>
  </si>
  <si>
    <t>2017 Municipal Population:</t>
  </si>
  <si>
    <t>Local Fiscal Year Ended September 30, 2018</t>
  </si>
  <si>
    <t>Judgments, Fines, and Forfeits</t>
  </si>
  <si>
    <t>Court-Ordered Judgments and Fines - As Decided by Traffic Court</t>
  </si>
  <si>
    <t>2018 Municipal Population:</t>
  </si>
  <si>
    <t>Local Fiscal Year Ended September 30, 2019</t>
  </si>
  <si>
    <t>2019 Municipal Population:</t>
  </si>
  <si>
    <t>Local Fiscal Year Ended September 30, 2020</t>
  </si>
  <si>
    <t>Grants from Other Local Units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</si>
  <si>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</si>
  <si>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</si>
  <si>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</si>
  <si>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</si>
  <si>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</si>
  <si>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</si>
  <si>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</si>
  <si>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</si>
  <si>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</si>
  <si>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</si>
  <si>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</si>
  <si>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</si>
  <si>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</si>
  <si>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</si>
  <si>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Local Communications Services Taxes</t>
  </si>
  <si>
    <t>Building Permits (Buildling Permit Fees)</t>
  </si>
  <si>
    <t>Other Financial Assistance - Federal Source</t>
  </si>
  <si>
    <t>2022 Municipal Population:</t>
  </si>
  <si>
    <t>Local Fiscal Year Ended September 30, 2023</t>
  </si>
  <si>
    <t>Federal Grant - Other Federal Grants</t>
  </si>
  <si>
    <t>State Grant - Public Safety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</si>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</sst>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0" fillId="0" borderId="1" xfId="0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E4F1-B93F-4E36-8C6E-3252129F0310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45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49"/>
      <c r="O3" s="50"/>
      <c r="P3" s="116" t="s">
        <v>109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46</v>
      </c>
      <c r="F4" s="52" t="s">
        <v>47</v>
      </c>
      <c r="G4" s="52" t="s">
        <v>48</v>
      </c>
      <c r="H4" s="52" t="s">
        <v>5</v>
      </c>
      <c r="I4" s="52" t="s">
        <v>6</v>
      </c>
      <c r="J4" s="53" t="s">
        <v>49</v>
      </c>
      <c r="K4" s="53" t="s">
        <v>7</v>
      </c>
      <c r="L4" s="53" t="s">
        <v>8</v>
      </c>
      <c r="M4" s="53" t="s">
        <v>110</v>
      </c>
      <c r="N4" s="53" t="s">
        <v>9</v>
      </c>
      <c r="O4" s="53" t="s">
        <v>111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112</v>
      </c>
      <c r="B5" s="57"/>
      <c r="C5" s="57"/>
      <c r="D5" s="58">
        <f>SUM(D6:D11)</f>
        <v>182476</v>
      </c>
      <c r="E5" s="58">
        <f>SUM(E6:E11)</f>
        <v>0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15205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197681</v>
      </c>
      <c r="P5" s="60">
        <f>(O5/P$37)</f>
        <v>509.48711340206188</v>
      </c>
      <c r="Q5" s="61"/>
    </row>
    <row r="6" spans="1:134">
      <c r="A6" s="63"/>
      <c r="B6" s="64">
        <v>311</v>
      </c>
      <c r="C6" s="65" t="s">
        <v>2</v>
      </c>
      <c r="D6" s="66">
        <v>79233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79233</v>
      </c>
      <c r="P6" s="67">
        <f>(O6/P$37)</f>
        <v>204.20876288659792</v>
      </c>
      <c r="Q6" s="68"/>
    </row>
    <row r="7" spans="1:134">
      <c r="A7" s="63"/>
      <c r="B7" s="64">
        <v>312.41000000000003</v>
      </c>
      <c r="C7" s="65" t="s">
        <v>113</v>
      </c>
      <c r="D7" s="66">
        <v>49171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49171</v>
      </c>
      <c r="P7" s="67">
        <f>(O7/P$37)</f>
        <v>126.72938144329896</v>
      </c>
      <c r="Q7" s="68"/>
    </row>
    <row r="8" spans="1:134">
      <c r="A8" s="63"/>
      <c r="B8" s="64">
        <v>314.10000000000002</v>
      </c>
      <c r="C8" s="65" t="s">
        <v>11</v>
      </c>
      <c r="D8" s="66">
        <v>33425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33425</v>
      </c>
      <c r="P8" s="67">
        <f>(O8/P$37)</f>
        <v>86.146907216494839</v>
      </c>
      <c r="Q8" s="68"/>
    </row>
    <row r="9" spans="1:134">
      <c r="A9" s="63"/>
      <c r="B9" s="64">
        <v>314.3</v>
      </c>
      <c r="C9" s="65" t="s">
        <v>12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15205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15205</v>
      </c>
      <c r="P9" s="67">
        <f>(O9/P$37)</f>
        <v>39.188144329896907</v>
      </c>
      <c r="Q9" s="68"/>
    </row>
    <row r="10" spans="1:134">
      <c r="A10" s="63"/>
      <c r="B10" s="64">
        <v>315.2</v>
      </c>
      <c r="C10" s="65" t="s">
        <v>121</v>
      </c>
      <c r="D10" s="66">
        <v>19422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19422</v>
      </c>
      <c r="P10" s="67">
        <f>(O10/P$37)</f>
        <v>50.056701030927833</v>
      </c>
      <c r="Q10" s="68"/>
    </row>
    <row r="11" spans="1:134">
      <c r="A11" s="63"/>
      <c r="B11" s="64">
        <v>316</v>
      </c>
      <c r="C11" s="65" t="s">
        <v>71</v>
      </c>
      <c r="D11" s="66">
        <v>1225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1225</v>
      </c>
      <c r="P11" s="67">
        <f>(O11/P$37)</f>
        <v>3.1572164948453607</v>
      </c>
      <c r="Q11" s="68"/>
    </row>
    <row r="12" spans="1:134" ht="15.75">
      <c r="A12" s="69" t="s">
        <v>15</v>
      </c>
      <c r="B12" s="70"/>
      <c r="C12" s="71"/>
      <c r="D12" s="72">
        <f>SUM(D13:D14)</f>
        <v>28012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28012</v>
      </c>
      <c r="P12" s="74">
        <f>(O12/P$37)</f>
        <v>72.19587628865979</v>
      </c>
      <c r="Q12" s="75"/>
    </row>
    <row r="13" spans="1:134">
      <c r="A13" s="63"/>
      <c r="B13" s="64">
        <v>322</v>
      </c>
      <c r="C13" s="65" t="s">
        <v>122</v>
      </c>
      <c r="D13" s="66">
        <v>1000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1000</v>
      </c>
      <c r="P13" s="67">
        <f>(O13/P$37)</f>
        <v>2.5773195876288661</v>
      </c>
      <c r="Q13" s="68"/>
    </row>
    <row r="14" spans="1:134">
      <c r="A14" s="63"/>
      <c r="B14" s="64">
        <v>323.10000000000002</v>
      </c>
      <c r="C14" s="65" t="s">
        <v>16</v>
      </c>
      <c r="D14" s="66">
        <v>27012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" si="1">SUM(D14:N14)</f>
        <v>27012</v>
      </c>
      <c r="P14" s="67">
        <f>(O14/P$37)</f>
        <v>69.618556701030926</v>
      </c>
      <c r="Q14" s="68"/>
    </row>
    <row r="15" spans="1:134" ht="15.75">
      <c r="A15" s="69" t="s">
        <v>115</v>
      </c>
      <c r="B15" s="70"/>
      <c r="C15" s="71"/>
      <c r="D15" s="72">
        <f>SUM(D16:D22)</f>
        <v>167888</v>
      </c>
      <c r="E15" s="72">
        <f>SUM(E16:E22)</f>
        <v>0</v>
      </c>
      <c r="F15" s="72">
        <f>SUM(F16:F22)</f>
        <v>0</v>
      </c>
      <c r="G15" s="72">
        <f>SUM(G16:G22)</f>
        <v>0</v>
      </c>
      <c r="H15" s="72">
        <f>SUM(H16:H22)</f>
        <v>0</v>
      </c>
      <c r="I15" s="72">
        <f>SUM(I16:I22)</f>
        <v>0</v>
      </c>
      <c r="J15" s="72">
        <f>SUM(J16:J22)</f>
        <v>0</v>
      </c>
      <c r="K15" s="72">
        <f>SUM(K16:K22)</f>
        <v>0</v>
      </c>
      <c r="L15" s="72">
        <f>SUM(L16:L22)</f>
        <v>0</v>
      </c>
      <c r="M15" s="72">
        <f>SUM(M16:M22)</f>
        <v>0</v>
      </c>
      <c r="N15" s="72">
        <f>SUM(N16:N22)</f>
        <v>0</v>
      </c>
      <c r="O15" s="73">
        <f>SUM(D15:N15)</f>
        <v>167888</v>
      </c>
      <c r="P15" s="74">
        <f>(O15/P$37)</f>
        <v>432.70103092783506</v>
      </c>
      <c r="Q15" s="75"/>
    </row>
    <row r="16" spans="1:134">
      <c r="A16" s="63"/>
      <c r="B16" s="64">
        <v>331.9</v>
      </c>
      <c r="C16" s="65" t="s">
        <v>126</v>
      </c>
      <c r="D16" s="66">
        <v>66805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1" si="2">SUM(D16:N16)</f>
        <v>66805</v>
      </c>
      <c r="P16" s="67">
        <f>(O16/P$37)</f>
        <v>172.1778350515464</v>
      </c>
      <c r="Q16" s="68"/>
    </row>
    <row r="17" spans="1:17">
      <c r="A17" s="63"/>
      <c r="B17" s="64">
        <v>334.2</v>
      </c>
      <c r="C17" s="65" t="s">
        <v>127</v>
      </c>
      <c r="D17" s="66">
        <v>49700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49700</v>
      </c>
      <c r="P17" s="67">
        <f>(O17/P$37)</f>
        <v>128.09278350515464</v>
      </c>
      <c r="Q17" s="68"/>
    </row>
    <row r="18" spans="1:17">
      <c r="A18" s="63"/>
      <c r="B18" s="64">
        <v>335.125</v>
      </c>
      <c r="C18" s="65" t="s">
        <v>116</v>
      </c>
      <c r="D18" s="66">
        <v>22977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22977</v>
      </c>
      <c r="P18" s="67">
        <f>(O18/P$37)</f>
        <v>59.21907216494845</v>
      </c>
      <c r="Q18" s="68"/>
    </row>
    <row r="19" spans="1:17">
      <c r="A19" s="63"/>
      <c r="B19" s="64">
        <v>335.14</v>
      </c>
      <c r="C19" s="65" t="s">
        <v>73</v>
      </c>
      <c r="D19" s="66">
        <v>1150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1150</v>
      </c>
      <c r="P19" s="67">
        <f>(O19/P$37)</f>
        <v>2.963917525773196</v>
      </c>
      <c r="Q19" s="68"/>
    </row>
    <row r="20" spans="1:17">
      <c r="A20" s="63"/>
      <c r="B20" s="64">
        <v>335.15</v>
      </c>
      <c r="C20" s="65" t="s">
        <v>74</v>
      </c>
      <c r="D20" s="66">
        <v>106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106</v>
      </c>
      <c r="P20" s="67">
        <f>(O20/P$37)</f>
        <v>0.27319587628865977</v>
      </c>
      <c r="Q20" s="68"/>
    </row>
    <row r="21" spans="1:17">
      <c r="A21" s="63"/>
      <c r="B21" s="64">
        <v>335.18</v>
      </c>
      <c r="C21" s="65" t="s">
        <v>117</v>
      </c>
      <c r="D21" s="66">
        <v>14218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14218</v>
      </c>
      <c r="P21" s="67">
        <f>(O21/P$37)</f>
        <v>36.644329896907216</v>
      </c>
      <c r="Q21" s="68"/>
    </row>
    <row r="22" spans="1:17">
      <c r="A22" s="63"/>
      <c r="B22" s="64">
        <v>337.9</v>
      </c>
      <c r="C22" s="65" t="s">
        <v>106</v>
      </c>
      <c r="D22" s="66">
        <v>12932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3">SUM(D22:N22)</f>
        <v>12932</v>
      </c>
      <c r="P22" s="67">
        <f>(O22/P$37)</f>
        <v>33.329896907216494</v>
      </c>
      <c r="Q22" s="68"/>
    </row>
    <row r="23" spans="1:17" ht="15.75">
      <c r="A23" s="69" t="s">
        <v>30</v>
      </c>
      <c r="B23" s="70"/>
      <c r="C23" s="71"/>
      <c r="D23" s="72">
        <f>SUM(D24:D26)</f>
        <v>3629</v>
      </c>
      <c r="E23" s="72">
        <f>SUM(E24:E26)</f>
        <v>0</v>
      </c>
      <c r="F23" s="72">
        <f>SUM(F24:F26)</f>
        <v>0</v>
      </c>
      <c r="G23" s="72">
        <f>SUM(G24:G26)</f>
        <v>0</v>
      </c>
      <c r="H23" s="72">
        <f>SUM(H24:H26)</f>
        <v>0</v>
      </c>
      <c r="I23" s="72">
        <f>SUM(I24:I26)</f>
        <v>235989</v>
      </c>
      <c r="J23" s="72">
        <f>SUM(J24:J26)</f>
        <v>0</v>
      </c>
      <c r="K23" s="72">
        <f>SUM(K24:K26)</f>
        <v>0</v>
      </c>
      <c r="L23" s="72">
        <f>SUM(L24:L26)</f>
        <v>0</v>
      </c>
      <c r="M23" s="72">
        <f>SUM(M24:M26)</f>
        <v>0</v>
      </c>
      <c r="N23" s="72">
        <f>SUM(N24:N26)</f>
        <v>0</v>
      </c>
      <c r="O23" s="72">
        <f>SUM(D23:N23)</f>
        <v>239618</v>
      </c>
      <c r="P23" s="74">
        <f>(O23/P$37)</f>
        <v>617.57216494845363</v>
      </c>
      <c r="Q23" s="75"/>
    </row>
    <row r="24" spans="1:17">
      <c r="A24" s="63"/>
      <c r="B24" s="64">
        <v>343.3</v>
      </c>
      <c r="C24" s="65" t="s">
        <v>32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108519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6" si="4">SUM(D24:N24)</f>
        <v>108519</v>
      </c>
      <c r="P24" s="67">
        <f>(O24/P$37)</f>
        <v>279.68814432989689</v>
      </c>
      <c r="Q24" s="68"/>
    </row>
    <row r="25" spans="1:17">
      <c r="A25" s="63"/>
      <c r="B25" s="64">
        <v>343.5</v>
      </c>
      <c r="C25" s="65" t="s">
        <v>66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127470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127470</v>
      </c>
      <c r="P25" s="67">
        <f>(O25/P$37)</f>
        <v>328.53092783505156</v>
      </c>
      <c r="Q25" s="68"/>
    </row>
    <row r="26" spans="1:17">
      <c r="A26" s="63"/>
      <c r="B26" s="64">
        <v>344.9</v>
      </c>
      <c r="C26" s="65" t="s">
        <v>76</v>
      </c>
      <c r="D26" s="66">
        <v>3629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3629</v>
      </c>
      <c r="P26" s="67">
        <f>(O26/P$37)</f>
        <v>9.3530927835051543</v>
      </c>
      <c r="Q26" s="68"/>
    </row>
    <row r="27" spans="1:17" ht="15.75">
      <c r="A27" s="69" t="s">
        <v>100</v>
      </c>
      <c r="B27" s="70"/>
      <c r="C27" s="71"/>
      <c r="D27" s="72">
        <f>SUM(D28:D28)</f>
        <v>824</v>
      </c>
      <c r="E27" s="72">
        <f>SUM(E28:E28)</f>
        <v>0</v>
      </c>
      <c r="F27" s="72">
        <f>SUM(F28:F28)</f>
        <v>0</v>
      </c>
      <c r="G27" s="72">
        <f>SUM(G28:G28)</f>
        <v>0</v>
      </c>
      <c r="H27" s="72">
        <f>SUM(H28:H28)</f>
        <v>0</v>
      </c>
      <c r="I27" s="72">
        <f>SUM(I28:I28)</f>
        <v>0</v>
      </c>
      <c r="J27" s="72">
        <f>SUM(J28:J28)</f>
        <v>0</v>
      </c>
      <c r="K27" s="72">
        <f>SUM(K28:K28)</f>
        <v>0</v>
      </c>
      <c r="L27" s="72">
        <f>SUM(L28:L28)</f>
        <v>0</v>
      </c>
      <c r="M27" s="72">
        <f>SUM(M28:M28)</f>
        <v>0</v>
      </c>
      <c r="N27" s="72">
        <f>SUM(N28:N28)</f>
        <v>0</v>
      </c>
      <c r="O27" s="72">
        <f>SUM(D27:N27)</f>
        <v>824</v>
      </c>
      <c r="P27" s="74">
        <f>(O27/P$37)</f>
        <v>2.1237113402061856</v>
      </c>
      <c r="Q27" s="75"/>
    </row>
    <row r="28" spans="1:17">
      <c r="A28" s="76"/>
      <c r="B28" s="77">
        <v>351.9</v>
      </c>
      <c r="C28" s="78" t="s">
        <v>118</v>
      </c>
      <c r="D28" s="66">
        <v>824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" si="5">SUM(D28:N28)</f>
        <v>824</v>
      </c>
      <c r="P28" s="67">
        <f>(O28/P$37)</f>
        <v>2.1237113402061856</v>
      </c>
      <c r="Q28" s="68"/>
    </row>
    <row r="29" spans="1:17" ht="15.75">
      <c r="A29" s="69" t="s">
        <v>3</v>
      </c>
      <c r="B29" s="70"/>
      <c r="C29" s="71"/>
      <c r="D29" s="72">
        <f>SUM(D30:D32)</f>
        <v>75089</v>
      </c>
      <c r="E29" s="72">
        <f>SUM(E30:E32)</f>
        <v>0</v>
      </c>
      <c r="F29" s="72">
        <f>SUM(F30:F32)</f>
        <v>0</v>
      </c>
      <c r="G29" s="72">
        <f>SUM(G30:G32)</f>
        <v>0</v>
      </c>
      <c r="H29" s="72">
        <f>SUM(H30:H32)</f>
        <v>0</v>
      </c>
      <c r="I29" s="72">
        <f>SUM(I30:I32)</f>
        <v>1561</v>
      </c>
      <c r="J29" s="72">
        <f>SUM(J30:J32)</f>
        <v>0</v>
      </c>
      <c r="K29" s="72">
        <f>SUM(K30:K32)</f>
        <v>0</v>
      </c>
      <c r="L29" s="72">
        <f>SUM(L30:L32)</f>
        <v>0</v>
      </c>
      <c r="M29" s="72">
        <f>SUM(M30:M32)</f>
        <v>0</v>
      </c>
      <c r="N29" s="72">
        <f>SUM(N30:N32)</f>
        <v>0</v>
      </c>
      <c r="O29" s="72">
        <f>SUM(D29:N29)</f>
        <v>76650</v>
      </c>
      <c r="P29" s="74">
        <f>(O29/P$37)</f>
        <v>197.55154639175257</v>
      </c>
      <c r="Q29" s="75"/>
    </row>
    <row r="30" spans="1:17">
      <c r="A30" s="63"/>
      <c r="B30" s="64">
        <v>361.1</v>
      </c>
      <c r="C30" s="65" t="s">
        <v>37</v>
      </c>
      <c r="D30" s="66">
        <v>3551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3551</v>
      </c>
      <c r="P30" s="67">
        <f>(O30/P$37)</f>
        <v>9.1520618556701034</v>
      </c>
      <c r="Q30" s="68"/>
    </row>
    <row r="31" spans="1:17">
      <c r="A31" s="63"/>
      <c r="B31" s="64">
        <v>362</v>
      </c>
      <c r="C31" s="65" t="s">
        <v>38</v>
      </c>
      <c r="D31" s="66">
        <v>30837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4" si="6">SUM(D31:N31)</f>
        <v>30837</v>
      </c>
      <c r="P31" s="67">
        <f>(O31/P$37)</f>
        <v>79.476804123711347</v>
      </c>
      <c r="Q31" s="68"/>
    </row>
    <row r="32" spans="1:17">
      <c r="A32" s="63"/>
      <c r="B32" s="64">
        <v>369.9</v>
      </c>
      <c r="C32" s="65" t="s">
        <v>40</v>
      </c>
      <c r="D32" s="66">
        <v>40701</v>
      </c>
      <c r="E32" s="66">
        <v>0</v>
      </c>
      <c r="F32" s="66">
        <v>0</v>
      </c>
      <c r="G32" s="66">
        <v>0</v>
      </c>
      <c r="H32" s="66">
        <v>0</v>
      </c>
      <c r="I32" s="66">
        <v>1561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42262</v>
      </c>
      <c r="P32" s="67">
        <f>(O32/P$37)</f>
        <v>108.92268041237114</v>
      </c>
      <c r="Q32" s="68"/>
    </row>
    <row r="33" spans="1:120" ht="15.75">
      <c r="A33" s="69" t="s">
        <v>31</v>
      </c>
      <c r="B33" s="70"/>
      <c r="C33" s="71"/>
      <c r="D33" s="72">
        <f>SUM(D34:D34)</f>
        <v>0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11374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 t="shared" si="6"/>
        <v>11374</v>
      </c>
      <c r="P33" s="74">
        <f>(O33/P$37)</f>
        <v>29.314432989690722</v>
      </c>
      <c r="Q33" s="68"/>
    </row>
    <row r="34" spans="1:120" ht="15.75" thickBot="1">
      <c r="A34" s="63"/>
      <c r="B34" s="64">
        <v>389.1</v>
      </c>
      <c r="C34" s="65" t="s">
        <v>43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11374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11374</v>
      </c>
      <c r="P34" s="67">
        <f>(O34/P$37)</f>
        <v>29.314432989690722</v>
      </c>
      <c r="Q34" s="68"/>
    </row>
    <row r="35" spans="1:120" ht="16.5" thickBot="1">
      <c r="A35" s="79" t="s">
        <v>35</v>
      </c>
      <c r="B35" s="80"/>
      <c r="C35" s="81"/>
      <c r="D35" s="82">
        <f>SUM(D5,D12,D15,D23,D27,D29,D33)</f>
        <v>457918</v>
      </c>
      <c r="E35" s="82">
        <f>SUM(E5,E12,E15,E23,E27,E29,E33)</f>
        <v>0</v>
      </c>
      <c r="F35" s="82">
        <f>SUM(F5,F12,F15,F23,F27,F29,F33)</f>
        <v>0</v>
      </c>
      <c r="G35" s="82">
        <f>SUM(G5,G12,G15,G23,G27,G29,G33)</f>
        <v>0</v>
      </c>
      <c r="H35" s="82">
        <f>SUM(H5,H12,H15,H23,H27,H29,H33)</f>
        <v>0</v>
      </c>
      <c r="I35" s="82">
        <f>SUM(I5,I12,I15,I23,I27,I29,I33)</f>
        <v>264129</v>
      </c>
      <c r="J35" s="82">
        <f>SUM(J5,J12,J15,J23,J27,J29,J33)</f>
        <v>0</v>
      </c>
      <c r="K35" s="82">
        <f>SUM(K5,K12,K15,K23,K27,K29,K33)</f>
        <v>0</v>
      </c>
      <c r="L35" s="82">
        <f>SUM(L5,L12,L15,L23,L27,L29,L33)</f>
        <v>0</v>
      </c>
      <c r="M35" s="82">
        <f>SUM(M5,M12,M15,M23,M27,M29,M33)</f>
        <v>0</v>
      </c>
      <c r="N35" s="82">
        <f>SUM(N5,N12,N15,N23,N27,N29,N33)</f>
        <v>0</v>
      </c>
      <c r="O35" s="82">
        <f>SUM(D35:N35)</f>
        <v>722047</v>
      </c>
      <c r="P35" s="83">
        <f>(O35/P$37)</f>
        <v>1860.9458762886597</v>
      </c>
      <c r="Q35" s="61"/>
      <c r="R35" s="84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</row>
    <row r="36" spans="1:120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</row>
    <row r="37" spans="1:120">
      <c r="A37" s="89"/>
      <c r="B37" s="90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4" t="s">
        <v>128</v>
      </c>
      <c r="N37" s="94"/>
      <c r="O37" s="94"/>
      <c r="P37" s="92">
        <v>388</v>
      </c>
    </row>
    <row r="38" spans="1:120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  <row r="39" spans="1:120" ht="15.75" customHeight="1" thickBot="1">
      <c r="A39" s="98" t="s">
        <v>58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119510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11725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131235</v>
      </c>
      <c r="O5" s="31">
        <f t="shared" ref="O5:O32" si="2">(N5/O$34)</f>
        <v>396.48036253776434</v>
      </c>
      <c r="P5" s="6"/>
    </row>
    <row r="6" spans="1:133">
      <c r="A6" s="12"/>
      <c r="B6" s="23">
        <v>311</v>
      </c>
      <c r="C6" s="19" t="s">
        <v>2</v>
      </c>
      <c r="D6" s="43">
        <v>40304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40304</v>
      </c>
      <c r="O6" s="44">
        <f t="shared" si="2"/>
        <v>121.7643504531722</v>
      </c>
      <c r="P6" s="9"/>
    </row>
    <row r="7" spans="1:133">
      <c r="A7" s="12"/>
      <c r="B7" s="23">
        <v>312.41000000000003</v>
      </c>
      <c r="C7" s="19" t="s">
        <v>10</v>
      </c>
      <c r="D7" s="43">
        <v>39346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39346</v>
      </c>
      <c r="O7" s="44">
        <f t="shared" si="2"/>
        <v>118.87009063444108</v>
      </c>
      <c r="P7" s="9"/>
    </row>
    <row r="8" spans="1:133">
      <c r="A8" s="12"/>
      <c r="B8" s="23">
        <v>314.10000000000002</v>
      </c>
      <c r="C8" s="19" t="s">
        <v>11</v>
      </c>
      <c r="D8" s="43">
        <v>23673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23673</v>
      </c>
      <c r="O8" s="44">
        <f t="shared" si="2"/>
        <v>71.51963746223565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11725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11725</v>
      </c>
      <c r="O9" s="44">
        <f t="shared" si="2"/>
        <v>35.422960725075527</v>
      </c>
      <c r="P9" s="9"/>
    </row>
    <row r="10" spans="1:133">
      <c r="A10" s="12"/>
      <c r="B10" s="23">
        <v>315</v>
      </c>
      <c r="C10" s="19" t="s">
        <v>70</v>
      </c>
      <c r="D10" s="43">
        <v>15173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15173</v>
      </c>
      <c r="O10" s="44">
        <f t="shared" si="2"/>
        <v>45.839879154078552</v>
      </c>
      <c r="P10" s="9"/>
    </row>
    <row r="11" spans="1:133">
      <c r="A11" s="12"/>
      <c r="B11" s="23">
        <v>316</v>
      </c>
      <c r="C11" s="19" t="s">
        <v>71</v>
      </c>
      <c r="D11" s="43">
        <v>1014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1014</v>
      </c>
      <c r="O11" s="44">
        <f t="shared" si="2"/>
        <v>3.0634441087613293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SUM(D13:D14)</f>
        <v>18370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18370</v>
      </c>
      <c r="O12" s="42">
        <f t="shared" si="2"/>
        <v>55.498489425981873</v>
      </c>
      <c r="P12" s="10"/>
    </row>
    <row r="13" spans="1:133">
      <c r="A13" s="12"/>
      <c r="B13" s="23">
        <v>322</v>
      </c>
      <c r="C13" s="19" t="s">
        <v>0</v>
      </c>
      <c r="D13" s="43">
        <v>540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540</v>
      </c>
      <c r="O13" s="44">
        <f t="shared" si="2"/>
        <v>1.6314199395770392</v>
      </c>
      <c r="P13" s="9"/>
    </row>
    <row r="14" spans="1:133">
      <c r="A14" s="12"/>
      <c r="B14" s="23">
        <v>323.10000000000002</v>
      </c>
      <c r="C14" s="19" t="s">
        <v>16</v>
      </c>
      <c r="D14" s="43">
        <v>17830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17830</v>
      </c>
      <c r="O14" s="44">
        <f t="shared" si="2"/>
        <v>53.867069486404837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SUM(D16:D20)</f>
        <v>30034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30034</v>
      </c>
      <c r="O15" s="42">
        <f t="shared" si="2"/>
        <v>90.737160120845928</v>
      </c>
      <c r="P15" s="10"/>
    </row>
    <row r="16" spans="1:133">
      <c r="A16" s="12"/>
      <c r="B16" s="23">
        <v>335.12</v>
      </c>
      <c r="C16" s="19" t="s">
        <v>72</v>
      </c>
      <c r="D16" s="43">
        <v>15570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15570</v>
      </c>
      <c r="O16" s="44">
        <f t="shared" si="2"/>
        <v>47.0392749244713</v>
      </c>
      <c r="P16" s="9"/>
    </row>
    <row r="17" spans="1:119">
      <c r="A17" s="12"/>
      <c r="B17" s="23">
        <v>335.14</v>
      </c>
      <c r="C17" s="19" t="s">
        <v>73</v>
      </c>
      <c r="D17" s="43">
        <v>217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217</v>
      </c>
      <c r="O17" s="44">
        <f t="shared" si="2"/>
        <v>0.65558912386706947</v>
      </c>
      <c r="P17" s="9"/>
    </row>
    <row r="18" spans="1:119">
      <c r="A18" s="12"/>
      <c r="B18" s="23">
        <v>335.15</v>
      </c>
      <c r="C18" s="19" t="s">
        <v>74</v>
      </c>
      <c r="D18" s="43">
        <v>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</v>
      </c>
      <c r="O18" s="44">
        <f t="shared" si="2"/>
        <v>8.4592145015105744E-2</v>
      </c>
      <c r="P18" s="9"/>
    </row>
    <row r="19" spans="1:119">
      <c r="A19" s="12"/>
      <c r="B19" s="23">
        <v>335.18</v>
      </c>
      <c r="C19" s="19" t="s">
        <v>75</v>
      </c>
      <c r="D19" s="43">
        <v>9015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9015</v>
      </c>
      <c r="O19" s="44">
        <f t="shared" si="2"/>
        <v>27.235649546827794</v>
      </c>
      <c r="P19" s="9"/>
    </row>
    <row r="20" spans="1:119">
      <c r="A20" s="12"/>
      <c r="B20" s="23">
        <v>337.2</v>
      </c>
      <c r="C20" s="19" t="s">
        <v>54</v>
      </c>
      <c r="D20" s="43">
        <v>5204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5204</v>
      </c>
      <c r="O20" s="44">
        <f t="shared" si="2"/>
        <v>15.722054380664652</v>
      </c>
      <c r="P20" s="9"/>
    </row>
    <row r="21" spans="1:119" ht="15.75">
      <c r="A21" s="27" t="s">
        <v>30</v>
      </c>
      <c r="B21" s="28"/>
      <c r="C21" s="29"/>
      <c r="D21" s="30">
        <f t="shared" ref="D21:M21" si="5">SUM(D22:D24)</f>
        <v>2993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199388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202381</v>
      </c>
      <c r="O21" s="42">
        <f t="shared" si="2"/>
        <v>611.42296072507554</v>
      </c>
      <c r="P21" s="10"/>
    </row>
    <row r="22" spans="1:119">
      <c r="A22" s="12"/>
      <c r="B22" s="23">
        <v>343.3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97714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97714</v>
      </c>
      <c r="O22" s="44">
        <f t="shared" si="2"/>
        <v>295.20845921450149</v>
      </c>
      <c r="P22" s="9"/>
    </row>
    <row r="23" spans="1:119">
      <c r="A23" s="12"/>
      <c r="B23" s="23">
        <v>343.5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101674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101674</v>
      </c>
      <c r="O23" s="44">
        <f t="shared" si="2"/>
        <v>307.17220543806644</v>
      </c>
      <c r="P23" s="9"/>
    </row>
    <row r="24" spans="1:119">
      <c r="A24" s="12"/>
      <c r="B24" s="23">
        <v>344.9</v>
      </c>
      <c r="C24" s="19" t="s">
        <v>76</v>
      </c>
      <c r="D24" s="43">
        <v>2993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2993</v>
      </c>
      <c r="O24" s="44">
        <f t="shared" si="2"/>
        <v>9.0422960725075523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SUM(D26:D29)</f>
        <v>37106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6409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43515</v>
      </c>
      <c r="O25" s="42">
        <f t="shared" si="2"/>
        <v>131.46525679758309</v>
      </c>
      <c r="P25" s="10"/>
    </row>
    <row r="26" spans="1:119">
      <c r="A26" s="12"/>
      <c r="B26" s="23">
        <v>361.1</v>
      </c>
      <c r="C26" s="19" t="s">
        <v>37</v>
      </c>
      <c r="D26" s="43">
        <v>159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159</v>
      </c>
      <c r="O26" s="44">
        <f t="shared" si="2"/>
        <v>0.48036253776435045</v>
      </c>
      <c r="P26" s="9"/>
    </row>
    <row r="27" spans="1:119">
      <c r="A27" s="12"/>
      <c r="B27" s="23">
        <v>362</v>
      </c>
      <c r="C27" s="19" t="s">
        <v>38</v>
      </c>
      <c r="D27" s="43">
        <v>34291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34291</v>
      </c>
      <c r="O27" s="44">
        <f t="shared" si="2"/>
        <v>103.59818731117825</v>
      </c>
      <c r="P27" s="9"/>
    </row>
    <row r="28" spans="1:119">
      <c r="A28" s="12"/>
      <c r="B28" s="23">
        <v>366</v>
      </c>
      <c r="C28" s="19" t="s">
        <v>39</v>
      </c>
      <c r="D28" s="43">
        <v>500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500</v>
      </c>
      <c r="O28" s="44">
        <f t="shared" si="2"/>
        <v>1.5105740181268883</v>
      </c>
      <c r="P28" s="9"/>
    </row>
    <row r="29" spans="1:119">
      <c r="A29" s="12"/>
      <c r="B29" s="23">
        <v>369.9</v>
      </c>
      <c r="C29" s="19" t="s">
        <v>40</v>
      </c>
      <c r="D29" s="43">
        <v>2156</v>
      </c>
      <c r="E29" s="43">
        <v>0</v>
      </c>
      <c r="F29" s="43">
        <v>0</v>
      </c>
      <c r="G29" s="43">
        <v>0</v>
      </c>
      <c r="H29" s="43">
        <v>0</v>
      </c>
      <c r="I29" s="43">
        <v>6409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8565</v>
      </c>
      <c r="O29" s="44">
        <f t="shared" si="2"/>
        <v>25.876132930513595</v>
      </c>
      <c r="P29" s="9"/>
    </row>
    <row r="30" spans="1:119" ht="15.75">
      <c r="A30" s="27" t="s">
        <v>31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148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148</v>
      </c>
      <c r="O30" s="42">
        <f t="shared" si="2"/>
        <v>0.44712990936555891</v>
      </c>
      <c r="P30" s="9"/>
    </row>
    <row r="31" spans="1:119" ht="15.75" thickBot="1">
      <c r="A31" s="12"/>
      <c r="B31" s="23">
        <v>389.1</v>
      </c>
      <c r="C31" s="19" t="s">
        <v>78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148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148</v>
      </c>
      <c r="O31" s="44">
        <f t="shared" si="2"/>
        <v>0.44712990936555891</v>
      </c>
      <c r="P31" s="9"/>
    </row>
    <row r="32" spans="1:119" ht="16.5" thickBot="1">
      <c r="A32" s="13" t="s">
        <v>35</v>
      </c>
      <c r="B32" s="21"/>
      <c r="C32" s="20"/>
      <c r="D32" s="14">
        <f>SUM(D5,D12,D15,D21,D25,D30)</f>
        <v>208013</v>
      </c>
      <c r="E32" s="14">
        <f t="shared" ref="E32:M32" si="8">SUM(E5,E12,E15,E21,E25,E30)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217670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425683</v>
      </c>
      <c r="O32" s="36">
        <f t="shared" si="2"/>
        <v>1286.0513595166162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8" t="s">
        <v>89</v>
      </c>
      <c r="M34" s="118"/>
      <c r="N34" s="118"/>
      <c r="O34" s="40">
        <v>331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119188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10991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130179</v>
      </c>
      <c r="O5" s="31">
        <f t="shared" ref="O5:O37" si="1">(N5/O$39)</f>
        <v>393.29003021148037</v>
      </c>
      <c r="P5" s="6"/>
    </row>
    <row r="6" spans="1:133">
      <c r="A6" s="12"/>
      <c r="B6" s="23">
        <v>311</v>
      </c>
      <c r="C6" s="19" t="s">
        <v>2</v>
      </c>
      <c r="D6" s="43">
        <v>41536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41536</v>
      </c>
      <c r="O6" s="44">
        <f t="shared" si="1"/>
        <v>125.48640483383686</v>
      </c>
      <c r="P6" s="9"/>
    </row>
    <row r="7" spans="1:133">
      <c r="A7" s="12"/>
      <c r="B7" s="23">
        <v>312.41000000000003</v>
      </c>
      <c r="C7" s="19" t="s">
        <v>10</v>
      </c>
      <c r="D7" s="43">
        <v>31559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31559</v>
      </c>
      <c r="O7" s="44">
        <f t="shared" si="1"/>
        <v>95.344410876132926</v>
      </c>
      <c r="P7" s="9"/>
    </row>
    <row r="8" spans="1:133">
      <c r="A8" s="12"/>
      <c r="B8" s="23">
        <v>314.10000000000002</v>
      </c>
      <c r="C8" s="19" t="s">
        <v>11</v>
      </c>
      <c r="D8" s="43">
        <v>21574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21574</v>
      </c>
      <c r="O8" s="44">
        <f t="shared" si="1"/>
        <v>65.178247734138978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10991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10991</v>
      </c>
      <c r="O9" s="44">
        <f t="shared" si="1"/>
        <v>33.205438066465256</v>
      </c>
      <c r="P9" s="9"/>
    </row>
    <row r="10" spans="1:133">
      <c r="A10" s="12"/>
      <c r="B10" s="23">
        <v>314.39999999999998</v>
      </c>
      <c r="C10" s="19" t="s">
        <v>64</v>
      </c>
      <c r="D10" s="43">
        <v>194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194</v>
      </c>
      <c r="O10" s="44">
        <f t="shared" si="1"/>
        <v>0.58610271903323263</v>
      </c>
      <c r="P10" s="9"/>
    </row>
    <row r="11" spans="1:133">
      <c r="A11" s="12"/>
      <c r="B11" s="23">
        <v>315</v>
      </c>
      <c r="C11" s="19" t="s">
        <v>70</v>
      </c>
      <c r="D11" s="43">
        <v>21930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21930</v>
      </c>
      <c r="O11" s="44">
        <f t="shared" si="1"/>
        <v>66.25377643504531</v>
      </c>
      <c r="P11" s="9"/>
    </row>
    <row r="12" spans="1:133">
      <c r="A12" s="12"/>
      <c r="B12" s="23">
        <v>316</v>
      </c>
      <c r="C12" s="19" t="s">
        <v>71</v>
      </c>
      <c r="D12" s="43">
        <v>2395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2395</v>
      </c>
      <c r="O12" s="44">
        <f t="shared" si="1"/>
        <v>7.2356495468277942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17545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7" si="4">SUM(D13:M13)</f>
        <v>17545</v>
      </c>
      <c r="O13" s="42">
        <f t="shared" si="1"/>
        <v>53.006042296072508</v>
      </c>
      <c r="P13" s="10"/>
    </row>
    <row r="14" spans="1:133">
      <c r="A14" s="12"/>
      <c r="B14" s="23">
        <v>322</v>
      </c>
      <c r="C14" s="19" t="s">
        <v>0</v>
      </c>
      <c r="D14" s="43">
        <v>1338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1338</v>
      </c>
      <c r="O14" s="44">
        <f t="shared" si="1"/>
        <v>4.0422960725075532</v>
      </c>
      <c r="P14" s="9"/>
    </row>
    <row r="15" spans="1:133">
      <c r="A15" s="12"/>
      <c r="B15" s="23">
        <v>323.10000000000002</v>
      </c>
      <c r="C15" s="19" t="s">
        <v>16</v>
      </c>
      <c r="D15" s="43">
        <v>16207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16207</v>
      </c>
      <c r="O15" s="44">
        <f t="shared" si="1"/>
        <v>48.963746223564954</v>
      </c>
      <c r="P15" s="9"/>
    </row>
    <row r="16" spans="1:133" ht="15.75">
      <c r="A16" s="27" t="s">
        <v>19</v>
      </c>
      <c r="B16" s="28"/>
      <c r="C16" s="29"/>
      <c r="D16" s="30">
        <f t="shared" ref="D16:M16" si="5">SUM(D17:D22)</f>
        <v>433643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433643</v>
      </c>
      <c r="O16" s="42">
        <f t="shared" si="1"/>
        <v>1310.0996978851963</v>
      </c>
      <c r="P16" s="10"/>
    </row>
    <row r="17" spans="1:16">
      <c r="A17" s="12"/>
      <c r="B17" s="23">
        <v>331.5</v>
      </c>
      <c r="C17" s="19" t="s">
        <v>65</v>
      </c>
      <c r="D17" s="43">
        <v>403541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403541</v>
      </c>
      <c r="O17" s="44">
        <f t="shared" si="1"/>
        <v>1219.1570996978851</v>
      </c>
      <c r="P17" s="9"/>
    </row>
    <row r="18" spans="1:16">
      <c r="A18" s="12"/>
      <c r="B18" s="23">
        <v>335.12</v>
      </c>
      <c r="C18" s="19" t="s">
        <v>72</v>
      </c>
      <c r="D18" s="43">
        <v>15590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15590</v>
      </c>
      <c r="O18" s="44">
        <f t="shared" si="1"/>
        <v>47.099697885196377</v>
      </c>
      <c r="P18" s="9"/>
    </row>
    <row r="19" spans="1:16">
      <c r="A19" s="12"/>
      <c r="B19" s="23">
        <v>335.14</v>
      </c>
      <c r="C19" s="19" t="s">
        <v>73</v>
      </c>
      <c r="D19" s="43">
        <v>261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261</v>
      </c>
      <c r="O19" s="44">
        <f t="shared" si="1"/>
        <v>0.78851963746223563</v>
      </c>
      <c r="P19" s="9"/>
    </row>
    <row r="20" spans="1:16">
      <c r="A20" s="12"/>
      <c r="B20" s="23">
        <v>335.15</v>
      </c>
      <c r="C20" s="19" t="s">
        <v>74</v>
      </c>
      <c r="D20" s="43">
        <v>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</v>
      </c>
      <c r="O20" s="44">
        <f t="shared" si="1"/>
        <v>8.4592145015105744E-2</v>
      </c>
      <c r="P20" s="9"/>
    </row>
    <row r="21" spans="1:16">
      <c r="A21" s="12"/>
      <c r="B21" s="23">
        <v>335.18</v>
      </c>
      <c r="C21" s="19" t="s">
        <v>75</v>
      </c>
      <c r="D21" s="43">
        <v>8907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8907</v>
      </c>
      <c r="O21" s="44">
        <f t="shared" si="1"/>
        <v>26.909365558912388</v>
      </c>
      <c r="P21" s="9"/>
    </row>
    <row r="22" spans="1:16">
      <c r="A22" s="12"/>
      <c r="B22" s="23">
        <v>337.2</v>
      </c>
      <c r="C22" s="19" t="s">
        <v>54</v>
      </c>
      <c r="D22" s="43">
        <v>5316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5316</v>
      </c>
      <c r="O22" s="44">
        <f t="shared" si="1"/>
        <v>16.060422960725077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SUM(D24:D26)</f>
        <v>2525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173543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176068</v>
      </c>
      <c r="O23" s="42">
        <f t="shared" si="1"/>
        <v>531.92749244712991</v>
      </c>
      <c r="P23" s="10"/>
    </row>
    <row r="24" spans="1:16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83786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83786</v>
      </c>
      <c r="O24" s="44">
        <f t="shared" si="1"/>
        <v>253.12990936555892</v>
      </c>
      <c r="P24" s="9"/>
    </row>
    <row r="25" spans="1:16">
      <c r="A25" s="12"/>
      <c r="B25" s="23">
        <v>343.5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89757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89757</v>
      </c>
      <c r="O25" s="44">
        <f t="shared" si="1"/>
        <v>271.16918429003022</v>
      </c>
      <c r="P25" s="9"/>
    </row>
    <row r="26" spans="1:16">
      <c r="A26" s="12"/>
      <c r="B26" s="23">
        <v>344.9</v>
      </c>
      <c r="C26" s="19" t="s">
        <v>76</v>
      </c>
      <c r="D26" s="43">
        <v>2525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2525</v>
      </c>
      <c r="O26" s="44">
        <f t="shared" si="1"/>
        <v>7.6283987915407856</v>
      </c>
      <c r="P26" s="9"/>
    </row>
    <row r="27" spans="1:16" ht="15.75">
      <c r="A27" s="27" t="s">
        <v>3</v>
      </c>
      <c r="B27" s="28"/>
      <c r="C27" s="29"/>
      <c r="D27" s="30">
        <f t="shared" ref="D27:M27" si="7">SUM(D28:D31)</f>
        <v>44738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7234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51972</v>
      </c>
      <c r="O27" s="42">
        <f t="shared" si="1"/>
        <v>157.01510574018127</v>
      </c>
      <c r="P27" s="10"/>
    </row>
    <row r="28" spans="1:16">
      <c r="A28" s="12"/>
      <c r="B28" s="23">
        <v>361.1</v>
      </c>
      <c r="C28" s="19" t="s">
        <v>37</v>
      </c>
      <c r="D28" s="43">
        <v>403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403</v>
      </c>
      <c r="O28" s="44">
        <f t="shared" si="1"/>
        <v>1.2175226586102719</v>
      </c>
      <c r="P28" s="9"/>
    </row>
    <row r="29" spans="1:16">
      <c r="A29" s="12"/>
      <c r="B29" s="23">
        <v>362</v>
      </c>
      <c r="C29" s="19" t="s">
        <v>38</v>
      </c>
      <c r="D29" s="43">
        <v>32336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32336</v>
      </c>
      <c r="O29" s="44">
        <f t="shared" si="1"/>
        <v>97.69184290030212</v>
      </c>
      <c r="P29" s="9"/>
    </row>
    <row r="30" spans="1:16">
      <c r="A30" s="12"/>
      <c r="B30" s="23">
        <v>365</v>
      </c>
      <c r="C30" s="19" t="s">
        <v>77</v>
      </c>
      <c r="D30" s="43">
        <v>7122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7122</v>
      </c>
      <c r="O30" s="44">
        <f t="shared" si="1"/>
        <v>21.516616314199396</v>
      </c>
      <c r="P30" s="9"/>
    </row>
    <row r="31" spans="1:16">
      <c r="A31" s="12"/>
      <c r="B31" s="23">
        <v>369.9</v>
      </c>
      <c r="C31" s="19" t="s">
        <v>40</v>
      </c>
      <c r="D31" s="43">
        <v>4877</v>
      </c>
      <c r="E31" s="43">
        <v>0</v>
      </c>
      <c r="F31" s="43">
        <v>0</v>
      </c>
      <c r="G31" s="43">
        <v>0</v>
      </c>
      <c r="H31" s="43">
        <v>0</v>
      </c>
      <c r="I31" s="43">
        <v>7234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12111</v>
      </c>
      <c r="O31" s="44">
        <f t="shared" si="1"/>
        <v>36.589123867069489</v>
      </c>
      <c r="P31" s="9"/>
    </row>
    <row r="32" spans="1:16" ht="15.75">
      <c r="A32" s="27" t="s">
        <v>31</v>
      </c>
      <c r="B32" s="28"/>
      <c r="C32" s="29"/>
      <c r="D32" s="30">
        <f t="shared" ref="D32:M32" si="8">SUM(D33:D36)</f>
        <v>177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84008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84185</v>
      </c>
      <c r="O32" s="42">
        <f t="shared" si="1"/>
        <v>254.33534743202418</v>
      </c>
      <c r="P32" s="9"/>
    </row>
    <row r="33" spans="1:119">
      <c r="A33" s="12"/>
      <c r="B33" s="23">
        <v>381</v>
      </c>
      <c r="C33" s="19" t="s">
        <v>41</v>
      </c>
      <c r="D33" s="43">
        <v>177</v>
      </c>
      <c r="E33" s="43">
        <v>0</v>
      </c>
      <c r="F33" s="43">
        <v>0</v>
      </c>
      <c r="G33" s="43">
        <v>0</v>
      </c>
      <c r="H33" s="43">
        <v>0</v>
      </c>
      <c r="I33" s="43">
        <v>43153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43330</v>
      </c>
      <c r="O33" s="44">
        <f t="shared" si="1"/>
        <v>130.90634441087613</v>
      </c>
      <c r="P33" s="9"/>
    </row>
    <row r="34" spans="1:119">
      <c r="A34" s="12"/>
      <c r="B34" s="23">
        <v>389.1</v>
      </c>
      <c r="C34" s="19" t="s">
        <v>78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733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733</v>
      </c>
      <c r="O34" s="44">
        <f t="shared" si="1"/>
        <v>2.214501510574018</v>
      </c>
      <c r="P34" s="9"/>
    </row>
    <row r="35" spans="1:119">
      <c r="A35" s="12"/>
      <c r="B35" s="23">
        <v>389.2</v>
      </c>
      <c r="C35" s="19" t="s">
        <v>79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18637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18637</v>
      </c>
      <c r="O35" s="44">
        <f t="shared" si="1"/>
        <v>56.305135951661633</v>
      </c>
      <c r="P35" s="9"/>
    </row>
    <row r="36" spans="1:119" ht="15.75" thickBot="1">
      <c r="A36" s="12"/>
      <c r="B36" s="23">
        <v>389.7</v>
      </c>
      <c r="C36" s="19" t="s">
        <v>80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21485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21485</v>
      </c>
      <c r="O36" s="44">
        <f t="shared" si="1"/>
        <v>64.909365558912384</v>
      </c>
      <c r="P36" s="9"/>
    </row>
    <row r="37" spans="1:119" ht="16.5" thickBot="1">
      <c r="A37" s="13" t="s">
        <v>35</v>
      </c>
      <c r="B37" s="21"/>
      <c r="C37" s="20"/>
      <c r="D37" s="14">
        <f>SUM(D5,D13,D16,D23,D27,D32)</f>
        <v>617816</v>
      </c>
      <c r="E37" s="14">
        <f t="shared" ref="E37:M37" si="9">SUM(E5,E13,E16,E23,E27,E32)</f>
        <v>0</v>
      </c>
      <c r="F37" s="14">
        <f t="shared" si="9"/>
        <v>0</v>
      </c>
      <c r="G37" s="14">
        <f t="shared" si="9"/>
        <v>0</v>
      </c>
      <c r="H37" s="14">
        <f t="shared" si="9"/>
        <v>0</v>
      </c>
      <c r="I37" s="14">
        <f t="shared" si="9"/>
        <v>275776</v>
      </c>
      <c r="J37" s="14">
        <f t="shared" si="9"/>
        <v>0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4"/>
        <v>893592</v>
      </c>
      <c r="O37" s="36">
        <f t="shared" si="1"/>
        <v>2699.6737160120847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8" t="s">
        <v>81</v>
      </c>
      <c r="M39" s="118"/>
      <c r="N39" s="118"/>
      <c r="O39" s="40">
        <v>331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115209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9708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124917</v>
      </c>
      <c r="O5" s="31">
        <f t="shared" ref="O5:O37" si="1">(N5/O$39)</f>
        <v>367.40294117647056</v>
      </c>
      <c r="P5" s="6"/>
    </row>
    <row r="6" spans="1:133">
      <c r="A6" s="12"/>
      <c r="B6" s="23">
        <v>311</v>
      </c>
      <c r="C6" s="19" t="s">
        <v>2</v>
      </c>
      <c r="D6" s="43">
        <v>41717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41717</v>
      </c>
      <c r="O6" s="44">
        <f t="shared" si="1"/>
        <v>122.69705882352942</v>
      </c>
      <c r="P6" s="9"/>
    </row>
    <row r="7" spans="1:133">
      <c r="A7" s="12"/>
      <c r="B7" s="23">
        <v>312.41000000000003</v>
      </c>
      <c r="C7" s="19" t="s">
        <v>10</v>
      </c>
      <c r="D7" s="43">
        <v>32329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32329</v>
      </c>
      <c r="O7" s="44">
        <f t="shared" si="1"/>
        <v>95.085294117647052</v>
      </c>
      <c r="P7" s="9"/>
    </row>
    <row r="8" spans="1:133">
      <c r="A8" s="12"/>
      <c r="B8" s="23">
        <v>314.10000000000002</v>
      </c>
      <c r="C8" s="19" t="s">
        <v>11</v>
      </c>
      <c r="D8" s="43">
        <v>20232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20232</v>
      </c>
      <c r="O8" s="44">
        <f t="shared" si="1"/>
        <v>59.505882352941178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9708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9708</v>
      </c>
      <c r="O9" s="44">
        <f t="shared" si="1"/>
        <v>28.55294117647059</v>
      </c>
      <c r="P9" s="9"/>
    </row>
    <row r="10" spans="1:133">
      <c r="A10" s="12"/>
      <c r="B10" s="23">
        <v>314.39999999999998</v>
      </c>
      <c r="C10" s="19" t="s">
        <v>64</v>
      </c>
      <c r="D10" s="43">
        <v>120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120</v>
      </c>
      <c r="O10" s="44">
        <f t="shared" si="1"/>
        <v>0.35294117647058826</v>
      </c>
      <c r="P10" s="9"/>
    </row>
    <row r="11" spans="1:133">
      <c r="A11" s="12"/>
      <c r="B11" s="23">
        <v>315</v>
      </c>
      <c r="C11" s="19" t="s">
        <v>13</v>
      </c>
      <c r="D11" s="43">
        <v>20124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20124</v>
      </c>
      <c r="O11" s="44">
        <f t="shared" si="1"/>
        <v>59.188235294117646</v>
      </c>
      <c r="P11" s="9"/>
    </row>
    <row r="12" spans="1:133">
      <c r="A12" s="12"/>
      <c r="B12" s="23">
        <v>316</v>
      </c>
      <c r="C12" s="19" t="s">
        <v>14</v>
      </c>
      <c r="D12" s="43">
        <v>687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687</v>
      </c>
      <c r="O12" s="44">
        <f t="shared" si="1"/>
        <v>2.0205882352941176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18730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7" si="4">SUM(D13:M13)</f>
        <v>18730</v>
      </c>
      <c r="O13" s="42">
        <f t="shared" si="1"/>
        <v>55.088235294117645</v>
      </c>
      <c r="P13" s="10"/>
    </row>
    <row r="14" spans="1:133">
      <c r="A14" s="12"/>
      <c r="B14" s="23">
        <v>322</v>
      </c>
      <c r="C14" s="19" t="s">
        <v>0</v>
      </c>
      <c r="D14" s="43">
        <v>1788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1788</v>
      </c>
      <c r="O14" s="44">
        <f t="shared" si="1"/>
        <v>5.2588235294117647</v>
      </c>
      <c r="P14" s="9"/>
    </row>
    <row r="15" spans="1:133">
      <c r="A15" s="12"/>
      <c r="B15" s="23">
        <v>323.10000000000002</v>
      </c>
      <c r="C15" s="19" t="s">
        <v>16</v>
      </c>
      <c r="D15" s="43">
        <v>16942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16942</v>
      </c>
      <c r="O15" s="44">
        <f t="shared" si="1"/>
        <v>49.829411764705881</v>
      </c>
      <c r="P15" s="9"/>
    </row>
    <row r="16" spans="1:133" ht="15.75">
      <c r="A16" s="27" t="s">
        <v>19</v>
      </c>
      <c r="B16" s="28"/>
      <c r="C16" s="29"/>
      <c r="D16" s="30">
        <f t="shared" ref="D16:M16" si="5">SUM(D17:D22)</f>
        <v>76466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76466</v>
      </c>
      <c r="O16" s="42">
        <f t="shared" si="1"/>
        <v>224.9</v>
      </c>
      <c r="P16" s="10"/>
    </row>
    <row r="17" spans="1:16">
      <c r="A17" s="12"/>
      <c r="B17" s="23">
        <v>331.5</v>
      </c>
      <c r="C17" s="19" t="s">
        <v>65</v>
      </c>
      <c r="D17" s="43">
        <v>47203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47203</v>
      </c>
      <c r="O17" s="44">
        <f t="shared" si="1"/>
        <v>138.83235294117648</v>
      </c>
      <c r="P17" s="9"/>
    </row>
    <row r="18" spans="1:16">
      <c r="A18" s="12"/>
      <c r="B18" s="23">
        <v>335.12</v>
      </c>
      <c r="C18" s="19" t="s">
        <v>21</v>
      </c>
      <c r="D18" s="43">
        <v>15554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15554</v>
      </c>
      <c r="O18" s="44">
        <f t="shared" si="1"/>
        <v>45.747058823529414</v>
      </c>
      <c r="P18" s="9"/>
    </row>
    <row r="19" spans="1:16">
      <c r="A19" s="12"/>
      <c r="B19" s="23">
        <v>335.14</v>
      </c>
      <c r="C19" s="19" t="s">
        <v>22</v>
      </c>
      <c r="D19" s="43">
        <v>236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236</v>
      </c>
      <c r="O19" s="44">
        <f t="shared" si="1"/>
        <v>0.69411764705882351</v>
      </c>
      <c r="P19" s="9"/>
    </row>
    <row r="20" spans="1:16">
      <c r="A20" s="12"/>
      <c r="B20" s="23">
        <v>335.15</v>
      </c>
      <c r="C20" s="19" t="s">
        <v>23</v>
      </c>
      <c r="D20" s="43">
        <v>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</v>
      </c>
      <c r="O20" s="44">
        <f t="shared" si="1"/>
        <v>8.2352941176470587E-2</v>
      </c>
      <c r="P20" s="9"/>
    </row>
    <row r="21" spans="1:16">
      <c r="A21" s="12"/>
      <c r="B21" s="23">
        <v>335.18</v>
      </c>
      <c r="C21" s="19" t="s">
        <v>24</v>
      </c>
      <c r="D21" s="43">
        <v>9339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9339</v>
      </c>
      <c r="O21" s="44">
        <f t="shared" si="1"/>
        <v>27.46764705882353</v>
      </c>
      <c r="P21" s="9"/>
    </row>
    <row r="22" spans="1:16">
      <c r="A22" s="12"/>
      <c r="B22" s="23">
        <v>337.2</v>
      </c>
      <c r="C22" s="19" t="s">
        <v>54</v>
      </c>
      <c r="D22" s="43">
        <v>4106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4106</v>
      </c>
      <c r="O22" s="44">
        <f t="shared" si="1"/>
        <v>12.076470588235294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SUM(D24:D26)</f>
        <v>2099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155379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157478</v>
      </c>
      <c r="O23" s="42">
        <f t="shared" si="1"/>
        <v>463.17058823529413</v>
      </c>
      <c r="P23" s="10"/>
    </row>
    <row r="24" spans="1:16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88080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88080</v>
      </c>
      <c r="O24" s="44">
        <f t="shared" si="1"/>
        <v>259.05882352941177</v>
      </c>
      <c r="P24" s="9"/>
    </row>
    <row r="25" spans="1:16">
      <c r="A25" s="12"/>
      <c r="B25" s="23">
        <v>343.5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67299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67299</v>
      </c>
      <c r="O25" s="44">
        <f t="shared" si="1"/>
        <v>197.93823529411765</v>
      </c>
      <c r="P25" s="9"/>
    </row>
    <row r="26" spans="1:16">
      <c r="A26" s="12"/>
      <c r="B26" s="23">
        <v>344.9</v>
      </c>
      <c r="C26" s="19" t="s">
        <v>33</v>
      </c>
      <c r="D26" s="43">
        <v>2099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2099</v>
      </c>
      <c r="O26" s="44">
        <f t="shared" si="1"/>
        <v>6.1735294117647062</v>
      </c>
      <c r="P26" s="9"/>
    </row>
    <row r="27" spans="1:16" ht="15.75">
      <c r="A27" s="27" t="s">
        <v>3</v>
      </c>
      <c r="B27" s="28"/>
      <c r="C27" s="29"/>
      <c r="D27" s="30">
        <f t="shared" ref="D27:M27" si="7">SUM(D28:D31)</f>
        <v>42408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6370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48778</v>
      </c>
      <c r="O27" s="42">
        <f t="shared" si="1"/>
        <v>143.46470588235294</v>
      </c>
      <c r="P27" s="10"/>
    </row>
    <row r="28" spans="1:16">
      <c r="A28" s="12"/>
      <c r="B28" s="23">
        <v>361.1</v>
      </c>
      <c r="C28" s="19" t="s">
        <v>37</v>
      </c>
      <c r="D28" s="43">
        <v>266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266</v>
      </c>
      <c r="O28" s="44">
        <f t="shared" si="1"/>
        <v>0.78235294117647058</v>
      </c>
      <c r="P28" s="9"/>
    </row>
    <row r="29" spans="1:16">
      <c r="A29" s="12"/>
      <c r="B29" s="23">
        <v>362</v>
      </c>
      <c r="C29" s="19" t="s">
        <v>38</v>
      </c>
      <c r="D29" s="43">
        <v>35491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35491</v>
      </c>
      <c r="O29" s="44">
        <f t="shared" si="1"/>
        <v>104.38529411764706</v>
      </c>
      <c r="P29" s="9"/>
    </row>
    <row r="30" spans="1:16">
      <c r="A30" s="12"/>
      <c r="B30" s="23">
        <v>364</v>
      </c>
      <c r="C30" s="19" t="s">
        <v>60</v>
      </c>
      <c r="D30" s="43">
        <v>1555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1555</v>
      </c>
      <c r="O30" s="44">
        <f t="shared" si="1"/>
        <v>4.5735294117647056</v>
      </c>
      <c r="P30" s="9"/>
    </row>
    <row r="31" spans="1:16">
      <c r="A31" s="12"/>
      <c r="B31" s="23">
        <v>369.9</v>
      </c>
      <c r="C31" s="19" t="s">
        <v>40</v>
      </c>
      <c r="D31" s="43">
        <v>5096</v>
      </c>
      <c r="E31" s="43">
        <v>0</v>
      </c>
      <c r="F31" s="43">
        <v>0</v>
      </c>
      <c r="G31" s="43">
        <v>0</v>
      </c>
      <c r="H31" s="43">
        <v>0</v>
      </c>
      <c r="I31" s="43">
        <v>6370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11466</v>
      </c>
      <c r="O31" s="44">
        <f t="shared" si="1"/>
        <v>33.723529411764709</v>
      </c>
      <c r="P31" s="9"/>
    </row>
    <row r="32" spans="1:16" ht="15.75">
      <c r="A32" s="27" t="s">
        <v>31</v>
      </c>
      <c r="B32" s="28"/>
      <c r="C32" s="29"/>
      <c r="D32" s="30">
        <f t="shared" ref="D32:M32" si="8">SUM(D33:D36)</f>
        <v>40440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357087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397527</v>
      </c>
      <c r="O32" s="42">
        <f t="shared" si="1"/>
        <v>1169.1970588235295</v>
      </c>
      <c r="P32" s="9"/>
    </row>
    <row r="33" spans="1:119">
      <c r="A33" s="12"/>
      <c r="B33" s="23">
        <v>381</v>
      </c>
      <c r="C33" s="19" t="s">
        <v>41</v>
      </c>
      <c r="D33" s="43">
        <v>40440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40440</v>
      </c>
      <c r="O33" s="44">
        <f t="shared" si="1"/>
        <v>118.94117647058823</v>
      </c>
      <c r="P33" s="9"/>
    </row>
    <row r="34" spans="1:119">
      <c r="A34" s="12"/>
      <c r="B34" s="23">
        <v>389.1</v>
      </c>
      <c r="C34" s="19" t="s">
        <v>43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2098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2098</v>
      </c>
      <c r="O34" s="44">
        <f t="shared" si="1"/>
        <v>6.1705882352941179</v>
      </c>
      <c r="P34" s="9"/>
    </row>
    <row r="35" spans="1:119">
      <c r="A35" s="12"/>
      <c r="B35" s="23">
        <v>389.2</v>
      </c>
      <c r="C35" s="19" t="s">
        <v>56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345770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345770</v>
      </c>
      <c r="O35" s="44">
        <f t="shared" si="1"/>
        <v>1016.9705882352941</v>
      </c>
      <c r="P35" s="9"/>
    </row>
    <row r="36" spans="1:119" ht="15.75" thickBot="1">
      <c r="A36" s="12"/>
      <c r="B36" s="23">
        <v>389.4</v>
      </c>
      <c r="C36" s="19" t="s">
        <v>67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9219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9219</v>
      </c>
      <c r="O36" s="44">
        <f t="shared" si="1"/>
        <v>27.11470588235294</v>
      </c>
      <c r="P36" s="9"/>
    </row>
    <row r="37" spans="1:119" ht="16.5" thickBot="1">
      <c r="A37" s="13" t="s">
        <v>35</v>
      </c>
      <c r="B37" s="21"/>
      <c r="C37" s="20"/>
      <c r="D37" s="14">
        <f>SUM(D5,D13,D16,D23,D27,D32)</f>
        <v>295352</v>
      </c>
      <c r="E37" s="14">
        <f t="shared" ref="E37:M37" si="9">SUM(E5,E13,E16,E23,E27,E32)</f>
        <v>0</v>
      </c>
      <c r="F37" s="14">
        <f t="shared" si="9"/>
        <v>0</v>
      </c>
      <c r="G37" s="14">
        <f t="shared" si="9"/>
        <v>0</v>
      </c>
      <c r="H37" s="14">
        <f t="shared" si="9"/>
        <v>0</v>
      </c>
      <c r="I37" s="14">
        <f t="shared" si="9"/>
        <v>528544</v>
      </c>
      <c r="J37" s="14">
        <f t="shared" si="9"/>
        <v>0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4"/>
        <v>823896</v>
      </c>
      <c r="O37" s="36">
        <f t="shared" si="1"/>
        <v>2423.2235294117645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8" t="s">
        <v>68</v>
      </c>
      <c r="M39" s="118"/>
      <c r="N39" s="118"/>
      <c r="O39" s="40">
        <v>340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122542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5975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6" si="1">SUM(D5:M5)</f>
        <v>128517</v>
      </c>
      <c r="O5" s="31">
        <f t="shared" ref="O5:O36" si="2">(N5/O$38)</f>
        <v>377.99117647058824</v>
      </c>
      <c r="P5" s="6"/>
    </row>
    <row r="6" spans="1:133">
      <c r="A6" s="12"/>
      <c r="B6" s="23">
        <v>311</v>
      </c>
      <c r="C6" s="19" t="s">
        <v>2</v>
      </c>
      <c r="D6" s="43">
        <v>44415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44415</v>
      </c>
      <c r="O6" s="44">
        <f t="shared" si="2"/>
        <v>130.63235294117646</v>
      </c>
      <c r="P6" s="9"/>
    </row>
    <row r="7" spans="1:133">
      <c r="A7" s="12"/>
      <c r="B7" s="23">
        <v>312.41000000000003</v>
      </c>
      <c r="C7" s="19" t="s">
        <v>10</v>
      </c>
      <c r="D7" s="43">
        <v>34041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34041</v>
      </c>
      <c r="O7" s="44">
        <f t="shared" si="2"/>
        <v>100.12058823529412</v>
      </c>
      <c r="P7" s="9"/>
    </row>
    <row r="8" spans="1:133">
      <c r="A8" s="12"/>
      <c r="B8" s="23">
        <v>314.10000000000002</v>
      </c>
      <c r="C8" s="19" t="s">
        <v>11</v>
      </c>
      <c r="D8" s="43">
        <v>23165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23165</v>
      </c>
      <c r="O8" s="44">
        <f t="shared" si="2"/>
        <v>68.132352941176464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5975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5975</v>
      </c>
      <c r="O9" s="44">
        <f t="shared" si="2"/>
        <v>17.573529411764707</v>
      </c>
      <c r="P9" s="9"/>
    </row>
    <row r="10" spans="1:133">
      <c r="A10" s="12"/>
      <c r="B10" s="23">
        <v>315</v>
      </c>
      <c r="C10" s="19" t="s">
        <v>13</v>
      </c>
      <c r="D10" s="43">
        <v>20546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20546</v>
      </c>
      <c r="O10" s="44">
        <f t="shared" si="2"/>
        <v>60.429411764705883</v>
      </c>
      <c r="P10" s="9"/>
    </row>
    <row r="11" spans="1:133">
      <c r="A11" s="12"/>
      <c r="B11" s="23">
        <v>316</v>
      </c>
      <c r="C11" s="19" t="s">
        <v>14</v>
      </c>
      <c r="D11" s="43">
        <v>375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375</v>
      </c>
      <c r="O11" s="44">
        <f t="shared" si="2"/>
        <v>1.1029411764705883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21399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1375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22774</v>
      </c>
      <c r="O12" s="42">
        <f t="shared" si="2"/>
        <v>66.982352941176472</v>
      </c>
      <c r="P12" s="10"/>
    </row>
    <row r="13" spans="1:133">
      <c r="A13" s="12"/>
      <c r="B13" s="23">
        <v>322</v>
      </c>
      <c r="C13" s="19" t="s">
        <v>0</v>
      </c>
      <c r="D13" s="43">
        <v>510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510</v>
      </c>
      <c r="O13" s="44">
        <f t="shared" si="2"/>
        <v>1.5</v>
      </c>
      <c r="P13" s="9"/>
    </row>
    <row r="14" spans="1:133">
      <c r="A14" s="12"/>
      <c r="B14" s="23">
        <v>323.10000000000002</v>
      </c>
      <c r="C14" s="19" t="s">
        <v>16</v>
      </c>
      <c r="D14" s="43">
        <v>19164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19164</v>
      </c>
      <c r="O14" s="44">
        <f t="shared" si="2"/>
        <v>56.364705882352943</v>
      </c>
      <c r="P14" s="9"/>
    </row>
    <row r="15" spans="1:133">
      <c r="A15" s="12"/>
      <c r="B15" s="23">
        <v>324.20999999999998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1375</v>
      </c>
      <c r="O15" s="44">
        <f t="shared" si="2"/>
        <v>4.0441176470588234</v>
      </c>
      <c r="P15" s="9"/>
    </row>
    <row r="16" spans="1:133">
      <c r="A16" s="12"/>
      <c r="B16" s="23">
        <v>329</v>
      </c>
      <c r="C16" s="19" t="s">
        <v>18</v>
      </c>
      <c r="D16" s="43">
        <v>1725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1725</v>
      </c>
      <c r="O16" s="44">
        <f t="shared" si="2"/>
        <v>5.0735294117647056</v>
      </c>
      <c r="P16" s="9"/>
    </row>
    <row r="17" spans="1:16" ht="15.75">
      <c r="A17" s="27" t="s">
        <v>19</v>
      </c>
      <c r="B17" s="28"/>
      <c r="C17" s="29"/>
      <c r="D17" s="30">
        <f t="shared" ref="D17:M17" si="4">SUM(D18:D22)</f>
        <v>28527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41">
        <f t="shared" si="1"/>
        <v>28527</v>
      </c>
      <c r="O17" s="42">
        <f t="shared" si="2"/>
        <v>83.902941176470591</v>
      </c>
      <c r="P17" s="10"/>
    </row>
    <row r="18" spans="1:16">
      <c r="A18" s="12"/>
      <c r="B18" s="23">
        <v>335.12</v>
      </c>
      <c r="C18" s="19" t="s">
        <v>21</v>
      </c>
      <c r="D18" s="43">
        <v>15547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15547</v>
      </c>
      <c r="O18" s="44">
        <f t="shared" si="2"/>
        <v>45.726470588235294</v>
      </c>
      <c r="P18" s="9"/>
    </row>
    <row r="19" spans="1:16">
      <c r="A19" s="12"/>
      <c r="B19" s="23">
        <v>335.14</v>
      </c>
      <c r="C19" s="19" t="s">
        <v>22</v>
      </c>
      <c r="D19" s="43">
        <v>294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294</v>
      </c>
      <c r="O19" s="44">
        <f t="shared" si="2"/>
        <v>0.86470588235294121</v>
      </c>
      <c r="P19" s="9"/>
    </row>
    <row r="20" spans="1:16">
      <c r="A20" s="12"/>
      <c r="B20" s="23">
        <v>335.15</v>
      </c>
      <c r="C20" s="19" t="s">
        <v>23</v>
      </c>
      <c r="D20" s="43">
        <v>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</v>
      </c>
      <c r="O20" s="44">
        <f t="shared" si="2"/>
        <v>8.2352941176470587E-2</v>
      </c>
      <c r="P20" s="9"/>
    </row>
    <row r="21" spans="1:16">
      <c r="A21" s="12"/>
      <c r="B21" s="23">
        <v>335.18</v>
      </c>
      <c r="C21" s="19" t="s">
        <v>24</v>
      </c>
      <c r="D21" s="43">
        <v>8714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8714</v>
      </c>
      <c r="O21" s="44">
        <f t="shared" si="2"/>
        <v>25.629411764705882</v>
      </c>
      <c r="P21" s="9"/>
    </row>
    <row r="22" spans="1:16">
      <c r="A22" s="12"/>
      <c r="B22" s="23">
        <v>337.2</v>
      </c>
      <c r="C22" s="19" t="s">
        <v>54</v>
      </c>
      <c r="D22" s="43">
        <v>3944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3944</v>
      </c>
      <c r="O22" s="44">
        <f t="shared" si="2"/>
        <v>11.6</v>
      </c>
      <c r="P22" s="9"/>
    </row>
    <row r="23" spans="1:16" ht="15.75">
      <c r="A23" s="27" t="s">
        <v>30</v>
      </c>
      <c r="B23" s="28"/>
      <c r="C23" s="29"/>
      <c r="D23" s="30">
        <f t="shared" ref="D23:M23" si="5">SUM(D24:D25)</f>
        <v>1187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87410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88597</v>
      </c>
      <c r="O23" s="42">
        <f t="shared" si="2"/>
        <v>260.57941176470587</v>
      </c>
      <c r="P23" s="10"/>
    </row>
    <row r="24" spans="1:16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87410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87410</v>
      </c>
      <c r="O24" s="44">
        <f t="shared" si="2"/>
        <v>257.08823529411762</v>
      </c>
      <c r="P24" s="9"/>
    </row>
    <row r="25" spans="1:16">
      <c r="A25" s="12"/>
      <c r="B25" s="23">
        <v>344.9</v>
      </c>
      <c r="C25" s="19" t="s">
        <v>33</v>
      </c>
      <c r="D25" s="43">
        <v>1187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1187</v>
      </c>
      <c r="O25" s="44">
        <f t="shared" si="2"/>
        <v>3.4911764705882353</v>
      </c>
      <c r="P25" s="9"/>
    </row>
    <row r="26" spans="1:16" ht="15.75">
      <c r="A26" s="27" t="s">
        <v>3</v>
      </c>
      <c r="B26" s="28"/>
      <c r="C26" s="29"/>
      <c r="D26" s="30">
        <f t="shared" ref="D26:M26" si="6">SUM(D27:D30)</f>
        <v>7253</v>
      </c>
      <c r="E26" s="30">
        <f t="shared" si="6"/>
        <v>32284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1595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41132</v>
      </c>
      <c r="O26" s="42">
        <f t="shared" si="2"/>
        <v>120.97647058823529</v>
      </c>
      <c r="P26" s="10"/>
    </row>
    <row r="27" spans="1:16">
      <c r="A27" s="12"/>
      <c r="B27" s="23">
        <v>361.1</v>
      </c>
      <c r="C27" s="19" t="s">
        <v>37</v>
      </c>
      <c r="D27" s="43">
        <v>1014</v>
      </c>
      <c r="E27" s="43">
        <v>94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1108</v>
      </c>
      <c r="O27" s="44">
        <f t="shared" si="2"/>
        <v>3.2588235294117647</v>
      </c>
      <c r="P27" s="9"/>
    </row>
    <row r="28" spans="1:16">
      <c r="A28" s="12"/>
      <c r="B28" s="23">
        <v>362</v>
      </c>
      <c r="C28" s="19" t="s">
        <v>38</v>
      </c>
      <c r="D28" s="43">
        <v>2825</v>
      </c>
      <c r="E28" s="43">
        <v>30631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33456</v>
      </c>
      <c r="O28" s="44">
        <f t="shared" si="2"/>
        <v>98.4</v>
      </c>
      <c r="P28" s="9"/>
    </row>
    <row r="29" spans="1:16">
      <c r="A29" s="12"/>
      <c r="B29" s="23">
        <v>364</v>
      </c>
      <c r="C29" s="19" t="s">
        <v>60</v>
      </c>
      <c r="D29" s="43">
        <v>677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677</v>
      </c>
      <c r="O29" s="44">
        <f t="shared" si="2"/>
        <v>1.9911764705882353</v>
      </c>
      <c r="P29" s="9"/>
    </row>
    <row r="30" spans="1:16">
      <c r="A30" s="12"/>
      <c r="B30" s="23">
        <v>369.9</v>
      </c>
      <c r="C30" s="19" t="s">
        <v>40</v>
      </c>
      <c r="D30" s="43">
        <v>2737</v>
      </c>
      <c r="E30" s="43">
        <v>1559</v>
      </c>
      <c r="F30" s="43">
        <v>0</v>
      </c>
      <c r="G30" s="43">
        <v>0</v>
      </c>
      <c r="H30" s="43">
        <v>0</v>
      </c>
      <c r="I30" s="43">
        <v>1595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5891</v>
      </c>
      <c r="O30" s="44">
        <f t="shared" si="2"/>
        <v>17.326470588235296</v>
      </c>
      <c r="P30" s="9"/>
    </row>
    <row r="31" spans="1:16" ht="15.75">
      <c r="A31" s="27" t="s">
        <v>31</v>
      </c>
      <c r="B31" s="28"/>
      <c r="C31" s="29"/>
      <c r="D31" s="30">
        <f t="shared" ref="D31:M31" si="7">SUM(D32:D35)</f>
        <v>17458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1227550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1"/>
        <v>1245008</v>
      </c>
      <c r="O31" s="42">
        <f t="shared" si="2"/>
        <v>3661.7882352941178</v>
      </c>
      <c r="P31" s="9"/>
    </row>
    <row r="32" spans="1:16">
      <c r="A32" s="12"/>
      <c r="B32" s="23">
        <v>381</v>
      </c>
      <c r="C32" s="19" t="s">
        <v>41</v>
      </c>
      <c r="D32" s="43">
        <v>17458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17458</v>
      </c>
      <c r="O32" s="44">
        <f t="shared" si="2"/>
        <v>51.347058823529409</v>
      </c>
      <c r="P32" s="9"/>
    </row>
    <row r="33" spans="1:119">
      <c r="A33" s="12"/>
      <c r="B33" s="23">
        <v>389.1</v>
      </c>
      <c r="C33" s="19" t="s">
        <v>43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1642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1642</v>
      </c>
      <c r="O33" s="44">
        <f t="shared" si="2"/>
        <v>4.8294117647058821</v>
      </c>
      <c r="P33" s="9"/>
    </row>
    <row r="34" spans="1:119">
      <c r="A34" s="12"/>
      <c r="B34" s="23">
        <v>389.2</v>
      </c>
      <c r="C34" s="19" t="s">
        <v>56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1148658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1148658</v>
      </c>
      <c r="O34" s="44">
        <f t="shared" si="2"/>
        <v>3378.4058823529413</v>
      </c>
      <c r="P34" s="9"/>
    </row>
    <row r="35" spans="1:119" ht="15.75" thickBot="1">
      <c r="A35" s="12"/>
      <c r="B35" s="23">
        <v>389.9</v>
      </c>
      <c r="C35" s="19" t="s">
        <v>61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77250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77250</v>
      </c>
      <c r="O35" s="44">
        <f t="shared" si="2"/>
        <v>227.20588235294119</v>
      </c>
      <c r="P35" s="9"/>
    </row>
    <row r="36" spans="1:119" ht="16.5" thickBot="1">
      <c r="A36" s="13" t="s">
        <v>35</v>
      </c>
      <c r="B36" s="21"/>
      <c r="C36" s="20"/>
      <c r="D36" s="14">
        <f>SUM(D5,D12,D17,D23,D26,D31)</f>
        <v>198366</v>
      </c>
      <c r="E36" s="14">
        <f t="shared" ref="E36:M36" si="8">SUM(E5,E12,E17,E23,E26,E31)</f>
        <v>32284</v>
      </c>
      <c r="F36" s="14">
        <f t="shared" si="8"/>
        <v>0</v>
      </c>
      <c r="G36" s="14">
        <f t="shared" si="8"/>
        <v>0</v>
      </c>
      <c r="H36" s="14">
        <f t="shared" si="8"/>
        <v>0</v>
      </c>
      <c r="I36" s="14">
        <f t="shared" si="8"/>
        <v>1323905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1"/>
        <v>1554555</v>
      </c>
      <c r="O36" s="36">
        <f t="shared" si="2"/>
        <v>4572.2205882352937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8" t="s">
        <v>62</v>
      </c>
      <c r="M38" s="118"/>
      <c r="N38" s="118"/>
      <c r="O38" s="40">
        <v>340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116866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5502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5" si="1">SUM(D5:M5)</f>
        <v>122368</v>
      </c>
      <c r="O5" s="31">
        <f t="shared" ref="O5:O35" si="2">(N5/O$37)</f>
        <v>347.63636363636363</v>
      </c>
      <c r="P5" s="6"/>
    </row>
    <row r="6" spans="1:133">
      <c r="A6" s="12"/>
      <c r="B6" s="23">
        <v>311</v>
      </c>
      <c r="C6" s="19" t="s">
        <v>2</v>
      </c>
      <c r="D6" s="43">
        <v>46239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46239</v>
      </c>
      <c r="O6" s="44">
        <f t="shared" si="2"/>
        <v>131.36079545454547</v>
      </c>
      <c r="P6" s="9"/>
    </row>
    <row r="7" spans="1:133">
      <c r="A7" s="12"/>
      <c r="B7" s="23">
        <v>312.41000000000003</v>
      </c>
      <c r="C7" s="19" t="s">
        <v>10</v>
      </c>
      <c r="D7" s="43">
        <v>33338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33338</v>
      </c>
      <c r="O7" s="44">
        <f t="shared" si="2"/>
        <v>94.710227272727266</v>
      </c>
      <c r="P7" s="9"/>
    </row>
    <row r="8" spans="1:133">
      <c r="A8" s="12"/>
      <c r="B8" s="23">
        <v>314.10000000000002</v>
      </c>
      <c r="C8" s="19" t="s">
        <v>11</v>
      </c>
      <c r="D8" s="43">
        <v>25263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25263</v>
      </c>
      <c r="O8" s="44">
        <f t="shared" si="2"/>
        <v>71.76988636363636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5502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5502</v>
      </c>
      <c r="O9" s="44">
        <f t="shared" si="2"/>
        <v>15.630681818181818</v>
      </c>
      <c r="P9" s="9"/>
    </row>
    <row r="10" spans="1:133">
      <c r="A10" s="12"/>
      <c r="B10" s="23">
        <v>315</v>
      </c>
      <c r="C10" s="19" t="s">
        <v>13</v>
      </c>
      <c r="D10" s="43">
        <v>11690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11690</v>
      </c>
      <c r="O10" s="44">
        <f t="shared" si="2"/>
        <v>33.210227272727273</v>
      </c>
      <c r="P10" s="9"/>
    </row>
    <row r="11" spans="1:133">
      <c r="A11" s="12"/>
      <c r="B11" s="23">
        <v>316</v>
      </c>
      <c r="C11" s="19" t="s">
        <v>14</v>
      </c>
      <c r="D11" s="43">
        <v>336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336</v>
      </c>
      <c r="O11" s="44">
        <f t="shared" si="2"/>
        <v>0.95454545454545459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24123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1375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25498</v>
      </c>
      <c r="O12" s="42">
        <f t="shared" si="2"/>
        <v>72.4375</v>
      </c>
      <c r="P12" s="10"/>
    </row>
    <row r="13" spans="1:133">
      <c r="A13" s="12"/>
      <c r="B13" s="23">
        <v>322</v>
      </c>
      <c r="C13" s="19" t="s">
        <v>0</v>
      </c>
      <c r="D13" s="43">
        <v>1322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1322</v>
      </c>
      <c r="O13" s="44">
        <f t="shared" si="2"/>
        <v>3.7556818181818183</v>
      </c>
      <c r="P13" s="9"/>
    </row>
    <row r="14" spans="1:133">
      <c r="A14" s="12"/>
      <c r="B14" s="23">
        <v>323.10000000000002</v>
      </c>
      <c r="C14" s="19" t="s">
        <v>16</v>
      </c>
      <c r="D14" s="43">
        <v>21441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21441</v>
      </c>
      <c r="O14" s="44">
        <f t="shared" si="2"/>
        <v>60.91193181818182</v>
      </c>
      <c r="P14" s="9"/>
    </row>
    <row r="15" spans="1:133">
      <c r="A15" s="12"/>
      <c r="B15" s="23">
        <v>324.20999999999998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1375</v>
      </c>
      <c r="O15" s="44">
        <f t="shared" si="2"/>
        <v>3.90625</v>
      </c>
      <c r="P15" s="9"/>
    </row>
    <row r="16" spans="1:133">
      <c r="A16" s="12"/>
      <c r="B16" s="23">
        <v>329</v>
      </c>
      <c r="C16" s="19" t="s">
        <v>18</v>
      </c>
      <c r="D16" s="43">
        <v>1360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1360</v>
      </c>
      <c r="O16" s="44">
        <f t="shared" si="2"/>
        <v>3.8636363636363638</v>
      </c>
      <c r="P16" s="9"/>
    </row>
    <row r="17" spans="1:16" ht="15.75">
      <c r="A17" s="27" t="s">
        <v>19</v>
      </c>
      <c r="B17" s="28"/>
      <c r="C17" s="29"/>
      <c r="D17" s="30">
        <f t="shared" ref="D17:M17" si="4">SUM(D18:D23)</f>
        <v>36418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41">
        <f t="shared" si="1"/>
        <v>36418</v>
      </c>
      <c r="O17" s="42">
        <f t="shared" si="2"/>
        <v>103.46022727272727</v>
      </c>
      <c r="P17" s="10"/>
    </row>
    <row r="18" spans="1:16">
      <c r="A18" s="12"/>
      <c r="B18" s="23">
        <v>334.7</v>
      </c>
      <c r="C18" s="19" t="s">
        <v>20</v>
      </c>
      <c r="D18" s="43">
        <v>7447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7447</v>
      </c>
      <c r="O18" s="44">
        <f t="shared" si="2"/>
        <v>21.15625</v>
      </c>
      <c r="P18" s="9"/>
    </row>
    <row r="19" spans="1:16">
      <c r="A19" s="12"/>
      <c r="B19" s="23">
        <v>335.12</v>
      </c>
      <c r="C19" s="19" t="s">
        <v>21</v>
      </c>
      <c r="D19" s="43">
        <v>15520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15520</v>
      </c>
      <c r="O19" s="44">
        <f t="shared" si="2"/>
        <v>44.090909090909093</v>
      </c>
      <c r="P19" s="9"/>
    </row>
    <row r="20" spans="1:16">
      <c r="A20" s="12"/>
      <c r="B20" s="23">
        <v>335.14</v>
      </c>
      <c r="C20" s="19" t="s">
        <v>22</v>
      </c>
      <c r="D20" s="43">
        <v>301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301</v>
      </c>
      <c r="O20" s="44">
        <f t="shared" si="2"/>
        <v>0.85511363636363635</v>
      </c>
      <c r="P20" s="9"/>
    </row>
    <row r="21" spans="1:16">
      <c r="A21" s="12"/>
      <c r="B21" s="23">
        <v>335.15</v>
      </c>
      <c r="C21" s="19" t="s">
        <v>23</v>
      </c>
      <c r="D21" s="43">
        <v>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</v>
      </c>
      <c r="O21" s="44">
        <f t="shared" si="2"/>
        <v>7.9545454545454544E-2</v>
      </c>
      <c r="P21" s="9"/>
    </row>
    <row r="22" spans="1:16">
      <c r="A22" s="12"/>
      <c r="B22" s="23">
        <v>335.18</v>
      </c>
      <c r="C22" s="19" t="s">
        <v>24</v>
      </c>
      <c r="D22" s="43">
        <v>9217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9217</v>
      </c>
      <c r="O22" s="44">
        <f t="shared" si="2"/>
        <v>26.18465909090909</v>
      </c>
      <c r="P22" s="9"/>
    </row>
    <row r="23" spans="1:16">
      <c r="A23" s="12"/>
      <c r="B23" s="23">
        <v>337.2</v>
      </c>
      <c r="C23" s="19" t="s">
        <v>54</v>
      </c>
      <c r="D23" s="43">
        <v>3905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3905</v>
      </c>
      <c r="O23" s="44">
        <f t="shared" si="2"/>
        <v>11.09375</v>
      </c>
      <c r="P23" s="9"/>
    </row>
    <row r="24" spans="1:16" ht="15.75">
      <c r="A24" s="27" t="s">
        <v>30</v>
      </c>
      <c r="B24" s="28"/>
      <c r="C24" s="29"/>
      <c r="D24" s="30">
        <f t="shared" ref="D24:M24" si="5">SUM(D25:D26)</f>
        <v>4585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91286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1"/>
        <v>95871</v>
      </c>
      <c r="O24" s="42">
        <f t="shared" si="2"/>
        <v>272.36079545454544</v>
      </c>
      <c r="P24" s="10"/>
    </row>
    <row r="25" spans="1:16">
      <c r="A25" s="12"/>
      <c r="B25" s="23">
        <v>343.3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91286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91286</v>
      </c>
      <c r="O25" s="44">
        <f t="shared" si="2"/>
        <v>259.33522727272725</v>
      </c>
      <c r="P25" s="9"/>
    </row>
    <row r="26" spans="1:16">
      <c r="A26" s="12"/>
      <c r="B26" s="23">
        <v>347.4</v>
      </c>
      <c r="C26" s="19" t="s">
        <v>55</v>
      </c>
      <c r="D26" s="43">
        <v>4585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4585</v>
      </c>
      <c r="O26" s="44">
        <f t="shared" si="2"/>
        <v>13.025568181818182</v>
      </c>
      <c r="P26" s="9"/>
    </row>
    <row r="27" spans="1:16" ht="15.75">
      <c r="A27" s="27" t="s">
        <v>3</v>
      </c>
      <c r="B27" s="28"/>
      <c r="C27" s="29"/>
      <c r="D27" s="30">
        <f t="shared" ref="D27:M27" si="6">SUM(D28:D31)</f>
        <v>20419</v>
      </c>
      <c r="E27" s="30">
        <f t="shared" si="6"/>
        <v>23658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0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44077</v>
      </c>
      <c r="O27" s="42">
        <f t="shared" si="2"/>
        <v>125.21875</v>
      </c>
      <c r="P27" s="10"/>
    </row>
    <row r="28" spans="1:16">
      <c r="A28" s="12"/>
      <c r="B28" s="23">
        <v>361.1</v>
      </c>
      <c r="C28" s="19" t="s">
        <v>37</v>
      </c>
      <c r="D28" s="43">
        <v>1827</v>
      </c>
      <c r="E28" s="43">
        <v>217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2044</v>
      </c>
      <c r="O28" s="44">
        <f t="shared" si="2"/>
        <v>5.8068181818181817</v>
      </c>
      <c r="P28" s="9"/>
    </row>
    <row r="29" spans="1:16">
      <c r="A29" s="12"/>
      <c r="B29" s="23">
        <v>362</v>
      </c>
      <c r="C29" s="19" t="s">
        <v>38</v>
      </c>
      <c r="D29" s="43">
        <v>3248</v>
      </c>
      <c r="E29" s="43">
        <v>23441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26689</v>
      </c>
      <c r="O29" s="44">
        <f t="shared" si="2"/>
        <v>75.821022727272734</v>
      </c>
      <c r="P29" s="9"/>
    </row>
    <row r="30" spans="1:16">
      <c r="A30" s="12"/>
      <c r="B30" s="23">
        <v>366</v>
      </c>
      <c r="C30" s="19" t="s">
        <v>39</v>
      </c>
      <c r="D30" s="43">
        <v>1900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1900</v>
      </c>
      <c r="O30" s="44">
        <f t="shared" si="2"/>
        <v>5.3977272727272725</v>
      </c>
      <c r="P30" s="9"/>
    </row>
    <row r="31" spans="1:16">
      <c r="A31" s="12"/>
      <c r="B31" s="23">
        <v>369.9</v>
      </c>
      <c r="C31" s="19" t="s">
        <v>40</v>
      </c>
      <c r="D31" s="43">
        <v>13444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13444</v>
      </c>
      <c r="O31" s="44">
        <f t="shared" si="2"/>
        <v>38.19318181818182</v>
      </c>
      <c r="P31" s="9"/>
    </row>
    <row r="32" spans="1:16" ht="15.75">
      <c r="A32" s="27" t="s">
        <v>31</v>
      </c>
      <c r="B32" s="28"/>
      <c r="C32" s="29"/>
      <c r="D32" s="30">
        <f t="shared" ref="D32:M32" si="7">SUM(D33:D34)</f>
        <v>0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2059019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1"/>
        <v>2059019</v>
      </c>
      <c r="O32" s="42">
        <f t="shared" si="2"/>
        <v>5849.485795454545</v>
      </c>
      <c r="P32" s="9"/>
    </row>
    <row r="33" spans="1:119">
      <c r="A33" s="12"/>
      <c r="B33" s="23">
        <v>389.1</v>
      </c>
      <c r="C33" s="19" t="s">
        <v>43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3047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3047</v>
      </c>
      <c r="O33" s="44">
        <f t="shared" si="2"/>
        <v>8.65625</v>
      </c>
      <c r="P33" s="9"/>
    </row>
    <row r="34" spans="1:119" ht="15.75" thickBot="1">
      <c r="A34" s="12"/>
      <c r="B34" s="23">
        <v>389.2</v>
      </c>
      <c r="C34" s="19" t="s">
        <v>56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2055972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2055972</v>
      </c>
      <c r="O34" s="44">
        <f t="shared" si="2"/>
        <v>5840.829545454545</v>
      </c>
      <c r="P34" s="9"/>
    </row>
    <row r="35" spans="1:119" ht="16.5" thickBot="1">
      <c r="A35" s="13" t="s">
        <v>35</v>
      </c>
      <c r="B35" s="21"/>
      <c r="C35" s="20"/>
      <c r="D35" s="14">
        <f>SUM(D5,D12,D17,D24,D27,D32)</f>
        <v>202411</v>
      </c>
      <c r="E35" s="14">
        <f t="shared" ref="E35:M35" si="8">SUM(E5,E12,E17,E24,E27,E32)</f>
        <v>23658</v>
      </c>
      <c r="F35" s="14">
        <f t="shared" si="8"/>
        <v>0</v>
      </c>
      <c r="G35" s="14">
        <f t="shared" si="8"/>
        <v>0</v>
      </c>
      <c r="H35" s="14">
        <f t="shared" si="8"/>
        <v>0</v>
      </c>
      <c r="I35" s="14">
        <f t="shared" si="8"/>
        <v>2157182</v>
      </c>
      <c r="J35" s="14">
        <f t="shared" si="8"/>
        <v>0</v>
      </c>
      <c r="K35" s="14">
        <f t="shared" si="8"/>
        <v>0</v>
      </c>
      <c r="L35" s="14">
        <f t="shared" si="8"/>
        <v>0</v>
      </c>
      <c r="M35" s="14">
        <f t="shared" si="8"/>
        <v>0</v>
      </c>
      <c r="N35" s="14">
        <f t="shared" si="1"/>
        <v>2383251</v>
      </c>
      <c r="O35" s="36">
        <f t="shared" si="2"/>
        <v>6770.599431818182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8" t="s">
        <v>57</v>
      </c>
      <c r="M37" s="118"/>
      <c r="N37" s="118"/>
      <c r="O37" s="40">
        <v>352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thickBot="1">
      <c r="A39" s="120" t="s">
        <v>58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125449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5268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8" si="1">SUM(D5:M5)</f>
        <v>130717</v>
      </c>
      <c r="O5" s="31">
        <f t="shared" ref="O5:O38" si="2">(N5/O$40)</f>
        <v>338.64507772020727</v>
      </c>
      <c r="P5" s="6"/>
    </row>
    <row r="6" spans="1:133">
      <c r="A6" s="12"/>
      <c r="B6" s="23">
        <v>311</v>
      </c>
      <c r="C6" s="19" t="s">
        <v>2</v>
      </c>
      <c r="D6" s="43">
        <v>43698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43698</v>
      </c>
      <c r="O6" s="44">
        <f t="shared" si="2"/>
        <v>113.20725388601036</v>
      </c>
      <c r="P6" s="9"/>
    </row>
    <row r="7" spans="1:133">
      <c r="A7" s="12"/>
      <c r="B7" s="23">
        <v>312.41000000000003</v>
      </c>
      <c r="C7" s="19" t="s">
        <v>10</v>
      </c>
      <c r="D7" s="43">
        <v>31936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31936</v>
      </c>
      <c r="O7" s="44">
        <f t="shared" si="2"/>
        <v>82.735751295336783</v>
      </c>
      <c r="P7" s="9"/>
    </row>
    <row r="8" spans="1:133">
      <c r="A8" s="12"/>
      <c r="B8" s="23">
        <v>314.10000000000002</v>
      </c>
      <c r="C8" s="19" t="s">
        <v>11</v>
      </c>
      <c r="D8" s="43">
        <v>21374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21374</v>
      </c>
      <c r="O8" s="44">
        <f t="shared" si="2"/>
        <v>55.373056994818654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5268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5268</v>
      </c>
      <c r="O9" s="44">
        <f t="shared" si="2"/>
        <v>13.647668393782384</v>
      </c>
      <c r="P9" s="9"/>
    </row>
    <row r="10" spans="1:133">
      <c r="A10" s="12"/>
      <c r="B10" s="23">
        <v>315</v>
      </c>
      <c r="C10" s="19" t="s">
        <v>13</v>
      </c>
      <c r="D10" s="43">
        <v>28261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28261</v>
      </c>
      <c r="O10" s="44">
        <f t="shared" si="2"/>
        <v>73.215025906735747</v>
      </c>
      <c r="P10" s="9"/>
    </row>
    <row r="11" spans="1:133">
      <c r="A11" s="12"/>
      <c r="B11" s="23">
        <v>316</v>
      </c>
      <c r="C11" s="19" t="s">
        <v>14</v>
      </c>
      <c r="D11" s="43">
        <v>180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180</v>
      </c>
      <c r="O11" s="44">
        <f t="shared" si="2"/>
        <v>0.46632124352331605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22977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1375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24352</v>
      </c>
      <c r="O12" s="42">
        <f t="shared" si="2"/>
        <v>63.088082901554401</v>
      </c>
      <c r="P12" s="10"/>
    </row>
    <row r="13" spans="1:133">
      <c r="A13" s="12"/>
      <c r="B13" s="23">
        <v>322</v>
      </c>
      <c r="C13" s="19" t="s">
        <v>0</v>
      </c>
      <c r="D13" s="43">
        <v>1362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1362</v>
      </c>
      <c r="O13" s="44">
        <f t="shared" si="2"/>
        <v>3.528497409326425</v>
      </c>
      <c r="P13" s="9"/>
    </row>
    <row r="14" spans="1:133">
      <c r="A14" s="12"/>
      <c r="B14" s="23">
        <v>323.10000000000002</v>
      </c>
      <c r="C14" s="19" t="s">
        <v>16</v>
      </c>
      <c r="D14" s="43">
        <v>19975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19975</v>
      </c>
      <c r="O14" s="44">
        <f t="shared" si="2"/>
        <v>51.748704663212436</v>
      </c>
      <c r="P14" s="9"/>
    </row>
    <row r="15" spans="1:133">
      <c r="A15" s="12"/>
      <c r="B15" s="23">
        <v>324.20999999999998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1375</v>
      </c>
      <c r="O15" s="44">
        <f t="shared" si="2"/>
        <v>3.562176165803109</v>
      </c>
      <c r="P15" s="9"/>
    </row>
    <row r="16" spans="1:133">
      <c r="A16" s="12"/>
      <c r="B16" s="23">
        <v>329</v>
      </c>
      <c r="C16" s="19" t="s">
        <v>18</v>
      </c>
      <c r="D16" s="43">
        <v>1640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1640</v>
      </c>
      <c r="O16" s="44">
        <f t="shared" si="2"/>
        <v>4.2487046632124352</v>
      </c>
      <c r="P16" s="9"/>
    </row>
    <row r="17" spans="1:16" ht="15.75">
      <c r="A17" s="27" t="s">
        <v>19</v>
      </c>
      <c r="B17" s="28"/>
      <c r="C17" s="29"/>
      <c r="D17" s="30">
        <f t="shared" ref="D17:M17" si="4">SUM(D18:D23)</f>
        <v>73833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41">
        <f t="shared" si="1"/>
        <v>73833</v>
      </c>
      <c r="O17" s="42">
        <f t="shared" si="2"/>
        <v>191.27720207253887</v>
      </c>
      <c r="P17" s="10"/>
    </row>
    <row r="18" spans="1:16">
      <c r="A18" s="12"/>
      <c r="B18" s="23">
        <v>334.7</v>
      </c>
      <c r="C18" s="19" t="s">
        <v>20</v>
      </c>
      <c r="D18" s="43">
        <v>40805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40805</v>
      </c>
      <c r="O18" s="44">
        <f t="shared" si="2"/>
        <v>105.71243523316062</v>
      </c>
      <c r="P18" s="9"/>
    </row>
    <row r="19" spans="1:16">
      <c r="A19" s="12"/>
      <c r="B19" s="23">
        <v>335.12</v>
      </c>
      <c r="C19" s="19" t="s">
        <v>21</v>
      </c>
      <c r="D19" s="43">
        <v>15473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15473</v>
      </c>
      <c r="O19" s="44">
        <f t="shared" si="2"/>
        <v>40.085492227979273</v>
      </c>
      <c r="P19" s="9"/>
    </row>
    <row r="20" spans="1:16">
      <c r="A20" s="12"/>
      <c r="B20" s="23">
        <v>335.14</v>
      </c>
      <c r="C20" s="19" t="s">
        <v>22</v>
      </c>
      <c r="D20" s="43">
        <v>338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338</v>
      </c>
      <c r="O20" s="44">
        <f t="shared" si="2"/>
        <v>0.87564766839378239</v>
      </c>
      <c r="P20" s="9"/>
    </row>
    <row r="21" spans="1:16">
      <c r="A21" s="12"/>
      <c r="B21" s="23">
        <v>335.15</v>
      </c>
      <c r="C21" s="19" t="s">
        <v>23</v>
      </c>
      <c r="D21" s="43">
        <v>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</v>
      </c>
      <c r="O21" s="44">
        <f t="shared" si="2"/>
        <v>9.0673575129533682E-2</v>
      </c>
      <c r="P21" s="9"/>
    </row>
    <row r="22" spans="1:16">
      <c r="A22" s="12"/>
      <c r="B22" s="23">
        <v>335.18</v>
      </c>
      <c r="C22" s="19" t="s">
        <v>24</v>
      </c>
      <c r="D22" s="43">
        <v>8884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8884</v>
      </c>
      <c r="O22" s="44">
        <f t="shared" si="2"/>
        <v>23.015544041450777</v>
      </c>
      <c r="P22" s="9"/>
    </row>
    <row r="23" spans="1:16">
      <c r="A23" s="12"/>
      <c r="B23" s="23">
        <v>337.3</v>
      </c>
      <c r="C23" s="19" t="s">
        <v>25</v>
      </c>
      <c r="D23" s="43">
        <v>8298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8298</v>
      </c>
      <c r="O23" s="44">
        <f t="shared" si="2"/>
        <v>21.497409326424872</v>
      </c>
      <c r="P23" s="9"/>
    </row>
    <row r="24" spans="1:16" ht="15.75">
      <c r="A24" s="27" t="s">
        <v>30</v>
      </c>
      <c r="B24" s="28"/>
      <c r="C24" s="29"/>
      <c r="D24" s="30">
        <f t="shared" ref="D24:M24" si="5">SUM(D25:D27)</f>
        <v>1047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99028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1"/>
        <v>100075</v>
      </c>
      <c r="O24" s="42">
        <f t="shared" si="2"/>
        <v>259.26165803108807</v>
      </c>
      <c r="P24" s="10"/>
    </row>
    <row r="25" spans="1:16">
      <c r="A25" s="12"/>
      <c r="B25" s="23">
        <v>343.3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99028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99028</v>
      </c>
      <c r="O25" s="44">
        <f t="shared" si="2"/>
        <v>256.54922279792748</v>
      </c>
      <c r="P25" s="9"/>
    </row>
    <row r="26" spans="1:16">
      <c r="A26" s="12"/>
      <c r="B26" s="23">
        <v>344.9</v>
      </c>
      <c r="C26" s="19" t="s">
        <v>33</v>
      </c>
      <c r="D26" s="43">
        <v>809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809</v>
      </c>
      <c r="O26" s="44">
        <f t="shared" si="2"/>
        <v>2.0958549222797926</v>
      </c>
      <c r="P26" s="9"/>
    </row>
    <row r="27" spans="1:16">
      <c r="A27" s="12"/>
      <c r="B27" s="23">
        <v>347.5</v>
      </c>
      <c r="C27" s="19" t="s">
        <v>34</v>
      </c>
      <c r="D27" s="43">
        <v>238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238</v>
      </c>
      <c r="O27" s="44">
        <f t="shared" si="2"/>
        <v>0.61658031088082899</v>
      </c>
      <c r="P27" s="9"/>
    </row>
    <row r="28" spans="1:16" ht="15.75">
      <c r="A28" s="27" t="s">
        <v>3</v>
      </c>
      <c r="B28" s="28"/>
      <c r="C28" s="29"/>
      <c r="D28" s="30">
        <f t="shared" ref="D28:M28" si="6">SUM(D29:D32)</f>
        <v>7724</v>
      </c>
      <c r="E28" s="30">
        <f t="shared" si="6"/>
        <v>30931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0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38655</v>
      </c>
      <c r="O28" s="42">
        <f t="shared" si="2"/>
        <v>100.14248704663213</v>
      </c>
      <c r="P28" s="10"/>
    </row>
    <row r="29" spans="1:16">
      <c r="A29" s="12"/>
      <c r="B29" s="23">
        <v>361.1</v>
      </c>
      <c r="C29" s="19" t="s">
        <v>37</v>
      </c>
      <c r="D29" s="43">
        <v>1024</v>
      </c>
      <c r="E29" s="43">
        <v>-19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1005</v>
      </c>
      <c r="O29" s="44">
        <f t="shared" si="2"/>
        <v>2.6036269430051813</v>
      </c>
      <c r="P29" s="9"/>
    </row>
    <row r="30" spans="1:16">
      <c r="A30" s="12"/>
      <c r="B30" s="23">
        <v>362</v>
      </c>
      <c r="C30" s="19" t="s">
        <v>38</v>
      </c>
      <c r="D30" s="43">
        <v>2175</v>
      </c>
      <c r="E30" s="43">
        <v>30920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33095</v>
      </c>
      <c r="O30" s="44">
        <f t="shared" si="2"/>
        <v>85.738341968911911</v>
      </c>
      <c r="P30" s="9"/>
    </row>
    <row r="31" spans="1:16">
      <c r="A31" s="12"/>
      <c r="B31" s="23">
        <v>366</v>
      </c>
      <c r="C31" s="19" t="s">
        <v>39</v>
      </c>
      <c r="D31" s="43">
        <v>4200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4200</v>
      </c>
      <c r="O31" s="44">
        <f t="shared" si="2"/>
        <v>10.880829015544041</v>
      </c>
      <c r="P31" s="9"/>
    </row>
    <row r="32" spans="1:16">
      <c r="A32" s="12"/>
      <c r="B32" s="23">
        <v>369.9</v>
      </c>
      <c r="C32" s="19" t="s">
        <v>40</v>
      </c>
      <c r="D32" s="43">
        <v>325</v>
      </c>
      <c r="E32" s="43">
        <v>30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355</v>
      </c>
      <c r="O32" s="44">
        <f t="shared" si="2"/>
        <v>0.9196891191709845</v>
      </c>
      <c r="P32" s="9"/>
    </row>
    <row r="33" spans="1:119" ht="15.75">
      <c r="A33" s="27" t="s">
        <v>31</v>
      </c>
      <c r="B33" s="28"/>
      <c r="C33" s="29"/>
      <c r="D33" s="30">
        <f t="shared" ref="D33:M33" si="7">SUM(D34:D37)</f>
        <v>54861</v>
      </c>
      <c r="E33" s="30">
        <f t="shared" si="7"/>
        <v>50000</v>
      </c>
      <c r="F33" s="30">
        <f t="shared" si="7"/>
        <v>0</v>
      </c>
      <c r="G33" s="30">
        <f t="shared" si="7"/>
        <v>0</v>
      </c>
      <c r="H33" s="30">
        <f t="shared" si="7"/>
        <v>0</v>
      </c>
      <c r="I33" s="30">
        <f t="shared" si="7"/>
        <v>550659</v>
      </c>
      <c r="J33" s="30">
        <f t="shared" si="7"/>
        <v>0</v>
      </c>
      <c r="K33" s="30">
        <f t="shared" si="7"/>
        <v>0</v>
      </c>
      <c r="L33" s="30">
        <f t="shared" si="7"/>
        <v>0</v>
      </c>
      <c r="M33" s="30">
        <f t="shared" si="7"/>
        <v>0</v>
      </c>
      <c r="N33" s="30">
        <f t="shared" si="1"/>
        <v>655520</v>
      </c>
      <c r="O33" s="42">
        <f t="shared" si="2"/>
        <v>1698.238341968912</v>
      </c>
      <c r="P33" s="9"/>
    </row>
    <row r="34" spans="1:119">
      <c r="A34" s="12"/>
      <c r="B34" s="23">
        <v>381</v>
      </c>
      <c r="C34" s="19" t="s">
        <v>41</v>
      </c>
      <c r="D34" s="43">
        <v>54861</v>
      </c>
      <c r="E34" s="43">
        <v>0</v>
      </c>
      <c r="F34" s="43">
        <v>0</v>
      </c>
      <c r="G34" s="43">
        <v>0</v>
      </c>
      <c r="H34" s="43">
        <v>0</v>
      </c>
      <c r="I34" s="43">
        <v>45939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100800</v>
      </c>
      <c r="O34" s="44">
        <f t="shared" si="2"/>
        <v>261.13989637305701</v>
      </c>
      <c r="P34" s="9"/>
    </row>
    <row r="35" spans="1:119">
      <c r="A35" s="12"/>
      <c r="B35" s="23">
        <v>384</v>
      </c>
      <c r="C35" s="19" t="s">
        <v>42</v>
      </c>
      <c r="D35" s="43">
        <v>0</v>
      </c>
      <c r="E35" s="43">
        <v>50000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50000</v>
      </c>
      <c r="O35" s="44">
        <f t="shared" si="2"/>
        <v>129.53367875647669</v>
      </c>
      <c r="P35" s="9"/>
    </row>
    <row r="36" spans="1:119">
      <c r="A36" s="12"/>
      <c r="B36" s="23">
        <v>389.1</v>
      </c>
      <c r="C36" s="19" t="s">
        <v>43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1158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"/>
        <v>1158</v>
      </c>
      <c r="O36" s="44">
        <f t="shared" si="2"/>
        <v>3</v>
      </c>
      <c r="P36" s="9"/>
    </row>
    <row r="37" spans="1:119" ht="15.75" thickBot="1">
      <c r="A37" s="12"/>
      <c r="B37" s="23">
        <v>389.3</v>
      </c>
      <c r="C37" s="19" t="s">
        <v>44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503562</v>
      </c>
      <c r="J37" s="43">
        <v>0</v>
      </c>
      <c r="K37" s="43">
        <v>0</v>
      </c>
      <c r="L37" s="43">
        <v>0</v>
      </c>
      <c r="M37" s="43">
        <v>0</v>
      </c>
      <c r="N37" s="43">
        <f t="shared" si="1"/>
        <v>503562</v>
      </c>
      <c r="O37" s="44">
        <f t="shared" si="2"/>
        <v>1304.5647668393783</v>
      </c>
      <c r="P37" s="9"/>
    </row>
    <row r="38" spans="1:119" ht="16.5" thickBot="1">
      <c r="A38" s="13" t="s">
        <v>35</v>
      </c>
      <c r="B38" s="21"/>
      <c r="C38" s="20"/>
      <c r="D38" s="14">
        <f>SUM(D5,D12,D17,D24,D28,D33)</f>
        <v>285891</v>
      </c>
      <c r="E38" s="14">
        <f t="shared" ref="E38:M38" si="8">SUM(E5,E12,E17,E24,E28,E33)</f>
        <v>80931</v>
      </c>
      <c r="F38" s="14">
        <f t="shared" si="8"/>
        <v>0</v>
      </c>
      <c r="G38" s="14">
        <f t="shared" si="8"/>
        <v>0</v>
      </c>
      <c r="H38" s="14">
        <f t="shared" si="8"/>
        <v>0</v>
      </c>
      <c r="I38" s="14">
        <f t="shared" si="8"/>
        <v>656330</v>
      </c>
      <c r="J38" s="14">
        <f t="shared" si="8"/>
        <v>0</v>
      </c>
      <c r="K38" s="14">
        <f t="shared" si="8"/>
        <v>0</v>
      </c>
      <c r="L38" s="14">
        <f t="shared" si="8"/>
        <v>0</v>
      </c>
      <c r="M38" s="14">
        <f t="shared" si="8"/>
        <v>0</v>
      </c>
      <c r="N38" s="14">
        <f t="shared" si="1"/>
        <v>1023152</v>
      </c>
      <c r="O38" s="36">
        <f t="shared" si="2"/>
        <v>2650.6528497409327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8" t="s">
        <v>51</v>
      </c>
      <c r="M40" s="118"/>
      <c r="N40" s="118"/>
      <c r="O40" s="40">
        <v>386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thickBot="1">
      <c r="A42" s="120" t="s">
        <v>58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A42:O42"/>
    <mergeCell ref="A41:O41"/>
    <mergeCell ref="L40:N4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106248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5631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5" si="1">SUM(D5:M5)</f>
        <v>111879</v>
      </c>
      <c r="O5" s="31">
        <f t="shared" ref="O5:O35" si="2">(N5/O$37)</f>
        <v>268.93990384615387</v>
      </c>
      <c r="P5" s="6"/>
    </row>
    <row r="6" spans="1:133">
      <c r="A6" s="12"/>
      <c r="B6" s="23">
        <v>311</v>
      </c>
      <c r="C6" s="19" t="s">
        <v>2</v>
      </c>
      <c r="D6" s="43">
        <v>47495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47495</v>
      </c>
      <c r="O6" s="44">
        <f t="shared" si="2"/>
        <v>114.17067307692308</v>
      </c>
      <c r="P6" s="9"/>
    </row>
    <row r="7" spans="1:133">
      <c r="A7" s="12"/>
      <c r="B7" s="23">
        <v>312.41000000000003</v>
      </c>
      <c r="C7" s="19" t="s">
        <v>10</v>
      </c>
      <c r="D7" s="43">
        <v>29904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29904</v>
      </c>
      <c r="O7" s="44">
        <f t="shared" si="2"/>
        <v>71.884615384615387</v>
      </c>
      <c r="P7" s="9"/>
    </row>
    <row r="8" spans="1:133">
      <c r="A8" s="12"/>
      <c r="B8" s="23">
        <v>314.10000000000002</v>
      </c>
      <c r="C8" s="19" t="s">
        <v>11</v>
      </c>
      <c r="D8" s="43">
        <v>21210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21210</v>
      </c>
      <c r="O8" s="44">
        <f t="shared" si="2"/>
        <v>50.98557692307692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5631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5631</v>
      </c>
      <c r="O9" s="44">
        <f t="shared" si="2"/>
        <v>13.536057692307692</v>
      </c>
      <c r="P9" s="9"/>
    </row>
    <row r="10" spans="1:133">
      <c r="A10" s="12"/>
      <c r="B10" s="23">
        <v>315</v>
      </c>
      <c r="C10" s="19" t="s">
        <v>13</v>
      </c>
      <c r="D10" s="43">
        <v>7639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7639</v>
      </c>
      <c r="O10" s="44">
        <f t="shared" si="2"/>
        <v>18.36298076923077</v>
      </c>
      <c r="P10" s="9"/>
    </row>
    <row r="11" spans="1:133" ht="15.75">
      <c r="A11" s="27" t="s">
        <v>83</v>
      </c>
      <c r="B11" s="28"/>
      <c r="C11" s="29"/>
      <c r="D11" s="30">
        <f t="shared" ref="D11:M11" si="3">SUM(D12:D14)</f>
        <v>22280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22280</v>
      </c>
      <c r="O11" s="42">
        <f t="shared" si="2"/>
        <v>53.557692307692307</v>
      </c>
      <c r="P11" s="10"/>
    </row>
    <row r="12" spans="1:133">
      <c r="A12" s="12"/>
      <c r="B12" s="23">
        <v>322</v>
      </c>
      <c r="C12" s="19" t="s">
        <v>0</v>
      </c>
      <c r="D12" s="43">
        <v>1399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1399</v>
      </c>
      <c r="O12" s="44">
        <f t="shared" si="2"/>
        <v>3.3629807692307692</v>
      </c>
      <c r="P12" s="9"/>
    </row>
    <row r="13" spans="1:133">
      <c r="A13" s="12"/>
      <c r="B13" s="23">
        <v>323.10000000000002</v>
      </c>
      <c r="C13" s="19" t="s">
        <v>16</v>
      </c>
      <c r="D13" s="43">
        <v>18773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18773</v>
      </c>
      <c r="O13" s="44">
        <f t="shared" si="2"/>
        <v>45.127403846153847</v>
      </c>
      <c r="P13" s="9"/>
    </row>
    <row r="14" spans="1:133">
      <c r="A14" s="12"/>
      <c r="B14" s="23">
        <v>329</v>
      </c>
      <c r="C14" s="19" t="s">
        <v>84</v>
      </c>
      <c r="D14" s="43">
        <v>2108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2108</v>
      </c>
      <c r="O14" s="44">
        <f t="shared" si="2"/>
        <v>5.0673076923076925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SUM(D16:D21)</f>
        <v>87766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87766</v>
      </c>
      <c r="O15" s="42">
        <f t="shared" si="2"/>
        <v>210.97596153846155</v>
      </c>
      <c r="P15" s="10"/>
    </row>
    <row r="16" spans="1:133">
      <c r="A16" s="12"/>
      <c r="B16" s="23">
        <v>334.7</v>
      </c>
      <c r="C16" s="19" t="s">
        <v>20</v>
      </c>
      <c r="D16" s="43">
        <v>57037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57037</v>
      </c>
      <c r="O16" s="44">
        <f t="shared" si="2"/>
        <v>137.10817307692307</v>
      </c>
      <c r="P16" s="9"/>
    </row>
    <row r="17" spans="1:16">
      <c r="A17" s="12"/>
      <c r="B17" s="23">
        <v>335.12</v>
      </c>
      <c r="C17" s="19" t="s">
        <v>21</v>
      </c>
      <c r="D17" s="43">
        <v>17651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17651</v>
      </c>
      <c r="O17" s="44">
        <f t="shared" si="2"/>
        <v>42.43028846153846</v>
      </c>
      <c r="P17" s="9"/>
    </row>
    <row r="18" spans="1:16">
      <c r="A18" s="12"/>
      <c r="B18" s="23">
        <v>335.14</v>
      </c>
      <c r="C18" s="19" t="s">
        <v>22</v>
      </c>
      <c r="D18" s="43">
        <v>407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</v>
      </c>
      <c r="O18" s="44">
        <f t="shared" si="2"/>
        <v>0.97836538461538458</v>
      </c>
      <c r="P18" s="9"/>
    </row>
    <row r="19" spans="1:16">
      <c r="A19" s="12"/>
      <c r="B19" s="23">
        <v>335.15</v>
      </c>
      <c r="C19" s="19" t="s">
        <v>23</v>
      </c>
      <c r="D19" s="43">
        <v>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</v>
      </c>
      <c r="O19" s="44">
        <f t="shared" si="2"/>
        <v>8.4134615384615391E-2</v>
      </c>
      <c r="P19" s="9"/>
    </row>
    <row r="20" spans="1:16">
      <c r="A20" s="12"/>
      <c r="B20" s="23">
        <v>335.18</v>
      </c>
      <c r="C20" s="19" t="s">
        <v>24</v>
      </c>
      <c r="D20" s="43">
        <v>9636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9636</v>
      </c>
      <c r="O20" s="44">
        <f t="shared" si="2"/>
        <v>23.16346153846154</v>
      </c>
      <c r="P20" s="9"/>
    </row>
    <row r="21" spans="1:16">
      <c r="A21" s="12"/>
      <c r="B21" s="23">
        <v>337.3</v>
      </c>
      <c r="C21" s="19" t="s">
        <v>25</v>
      </c>
      <c r="D21" s="43">
        <v>3000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3000</v>
      </c>
      <c r="O21" s="44">
        <f t="shared" si="2"/>
        <v>7.2115384615384617</v>
      </c>
      <c r="P21" s="9"/>
    </row>
    <row r="22" spans="1:16" ht="15.75">
      <c r="A22" s="27" t="s">
        <v>30</v>
      </c>
      <c r="B22" s="28"/>
      <c r="C22" s="29"/>
      <c r="D22" s="30">
        <f t="shared" ref="D22:M22" si="5">SUM(D23:D25)</f>
        <v>16096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94312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110408</v>
      </c>
      <c r="O22" s="42">
        <f t="shared" si="2"/>
        <v>265.40384615384613</v>
      </c>
      <c r="P22" s="10"/>
    </row>
    <row r="23" spans="1:16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94312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94312</v>
      </c>
      <c r="O23" s="44">
        <f t="shared" si="2"/>
        <v>226.71153846153845</v>
      </c>
      <c r="P23" s="9"/>
    </row>
    <row r="24" spans="1:16">
      <c r="A24" s="12"/>
      <c r="B24" s="23">
        <v>347.4</v>
      </c>
      <c r="C24" s="19" t="s">
        <v>55</v>
      </c>
      <c r="D24" s="43">
        <v>15971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15971</v>
      </c>
      <c r="O24" s="44">
        <f t="shared" si="2"/>
        <v>38.39182692307692</v>
      </c>
      <c r="P24" s="9"/>
    </row>
    <row r="25" spans="1:16">
      <c r="A25" s="12"/>
      <c r="B25" s="23">
        <v>347.5</v>
      </c>
      <c r="C25" s="19" t="s">
        <v>34</v>
      </c>
      <c r="D25" s="43">
        <v>125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</v>
      </c>
      <c r="O25" s="44">
        <f t="shared" si="2"/>
        <v>0.30048076923076922</v>
      </c>
      <c r="P25" s="9"/>
    </row>
    <row r="26" spans="1:16" ht="15.75">
      <c r="A26" s="27" t="s">
        <v>3</v>
      </c>
      <c r="B26" s="28"/>
      <c r="C26" s="29"/>
      <c r="D26" s="30">
        <f t="shared" ref="D26:M26" si="6">SUM(D27:D31)</f>
        <v>9100</v>
      </c>
      <c r="E26" s="30">
        <f t="shared" si="6"/>
        <v>33147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10074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52321</v>
      </c>
      <c r="O26" s="42">
        <f t="shared" si="2"/>
        <v>125.77163461538461</v>
      </c>
      <c r="P26" s="10"/>
    </row>
    <row r="27" spans="1:16">
      <c r="A27" s="12"/>
      <c r="B27" s="23">
        <v>361.1</v>
      </c>
      <c r="C27" s="19" t="s">
        <v>37</v>
      </c>
      <c r="D27" s="43">
        <v>2301</v>
      </c>
      <c r="E27" s="43">
        <v>588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2889</v>
      </c>
      <c r="O27" s="44">
        <f t="shared" si="2"/>
        <v>6.9447115384615383</v>
      </c>
      <c r="P27" s="9"/>
    </row>
    <row r="28" spans="1:16">
      <c r="A28" s="12"/>
      <c r="B28" s="23">
        <v>362</v>
      </c>
      <c r="C28" s="19" t="s">
        <v>38</v>
      </c>
      <c r="D28" s="43">
        <v>4125</v>
      </c>
      <c r="E28" s="43">
        <v>30792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34917</v>
      </c>
      <c r="O28" s="44">
        <f t="shared" si="2"/>
        <v>83.93509615384616</v>
      </c>
      <c r="P28" s="9"/>
    </row>
    <row r="29" spans="1:16">
      <c r="A29" s="12"/>
      <c r="B29" s="23">
        <v>363.23</v>
      </c>
      <c r="C29" s="19" t="s">
        <v>85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10000</v>
      </c>
      <c r="O29" s="44">
        <f t="shared" si="2"/>
        <v>24.03846153846154</v>
      </c>
      <c r="P29" s="9"/>
    </row>
    <row r="30" spans="1:16">
      <c r="A30" s="12"/>
      <c r="B30" s="23">
        <v>365</v>
      </c>
      <c r="C30" s="19" t="s">
        <v>86</v>
      </c>
      <c r="D30" s="43">
        <v>295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295</v>
      </c>
      <c r="O30" s="44">
        <f t="shared" si="2"/>
        <v>0.70913461538461542</v>
      </c>
      <c r="P30" s="9"/>
    </row>
    <row r="31" spans="1:16">
      <c r="A31" s="12"/>
      <c r="B31" s="23">
        <v>369.9</v>
      </c>
      <c r="C31" s="19" t="s">
        <v>40</v>
      </c>
      <c r="D31" s="43">
        <v>2379</v>
      </c>
      <c r="E31" s="43">
        <v>1767</v>
      </c>
      <c r="F31" s="43">
        <v>0</v>
      </c>
      <c r="G31" s="43">
        <v>0</v>
      </c>
      <c r="H31" s="43">
        <v>0</v>
      </c>
      <c r="I31" s="43">
        <v>74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4220</v>
      </c>
      <c r="O31" s="44">
        <f t="shared" si="2"/>
        <v>10.14423076923077</v>
      </c>
      <c r="P31" s="9"/>
    </row>
    <row r="32" spans="1:16" ht="15.75">
      <c r="A32" s="27" t="s">
        <v>31</v>
      </c>
      <c r="B32" s="28"/>
      <c r="C32" s="29"/>
      <c r="D32" s="30">
        <f t="shared" ref="D32:M32" si="7">SUM(D33:D34)</f>
        <v>20714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3617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1"/>
        <v>24331</v>
      </c>
      <c r="O32" s="42">
        <f t="shared" si="2"/>
        <v>58.487980769230766</v>
      </c>
      <c r="P32" s="9"/>
    </row>
    <row r="33" spans="1:119">
      <c r="A33" s="12"/>
      <c r="B33" s="23">
        <v>381</v>
      </c>
      <c r="C33" s="19" t="s">
        <v>41</v>
      </c>
      <c r="D33" s="43">
        <v>20714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20714</v>
      </c>
      <c r="O33" s="44">
        <f t="shared" si="2"/>
        <v>49.793269230769234</v>
      </c>
      <c r="P33" s="9"/>
    </row>
    <row r="34" spans="1:119" ht="15.75" thickBot="1">
      <c r="A34" s="12"/>
      <c r="B34" s="23">
        <v>389.1</v>
      </c>
      <c r="C34" s="19" t="s">
        <v>43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3617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3617</v>
      </c>
      <c r="O34" s="44">
        <f t="shared" si="2"/>
        <v>8.6947115384615383</v>
      </c>
      <c r="P34" s="9"/>
    </row>
    <row r="35" spans="1:119" ht="16.5" thickBot="1">
      <c r="A35" s="13" t="s">
        <v>35</v>
      </c>
      <c r="B35" s="21"/>
      <c r="C35" s="20"/>
      <c r="D35" s="14">
        <f>SUM(D5,D11,D15,D22,D26,D32)</f>
        <v>262204</v>
      </c>
      <c r="E35" s="14">
        <f t="shared" ref="E35:M35" si="8">SUM(E5,E11,E15,E22,E26,E32)</f>
        <v>33147</v>
      </c>
      <c r="F35" s="14">
        <f t="shared" si="8"/>
        <v>0</v>
      </c>
      <c r="G35" s="14">
        <f t="shared" si="8"/>
        <v>0</v>
      </c>
      <c r="H35" s="14">
        <f t="shared" si="8"/>
        <v>0</v>
      </c>
      <c r="I35" s="14">
        <f t="shared" si="8"/>
        <v>113634</v>
      </c>
      <c r="J35" s="14">
        <f t="shared" si="8"/>
        <v>0</v>
      </c>
      <c r="K35" s="14">
        <f t="shared" si="8"/>
        <v>0</v>
      </c>
      <c r="L35" s="14">
        <f t="shared" si="8"/>
        <v>0</v>
      </c>
      <c r="M35" s="14">
        <f t="shared" si="8"/>
        <v>0</v>
      </c>
      <c r="N35" s="14">
        <f t="shared" si="1"/>
        <v>408985</v>
      </c>
      <c r="O35" s="36">
        <f t="shared" si="2"/>
        <v>983.13701923076928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8" t="s">
        <v>87</v>
      </c>
      <c r="M37" s="118"/>
      <c r="N37" s="118"/>
      <c r="O37" s="40">
        <v>416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58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4"/>
      <c r="O3" s="35"/>
      <c r="P3" s="131" t="s">
        <v>109</v>
      </c>
      <c r="Q3" s="11"/>
      <c r="R3"/>
    </row>
    <row r="4" spans="1:134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110</v>
      </c>
      <c r="N4" s="33" t="s">
        <v>9</v>
      </c>
      <c r="O4" s="33" t="s">
        <v>111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112</v>
      </c>
      <c r="B5" s="24"/>
      <c r="C5" s="24"/>
      <c r="D5" s="25">
        <f t="shared" ref="D5:N5" si="0">SUM(D6:D11)</f>
        <v>169701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12691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182392</v>
      </c>
      <c r="P5" s="31">
        <f t="shared" ref="P5:P36" si="1">(O5/P$38)</f>
        <v>470.08247422680415</v>
      </c>
      <c r="Q5" s="6"/>
    </row>
    <row r="6" spans="1:134">
      <c r="A6" s="12"/>
      <c r="B6" s="23">
        <v>311</v>
      </c>
      <c r="C6" s="19" t="s">
        <v>2</v>
      </c>
      <c r="D6" s="43">
        <v>73370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73370</v>
      </c>
      <c r="P6" s="44">
        <f t="shared" si="1"/>
        <v>189.0979381443299</v>
      </c>
      <c r="Q6" s="9"/>
    </row>
    <row r="7" spans="1:134">
      <c r="A7" s="12"/>
      <c r="B7" s="23">
        <v>312.41000000000003</v>
      </c>
      <c r="C7" s="19" t="s">
        <v>113</v>
      </c>
      <c r="D7" s="43">
        <v>50185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50185</v>
      </c>
      <c r="P7" s="44">
        <f t="shared" si="1"/>
        <v>129.34278350515464</v>
      </c>
      <c r="Q7" s="9"/>
    </row>
    <row r="8" spans="1:134">
      <c r="A8" s="12"/>
      <c r="B8" s="23">
        <v>314.10000000000002</v>
      </c>
      <c r="C8" s="19" t="s">
        <v>11</v>
      </c>
      <c r="D8" s="43">
        <v>29573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29573</v>
      </c>
      <c r="P8" s="44">
        <f t="shared" si="1"/>
        <v>76.219072164948457</v>
      </c>
      <c r="Q8" s="9"/>
    </row>
    <row r="9" spans="1:134">
      <c r="A9" s="12"/>
      <c r="B9" s="23">
        <v>314.39999999999998</v>
      </c>
      <c r="C9" s="19" t="s">
        <v>64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12691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12691</v>
      </c>
      <c r="P9" s="44">
        <f t="shared" si="1"/>
        <v>32.708762886597938</v>
      </c>
      <c r="Q9" s="9"/>
    </row>
    <row r="10" spans="1:134">
      <c r="A10" s="12"/>
      <c r="B10" s="23">
        <v>315.2</v>
      </c>
      <c r="C10" s="19" t="s">
        <v>121</v>
      </c>
      <c r="D10" s="43">
        <v>15473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15473</v>
      </c>
      <c r="P10" s="44">
        <f t="shared" si="1"/>
        <v>39.878865979381445</v>
      </c>
      <c r="Q10" s="9"/>
    </row>
    <row r="11" spans="1:134">
      <c r="A11" s="12"/>
      <c r="B11" s="23">
        <v>316</v>
      </c>
      <c r="C11" s="19" t="s">
        <v>71</v>
      </c>
      <c r="D11" s="43">
        <v>1100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1100</v>
      </c>
      <c r="P11" s="44">
        <f t="shared" si="1"/>
        <v>2.8350515463917527</v>
      </c>
      <c r="Q11" s="9"/>
    </row>
    <row r="12" spans="1:134" ht="15.75">
      <c r="A12" s="27" t="s">
        <v>15</v>
      </c>
      <c r="B12" s="28"/>
      <c r="C12" s="29"/>
      <c r="D12" s="30">
        <f t="shared" ref="D12:N12" si="3">SUM(D13:D14)</f>
        <v>25970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25970</v>
      </c>
      <c r="P12" s="42">
        <f t="shared" si="1"/>
        <v>66.932989690721655</v>
      </c>
      <c r="Q12" s="10"/>
    </row>
    <row r="13" spans="1:134">
      <c r="A13" s="12"/>
      <c r="B13" s="23">
        <v>322</v>
      </c>
      <c r="C13" s="19" t="s">
        <v>122</v>
      </c>
      <c r="D13" s="43">
        <v>450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450</v>
      </c>
      <c r="P13" s="44">
        <f t="shared" si="1"/>
        <v>1.1597938144329898</v>
      </c>
      <c r="Q13" s="9"/>
    </row>
    <row r="14" spans="1:134">
      <c r="A14" s="12"/>
      <c r="B14" s="23">
        <v>323.10000000000002</v>
      </c>
      <c r="C14" s="19" t="s">
        <v>16</v>
      </c>
      <c r="D14" s="43">
        <v>25520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25520</v>
      </c>
      <c r="P14" s="44">
        <f t="shared" si="1"/>
        <v>65.773195876288653</v>
      </c>
      <c r="Q14" s="9"/>
    </row>
    <row r="15" spans="1:134" ht="15.75">
      <c r="A15" s="27" t="s">
        <v>115</v>
      </c>
      <c r="B15" s="28"/>
      <c r="C15" s="29"/>
      <c r="D15" s="30">
        <f t="shared" ref="D15:N15" si="5">SUM(D16:D21)</f>
        <v>140187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41">
        <f>SUM(D15:N15)</f>
        <v>140187</v>
      </c>
      <c r="P15" s="42">
        <f t="shared" si="1"/>
        <v>361.30670103092785</v>
      </c>
      <c r="Q15" s="10"/>
    </row>
    <row r="16" spans="1:134">
      <c r="A16" s="12"/>
      <c r="B16" s="23">
        <v>332</v>
      </c>
      <c r="C16" s="19" t="s">
        <v>123</v>
      </c>
      <c r="D16" s="43">
        <v>97474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0" si="6">SUM(D16:N16)</f>
        <v>97474</v>
      </c>
      <c r="P16" s="44">
        <f t="shared" si="1"/>
        <v>251.22164948453607</v>
      </c>
      <c r="Q16" s="9"/>
    </row>
    <row r="17" spans="1:17">
      <c r="A17" s="12"/>
      <c r="B17" s="23">
        <v>335.125</v>
      </c>
      <c r="C17" s="19" t="s">
        <v>116</v>
      </c>
      <c r="D17" s="43">
        <v>20449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20449</v>
      </c>
      <c r="P17" s="44">
        <f t="shared" si="1"/>
        <v>52.703608247422679</v>
      </c>
      <c r="Q17" s="9"/>
    </row>
    <row r="18" spans="1:17">
      <c r="A18" s="12"/>
      <c r="B18" s="23">
        <v>335.14</v>
      </c>
      <c r="C18" s="19" t="s">
        <v>73</v>
      </c>
      <c r="D18" s="43">
        <v>615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615</v>
      </c>
      <c r="P18" s="44">
        <f t="shared" si="1"/>
        <v>1.5850515463917525</v>
      </c>
      <c r="Q18" s="9"/>
    </row>
    <row r="19" spans="1:17">
      <c r="A19" s="12"/>
      <c r="B19" s="23">
        <v>335.15</v>
      </c>
      <c r="C19" s="19" t="s">
        <v>74</v>
      </c>
      <c r="D19" s="43">
        <v>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</v>
      </c>
      <c r="P19" s="44">
        <f t="shared" si="1"/>
        <v>9.0206185567010308E-2</v>
      </c>
      <c r="Q19" s="9"/>
    </row>
    <row r="20" spans="1:17">
      <c r="A20" s="12"/>
      <c r="B20" s="23">
        <v>335.18</v>
      </c>
      <c r="C20" s="19" t="s">
        <v>117</v>
      </c>
      <c r="D20" s="43">
        <v>12158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12158</v>
      </c>
      <c r="P20" s="44">
        <f t="shared" si="1"/>
        <v>31.335051546391753</v>
      </c>
      <c r="Q20" s="9"/>
    </row>
    <row r="21" spans="1:17">
      <c r="A21" s="12"/>
      <c r="B21" s="23">
        <v>337.9</v>
      </c>
      <c r="C21" s="19" t="s">
        <v>106</v>
      </c>
      <c r="D21" s="43">
        <v>9456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7">SUM(D21:N21)</f>
        <v>9456</v>
      </c>
      <c r="P21" s="44">
        <f t="shared" si="1"/>
        <v>24.371134020618555</v>
      </c>
      <c r="Q21" s="9"/>
    </row>
    <row r="22" spans="1:17" ht="15.75">
      <c r="A22" s="27" t="s">
        <v>30</v>
      </c>
      <c r="B22" s="28"/>
      <c r="C22" s="29"/>
      <c r="D22" s="30">
        <f t="shared" ref="D22:N22" si="8">SUM(D23:D25)</f>
        <v>3338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210429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8"/>
        <v>0</v>
      </c>
      <c r="O22" s="30">
        <f>SUM(D22:N22)</f>
        <v>213767</v>
      </c>
      <c r="P22" s="42">
        <f t="shared" si="1"/>
        <v>550.94587628865975</v>
      </c>
      <c r="Q22" s="10"/>
    </row>
    <row r="23" spans="1:17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94802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5" si="9">SUM(D23:N23)</f>
        <v>94802</v>
      </c>
      <c r="P23" s="44">
        <f t="shared" si="1"/>
        <v>244.33505154639175</v>
      </c>
      <c r="Q23" s="9"/>
    </row>
    <row r="24" spans="1:17">
      <c r="A24" s="12"/>
      <c r="B24" s="23">
        <v>343.5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115627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9"/>
        <v>115627</v>
      </c>
      <c r="P24" s="44">
        <f t="shared" si="1"/>
        <v>298.00773195876286</v>
      </c>
      <c r="Q24" s="9"/>
    </row>
    <row r="25" spans="1:17">
      <c r="A25" s="12"/>
      <c r="B25" s="23">
        <v>344.9</v>
      </c>
      <c r="C25" s="19" t="s">
        <v>76</v>
      </c>
      <c r="D25" s="43">
        <v>3338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9"/>
        <v>3338</v>
      </c>
      <c r="P25" s="44">
        <f t="shared" si="1"/>
        <v>8.6030927835051543</v>
      </c>
      <c r="Q25" s="9"/>
    </row>
    <row r="26" spans="1:17" ht="15.75">
      <c r="A26" s="27" t="s">
        <v>100</v>
      </c>
      <c r="B26" s="28"/>
      <c r="C26" s="29"/>
      <c r="D26" s="30">
        <f t="shared" ref="D26:N26" si="10">SUM(D27:D27)</f>
        <v>263</v>
      </c>
      <c r="E26" s="30">
        <f t="shared" si="10"/>
        <v>0</v>
      </c>
      <c r="F26" s="30">
        <f t="shared" si="10"/>
        <v>0</v>
      </c>
      <c r="G26" s="30">
        <f t="shared" si="10"/>
        <v>0</v>
      </c>
      <c r="H26" s="30">
        <f t="shared" si="10"/>
        <v>0</v>
      </c>
      <c r="I26" s="30">
        <f t="shared" si="10"/>
        <v>0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0</v>
      </c>
      <c r="N26" s="30">
        <f t="shared" si="10"/>
        <v>0</v>
      </c>
      <c r="O26" s="30">
        <f>SUM(D26:N26)</f>
        <v>263</v>
      </c>
      <c r="P26" s="42">
        <f t="shared" si="1"/>
        <v>0.67783505154639179</v>
      </c>
      <c r="Q26" s="10"/>
    </row>
    <row r="27" spans="1:17">
      <c r="A27" s="45"/>
      <c r="B27" s="46">
        <v>351.9</v>
      </c>
      <c r="C27" s="47" t="s">
        <v>118</v>
      </c>
      <c r="D27" s="43">
        <v>263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" si="11">SUM(D27:N27)</f>
        <v>263</v>
      </c>
      <c r="P27" s="44">
        <f t="shared" si="1"/>
        <v>0.67783505154639179</v>
      </c>
      <c r="Q27" s="9"/>
    </row>
    <row r="28" spans="1:17" ht="15.75">
      <c r="A28" s="27" t="s">
        <v>3</v>
      </c>
      <c r="B28" s="28"/>
      <c r="C28" s="29"/>
      <c r="D28" s="30">
        <f t="shared" ref="D28:N28" si="12">SUM(D29:D32)</f>
        <v>43457</v>
      </c>
      <c r="E28" s="30">
        <f t="shared" si="12"/>
        <v>0</v>
      </c>
      <c r="F28" s="30">
        <f t="shared" si="12"/>
        <v>0</v>
      </c>
      <c r="G28" s="30">
        <f t="shared" si="12"/>
        <v>0</v>
      </c>
      <c r="H28" s="30">
        <f t="shared" si="12"/>
        <v>0</v>
      </c>
      <c r="I28" s="30">
        <f t="shared" si="12"/>
        <v>0</v>
      </c>
      <c r="J28" s="30">
        <f t="shared" si="12"/>
        <v>0</v>
      </c>
      <c r="K28" s="30">
        <f t="shared" si="12"/>
        <v>0</v>
      </c>
      <c r="L28" s="30">
        <f t="shared" si="12"/>
        <v>0</v>
      </c>
      <c r="M28" s="30">
        <f t="shared" si="12"/>
        <v>0</v>
      </c>
      <c r="N28" s="30">
        <f t="shared" si="12"/>
        <v>0</v>
      </c>
      <c r="O28" s="30">
        <f>SUM(D28:N28)</f>
        <v>43457</v>
      </c>
      <c r="P28" s="42">
        <f t="shared" si="1"/>
        <v>112.00257731958763</v>
      </c>
      <c r="Q28" s="10"/>
    </row>
    <row r="29" spans="1:17">
      <c r="A29" s="12"/>
      <c r="B29" s="23">
        <v>361.1</v>
      </c>
      <c r="C29" s="19" t="s">
        <v>37</v>
      </c>
      <c r="D29" s="43">
        <v>790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790</v>
      </c>
      <c r="P29" s="44">
        <f t="shared" si="1"/>
        <v>2.036082474226804</v>
      </c>
      <c r="Q29" s="9"/>
    </row>
    <row r="30" spans="1:17">
      <c r="A30" s="12"/>
      <c r="B30" s="23">
        <v>362</v>
      </c>
      <c r="C30" s="19" t="s">
        <v>38</v>
      </c>
      <c r="D30" s="43">
        <v>31716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:O35" si="13">SUM(D30:N30)</f>
        <v>31716</v>
      </c>
      <c r="P30" s="44">
        <f t="shared" si="1"/>
        <v>81.742268041237111</v>
      </c>
      <c r="Q30" s="9"/>
    </row>
    <row r="31" spans="1:17">
      <c r="A31" s="12"/>
      <c r="B31" s="23">
        <v>366</v>
      </c>
      <c r="C31" s="19" t="s">
        <v>39</v>
      </c>
      <c r="D31" s="43">
        <v>2000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3"/>
        <v>2000</v>
      </c>
      <c r="P31" s="44">
        <f t="shared" si="1"/>
        <v>5.1546391752577323</v>
      </c>
      <c r="Q31" s="9"/>
    </row>
    <row r="32" spans="1:17">
      <c r="A32" s="12"/>
      <c r="B32" s="23">
        <v>369.9</v>
      </c>
      <c r="C32" s="19" t="s">
        <v>40</v>
      </c>
      <c r="D32" s="43">
        <v>8951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3"/>
        <v>8951</v>
      </c>
      <c r="P32" s="44">
        <f t="shared" si="1"/>
        <v>23.069587628865978</v>
      </c>
      <c r="Q32" s="9"/>
    </row>
    <row r="33" spans="1:120" ht="15.75">
      <c r="A33" s="27" t="s">
        <v>31</v>
      </c>
      <c r="B33" s="28"/>
      <c r="C33" s="29"/>
      <c r="D33" s="30">
        <f t="shared" ref="D33:N33" si="14">SUM(D34:D35)</f>
        <v>0</v>
      </c>
      <c r="E33" s="30">
        <f t="shared" si="14"/>
        <v>0</v>
      </c>
      <c r="F33" s="30">
        <f t="shared" si="14"/>
        <v>0</v>
      </c>
      <c r="G33" s="30">
        <f t="shared" si="14"/>
        <v>0</v>
      </c>
      <c r="H33" s="30">
        <f t="shared" si="14"/>
        <v>0</v>
      </c>
      <c r="I33" s="30">
        <f t="shared" si="14"/>
        <v>91705</v>
      </c>
      <c r="J33" s="30">
        <f t="shared" si="14"/>
        <v>0</v>
      </c>
      <c r="K33" s="30">
        <f t="shared" si="14"/>
        <v>0</v>
      </c>
      <c r="L33" s="30">
        <f t="shared" si="14"/>
        <v>0</v>
      </c>
      <c r="M33" s="30">
        <f t="shared" si="14"/>
        <v>0</v>
      </c>
      <c r="N33" s="30">
        <f t="shared" si="14"/>
        <v>0</v>
      </c>
      <c r="O33" s="30">
        <f t="shared" si="13"/>
        <v>91705</v>
      </c>
      <c r="P33" s="42">
        <f t="shared" si="1"/>
        <v>236.35309278350516</v>
      </c>
      <c r="Q33" s="9"/>
    </row>
    <row r="34" spans="1:120">
      <c r="A34" s="12"/>
      <c r="B34" s="23">
        <v>381</v>
      </c>
      <c r="C34" s="19" t="s">
        <v>41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89674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13"/>
        <v>89674</v>
      </c>
      <c r="P34" s="44">
        <f t="shared" si="1"/>
        <v>231.11855670103094</v>
      </c>
      <c r="Q34" s="9"/>
    </row>
    <row r="35" spans="1:120" ht="15.75" thickBot="1">
      <c r="A35" s="12"/>
      <c r="B35" s="23">
        <v>389.1</v>
      </c>
      <c r="C35" s="19" t="s">
        <v>43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2031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13"/>
        <v>2031</v>
      </c>
      <c r="P35" s="44">
        <f t="shared" si="1"/>
        <v>5.2345360824742269</v>
      </c>
      <c r="Q35" s="9"/>
    </row>
    <row r="36" spans="1:120" ht="16.5" thickBot="1">
      <c r="A36" s="13" t="s">
        <v>35</v>
      </c>
      <c r="B36" s="21"/>
      <c r="C36" s="20"/>
      <c r="D36" s="14">
        <f t="shared" ref="D36:N36" si="15">SUM(D5,D12,D15,D22,D26,D28,D33)</f>
        <v>382916</v>
      </c>
      <c r="E36" s="14">
        <f t="shared" si="15"/>
        <v>0</v>
      </c>
      <c r="F36" s="14">
        <f t="shared" si="15"/>
        <v>0</v>
      </c>
      <c r="G36" s="14">
        <f t="shared" si="15"/>
        <v>0</v>
      </c>
      <c r="H36" s="14">
        <f t="shared" si="15"/>
        <v>0</v>
      </c>
      <c r="I36" s="14">
        <f t="shared" si="15"/>
        <v>314825</v>
      </c>
      <c r="J36" s="14">
        <f t="shared" si="15"/>
        <v>0</v>
      </c>
      <c r="K36" s="14">
        <f t="shared" si="15"/>
        <v>0</v>
      </c>
      <c r="L36" s="14">
        <f t="shared" si="15"/>
        <v>0</v>
      </c>
      <c r="M36" s="14">
        <f t="shared" si="15"/>
        <v>0</v>
      </c>
      <c r="N36" s="14">
        <f t="shared" si="15"/>
        <v>0</v>
      </c>
      <c r="O36" s="14">
        <f>SUM(D36:N36)</f>
        <v>697741</v>
      </c>
      <c r="P36" s="36">
        <f t="shared" si="1"/>
        <v>1798.3015463917525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118" t="s">
        <v>124</v>
      </c>
      <c r="N38" s="118"/>
      <c r="O38" s="118"/>
      <c r="P38" s="40">
        <v>388</v>
      </c>
    </row>
    <row r="39" spans="1:120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1:120" ht="15.75" customHeight="1" thickBot="1">
      <c r="A40" s="120" t="s">
        <v>58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4"/>
      <c r="O3" s="35"/>
      <c r="P3" s="131" t="s">
        <v>109</v>
      </c>
      <c r="Q3" s="11"/>
      <c r="R3"/>
    </row>
    <row r="4" spans="1:134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110</v>
      </c>
      <c r="N4" s="33" t="s">
        <v>9</v>
      </c>
      <c r="O4" s="33" t="s">
        <v>111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112</v>
      </c>
      <c r="B5" s="24"/>
      <c r="C5" s="24"/>
      <c r="D5" s="25">
        <f t="shared" ref="D5:N5" si="0">SUM(D6:D11)</f>
        <v>156850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12605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4" si="1">SUM(D5:N5)</f>
        <v>169455</v>
      </c>
      <c r="P5" s="31">
        <f t="shared" ref="P5:P34" si="2">(O5/P$36)</f>
        <v>440.14285714285717</v>
      </c>
      <c r="Q5" s="6"/>
    </row>
    <row r="6" spans="1:134">
      <c r="A6" s="12"/>
      <c r="B6" s="23">
        <v>311</v>
      </c>
      <c r="C6" s="19" t="s">
        <v>2</v>
      </c>
      <c r="D6" s="43">
        <v>58049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58049</v>
      </c>
      <c r="P6" s="44">
        <f t="shared" si="2"/>
        <v>150.77662337662338</v>
      </c>
      <c r="Q6" s="9"/>
    </row>
    <row r="7" spans="1:134">
      <c r="A7" s="12"/>
      <c r="B7" s="23">
        <v>312.41000000000003</v>
      </c>
      <c r="C7" s="19" t="s">
        <v>113</v>
      </c>
      <c r="D7" s="43">
        <v>50628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50628</v>
      </c>
      <c r="P7" s="44">
        <f t="shared" si="2"/>
        <v>131.50129870129871</v>
      </c>
      <c r="Q7" s="9"/>
    </row>
    <row r="8" spans="1:134">
      <c r="A8" s="12"/>
      <c r="B8" s="23">
        <v>314.10000000000002</v>
      </c>
      <c r="C8" s="19" t="s">
        <v>11</v>
      </c>
      <c r="D8" s="43">
        <v>28319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28319</v>
      </c>
      <c r="P8" s="44">
        <f t="shared" si="2"/>
        <v>73.555844155844156</v>
      </c>
      <c r="Q8" s="9"/>
    </row>
    <row r="9" spans="1:134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12605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12605</v>
      </c>
      <c r="P9" s="44">
        <f t="shared" si="2"/>
        <v>32.740259740259738</v>
      </c>
      <c r="Q9" s="9"/>
    </row>
    <row r="10" spans="1:134">
      <c r="A10" s="12"/>
      <c r="B10" s="23">
        <v>315.10000000000002</v>
      </c>
      <c r="C10" s="19" t="s">
        <v>114</v>
      </c>
      <c r="D10" s="43">
        <v>17517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17517</v>
      </c>
      <c r="P10" s="44">
        <f t="shared" si="2"/>
        <v>45.498701298701299</v>
      </c>
      <c r="Q10" s="9"/>
    </row>
    <row r="11" spans="1:134">
      <c r="A11" s="12"/>
      <c r="B11" s="23">
        <v>316</v>
      </c>
      <c r="C11" s="19" t="s">
        <v>71</v>
      </c>
      <c r="D11" s="43">
        <v>2337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2337</v>
      </c>
      <c r="P11" s="44">
        <f t="shared" si="2"/>
        <v>6.07012987012987</v>
      </c>
      <c r="Q11" s="9"/>
    </row>
    <row r="12" spans="1:134" ht="15.75">
      <c r="A12" s="27" t="s">
        <v>15</v>
      </c>
      <c r="B12" s="28"/>
      <c r="C12" s="29"/>
      <c r="D12" s="30">
        <f t="shared" ref="D12:N12" si="3">SUM(D13:D13)</f>
        <v>21966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 t="shared" si="1"/>
        <v>21966</v>
      </c>
      <c r="P12" s="42">
        <f t="shared" si="2"/>
        <v>57.054545454545455</v>
      </c>
      <c r="Q12" s="10"/>
    </row>
    <row r="13" spans="1:134">
      <c r="A13" s="12"/>
      <c r="B13" s="23">
        <v>323.10000000000002</v>
      </c>
      <c r="C13" s="19" t="s">
        <v>16</v>
      </c>
      <c r="D13" s="43">
        <v>21966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21966</v>
      </c>
      <c r="P13" s="44">
        <f t="shared" si="2"/>
        <v>57.054545454545455</v>
      </c>
      <c r="Q13" s="9"/>
    </row>
    <row r="14" spans="1:134" ht="15.75">
      <c r="A14" s="27" t="s">
        <v>115</v>
      </c>
      <c r="B14" s="28"/>
      <c r="C14" s="29"/>
      <c r="D14" s="30">
        <f t="shared" ref="D14:N14" si="4">SUM(D15:D18)</f>
        <v>28110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28110</v>
      </c>
      <c r="P14" s="42">
        <f t="shared" si="2"/>
        <v>73.012987012987011</v>
      </c>
      <c r="Q14" s="10"/>
    </row>
    <row r="15" spans="1:134">
      <c r="A15" s="12"/>
      <c r="B15" s="23">
        <v>335.125</v>
      </c>
      <c r="C15" s="19" t="s">
        <v>116</v>
      </c>
      <c r="D15" s="43">
        <v>16539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16539</v>
      </c>
      <c r="P15" s="44">
        <f t="shared" si="2"/>
        <v>42.958441558441557</v>
      </c>
      <c r="Q15" s="9"/>
    </row>
    <row r="16" spans="1:134">
      <c r="A16" s="12"/>
      <c r="B16" s="23">
        <v>335.14</v>
      </c>
      <c r="C16" s="19" t="s">
        <v>73</v>
      </c>
      <c r="D16" s="43">
        <v>829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829</v>
      </c>
      <c r="P16" s="44">
        <f t="shared" si="2"/>
        <v>2.1532467532467532</v>
      </c>
      <c r="Q16" s="9"/>
    </row>
    <row r="17" spans="1:17">
      <c r="A17" s="12"/>
      <c r="B17" s="23">
        <v>335.15</v>
      </c>
      <c r="C17" s="19" t="s">
        <v>74</v>
      </c>
      <c r="D17" s="43">
        <v>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14</v>
      </c>
      <c r="P17" s="44">
        <f t="shared" si="2"/>
        <v>3.6363636363636362E-2</v>
      </c>
      <c r="Q17" s="9"/>
    </row>
    <row r="18" spans="1:17">
      <c r="A18" s="12"/>
      <c r="B18" s="23">
        <v>335.18</v>
      </c>
      <c r="C18" s="19" t="s">
        <v>117</v>
      </c>
      <c r="D18" s="43">
        <v>10728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10728</v>
      </c>
      <c r="P18" s="44">
        <f t="shared" si="2"/>
        <v>27.864935064935064</v>
      </c>
      <c r="Q18" s="9"/>
    </row>
    <row r="19" spans="1:17" ht="15.75">
      <c r="A19" s="27" t="s">
        <v>30</v>
      </c>
      <c r="B19" s="28"/>
      <c r="C19" s="29"/>
      <c r="D19" s="30">
        <f t="shared" ref="D19:N19" si="5">SUM(D20:D23)</f>
        <v>3541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208773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1"/>
        <v>212314</v>
      </c>
      <c r="P19" s="42">
        <f t="shared" si="2"/>
        <v>551.46493506493505</v>
      </c>
      <c r="Q19" s="10"/>
    </row>
    <row r="20" spans="1:17">
      <c r="A20" s="12"/>
      <c r="B20" s="23">
        <v>343.3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93836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93836</v>
      </c>
      <c r="P20" s="44">
        <f t="shared" si="2"/>
        <v>243.72987012987014</v>
      </c>
      <c r="Q20" s="9"/>
    </row>
    <row r="21" spans="1:17">
      <c r="A21" s="12"/>
      <c r="B21" s="23">
        <v>343.5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114937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114937</v>
      </c>
      <c r="P21" s="44">
        <f t="shared" si="2"/>
        <v>298.53766233766231</v>
      </c>
      <c r="Q21" s="9"/>
    </row>
    <row r="22" spans="1:17">
      <c r="A22" s="12"/>
      <c r="B22" s="23">
        <v>344.9</v>
      </c>
      <c r="C22" s="19" t="s">
        <v>76</v>
      </c>
      <c r="D22" s="43">
        <v>3241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3241</v>
      </c>
      <c r="P22" s="44">
        <f t="shared" si="2"/>
        <v>8.418181818181818</v>
      </c>
      <c r="Q22" s="9"/>
    </row>
    <row r="23" spans="1:17">
      <c r="A23" s="12"/>
      <c r="B23" s="23">
        <v>347.4</v>
      </c>
      <c r="C23" s="19" t="s">
        <v>55</v>
      </c>
      <c r="D23" s="43">
        <v>300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300</v>
      </c>
      <c r="P23" s="44">
        <f t="shared" si="2"/>
        <v>0.77922077922077926</v>
      </c>
      <c r="Q23" s="9"/>
    </row>
    <row r="24" spans="1:17" ht="15.75">
      <c r="A24" s="27" t="s">
        <v>100</v>
      </c>
      <c r="B24" s="28"/>
      <c r="C24" s="29"/>
      <c r="D24" s="30">
        <f t="shared" ref="D24:N24" si="6">SUM(D25:D25)</f>
        <v>57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57</v>
      </c>
      <c r="P24" s="42">
        <f t="shared" si="2"/>
        <v>0.14805194805194805</v>
      </c>
      <c r="Q24" s="10"/>
    </row>
    <row r="25" spans="1:17">
      <c r="A25" s="45"/>
      <c r="B25" s="46">
        <v>351.9</v>
      </c>
      <c r="C25" s="47" t="s">
        <v>118</v>
      </c>
      <c r="D25" s="43">
        <v>57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57</v>
      </c>
      <c r="P25" s="44">
        <f t="shared" si="2"/>
        <v>0.14805194805194805</v>
      </c>
      <c r="Q25" s="9"/>
    </row>
    <row r="26" spans="1:17" ht="15.75">
      <c r="A26" s="27" t="s">
        <v>3</v>
      </c>
      <c r="B26" s="28"/>
      <c r="C26" s="29"/>
      <c r="D26" s="30">
        <f t="shared" ref="D26:N26" si="7">SUM(D27:D30)</f>
        <v>48954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17306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7"/>
        <v>0</v>
      </c>
      <c r="O26" s="30">
        <f t="shared" si="1"/>
        <v>66260</v>
      </c>
      <c r="P26" s="42">
        <f t="shared" si="2"/>
        <v>172.10389610389609</v>
      </c>
      <c r="Q26" s="10"/>
    </row>
    <row r="27" spans="1:17">
      <c r="A27" s="12"/>
      <c r="B27" s="23">
        <v>361.1</v>
      </c>
      <c r="C27" s="19" t="s">
        <v>37</v>
      </c>
      <c r="D27" s="43">
        <v>276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276</v>
      </c>
      <c r="P27" s="44">
        <f t="shared" si="2"/>
        <v>0.7168831168831169</v>
      </c>
      <c r="Q27" s="9"/>
    </row>
    <row r="28" spans="1:17">
      <c r="A28" s="12"/>
      <c r="B28" s="23">
        <v>362</v>
      </c>
      <c r="C28" s="19" t="s">
        <v>38</v>
      </c>
      <c r="D28" s="43">
        <v>30199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30199</v>
      </c>
      <c r="P28" s="44">
        <f t="shared" si="2"/>
        <v>78.43896103896104</v>
      </c>
      <c r="Q28" s="9"/>
    </row>
    <row r="29" spans="1:17">
      <c r="A29" s="12"/>
      <c r="B29" s="23">
        <v>364</v>
      </c>
      <c r="C29" s="19" t="s">
        <v>93</v>
      </c>
      <c r="D29" s="43">
        <v>7602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7602</v>
      </c>
      <c r="P29" s="44">
        <f t="shared" si="2"/>
        <v>19.745454545454546</v>
      </c>
      <c r="Q29" s="9"/>
    </row>
    <row r="30" spans="1:17">
      <c r="A30" s="12"/>
      <c r="B30" s="23">
        <v>369.9</v>
      </c>
      <c r="C30" s="19" t="s">
        <v>40</v>
      </c>
      <c r="D30" s="43">
        <v>10877</v>
      </c>
      <c r="E30" s="43">
        <v>0</v>
      </c>
      <c r="F30" s="43">
        <v>0</v>
      </c>
      <c r="G30" s="43">
        <v>0</v>
      </c>
      <c r="H30" s="43">
        <v>0</v>
      </c>
      <c r="I30" s="43">
        <v>17306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28183</v>
      </c>
      <c r="P30" s="44">
        <f t="shared" si="2"/>
        <v>73.202597402597405</v>
      </c>
      <c r="Q30" s="9"/>
    </row>
    <row r="31" spans="1:17" ht="15.75">
      <c r="A31" s="27" t="s">
        <v>31</v>
      </c>
      <c r="B31" s="28"/>
      <c r="C31" s="29"/>
      <c r="D31" s="30">
        <f t="shared" ref="D31:N31" si="8">SUM(D32:D33)</f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952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1"/>
        <v>952</v>
      </c>
      <c r="P31" s="42">
        <f t="shared" si="2"/>
        <v>2.4727272727272727</v>
      </c>
      <c r="Q31" s="9"/>
    </row>
    <row r="32" spans="1:17">
      <c r="A32" s="12"/>
      <c r="B32" s="23">
        <v>381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493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"/>
        <v>493</v>
      </c>
      <c r="P32" s="44">
        <f t="shared" si="2"/>
        <v>1.2805194805194806</v>
      </c>
      <c r="Q32" s="9"/>
    </row>
    <row r="33" spans="1:120" ht="15.75" thickBot="1">
      <c r="A33" s="12"/>
      <c r="B33" s="23">
        <v>389.1</v>
      </c>
      <c r="C33" s="19" t="s">
        <v>43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459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1"/>
        <v>459</v>
      </c>
      <c r="P33" s="44">
        <f t="shared" si="2"/>
        <v>1.1922077922077923</v>
      </c>
      <c r="Q33" s="9"/>
    </row>
    <row r="34" spans="1:120" ht="16.5" thickBot="1">
      <c r="A34" s="13" t="s">
        <v>35</v>
      </c>
      <c r="B34" s="21"/>
      <c r="C34" s="20"/>
      <c r="D34" s="14">
        <f t="shared" ref="D34:N34" si="9">SUM(D5,D12,D14,D19,D24,D26,D31)</f>
        <v>259478</v>
      </c>
      <c r="E34" s="14">
        <f t="shared" si="9"/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239636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9"/>
        <v>0</v>
      </c>
      <c r="O34" s="14">
        <f t="shared" si="1"/>
        <v>499114</v>
      </c>
      <c r="P34" s="36">
        <f t="shared" si="2"/>
        <v>1296.4000000000001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118" t="s">
        <v>119</v>
      </c>
      <c r="N36" s="118"/>
      <c r="O36" s="118"/>
      <c r="P36" s="40">
        <v>385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143843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12432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6" si="1">SUM(D5:M5)</f>
        <v>156275</v>
      </c>
      <c r="O5" s="31">
        <f t="shared" ref="O5:O36" si="2">(N5/O$38)</f>
        <v>466.49253731343282</v>
      </c>
      <c r="P5" s="6"/>
    </row>
    <row r="6" spans="1:133">
      <c r="A6" s="12"/>
      <c r="B6" s="23">
        <v>311</v>
      </c>
      <c r="C6" s="19" t="s">
        <v>2</v>
      </c>
      <c r="D6" s="43">
        <v>52856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52856</v>
      </c>
      <c r="O6" s="44">
        <f t="shared" si="2"/>
        <v>157.77910447761195</v>
      </c>
      <c r="P6" s="9"/>
    </row>
    <row r="7" spans="1:133">
      <c r="A7" s="12"/>
      <c r="B7" s="23">
        <v>312.41000000000003</v>
      </c>
      <c r="C7" s="19" t="s">
        <v>10</v>
      </c>
      <c r="D7" s="43">
        <v>46950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46950</v>
      </c>
      <c r="O7" s="44">
        <f t="shared" si="2"/>
        <v>140.14925373134329</v>
      </c>
      <c r="P7" s="9"/>
    </row>
    <row r="8" spans="1:133">
      <c r="A8" s="12"/>
      <c r="B8" s="23">
        <v>314.10000000000002</v>
      </c>
      <c r="C8" s="19" t="s">
        <v>11</v>
      </c>
      <c r="D8" s="43">
        <v>27090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27090</v>
      </c>
      <c r="O8" s="44">
        <f t="shared" si="2"/>
        <v>80.865671641791039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12432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12432</v>
      </c>
      <c r="O9" s="44">
        <f t="shared" si="2"/>
        <v>37.110447761194031</v>
      </c>
      <c r="P9" s="9"/>
    </row>
    <row r="10" spans="1:133">
      <c r="A10" s="12"/>
      <c r="B10" s="23">
        <v>315</v>
      </c>
      <c r="C10" s="19" t="s">
        <v>70</v>
      </c>
      <c r="D10" s="43">
        <v>15533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15533</v>
      </c>
      <c r="O10" s="44">
        <f t="shared" si="2"/>
        <v>46.367164179104478</v>
      </c>
      <c r="P10" s="9"/>
    </row>
    <row r="11" spans="1:133">
      <c r="A11" s="12"/>
      <c r="B11" s="23">
        <v>316</v>
      </c>
      <c r="C11" s="19" t="s">
        <v>71</v>
      </c>
      <c r="D11" s="43">
        <v>1414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1414</v>
      </c>
      <c r="O11" s="44">
        <f t="shared" si="2"/>
        <v>4.2208955223880595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SUM(D13:D14)</f>
        <v>21578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21578</v>
      </c>
      <c r="O12" s="42">
        <f t="shared" si="2"/>
        <v>64.41194029850746</v>
      </c>
      <c r="P12" s="10"/>
    </row>
    <row r="13" spans="1:133">
      <c r="A13" s="12"/>
      <c r="B13" s="23">
        <v>322</v>
      </c>
      <c r="C13" s="19" t="s">
        <v>0</v>
      </c>
      <c r="D13" s="43">
        <v>300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300</v>
      </c>
      <c r="O13" s="44">
        <f t="shared" si="2"/>
        <v>0.89552238805970152</v>
      </c>
      <c r="P13" s="9"/>
    </row>
    <row r="14" spans="1:133">
      <c r="A14" s="12"/>
      <c r="B14" s="23">
        <v>323.10000000000002</v>
      </c>
      <c r="C14" s="19" t="s">
        <v>16</v>
      </c>
      <c r="D14" s="43">
        <v>21278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21278</v>
      </c>
      <c r="O14" s="44">
        <f t="shared" si="2"/>
        <v>63.516417910447764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SUM(D16:D22)</f>
        <v>36422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36422</v>
      </c>
      <c r="O15" s="42">
        <f t="shared" si="2"/>
        <v>108.72238805970149</v>
      </c>
      <c r="P15" s="10"/>
    </row>
    <row r="16" spans="1:133">
      <c r="A16" s="12"/>
      <c r="B16" s="23">
        <v>335.12</v>
      </c>
      <c r="C16" s="19" t="s">
        <v>72</v>
      </c>
      <c r="D16" s="43">
        <v>15541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15541</v>
      </c>
      <c r="O16" s="44">
        <f t="shared" si="2"/>
        <v>46.391044776119401</v>
      </c>
      <c r="P16" s="9"/>
    </row>
    <row r="17" spans="1:16">
      <c r="A17" s="12"/>
      <c r="B17" s="23">
        <v>335.14</v>
      </c>
      <c r="C17" s="19" t="s">
        <v>73</v>
      </c>
      <c r="D17" s="43">
        <v>564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564</v>
      </c>
      <c r="O17" s="44">
        <f t="shared" si="2"/>
        <v>1.6835820895522389</v>
      </c>
      <c r="P17" s="9"/>
    </row>
    <row r="18" spans="1:16">
      <c r="A18" s="12"/>
      <c r="B18" s="23">
        <v>335.15</v>
      </c>
      <c r="C18" s="19" t="s">
        <v>74</v>
      </c>
      <c r="D18" s="43">
        <v>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</v>
      </c>
      <c r="O18" s="44">
        <f t="shared" si="2"/>
        <v>4.1791044776119404E-2</v>
      </c>
      <c r="P18" s="9"/>
    </row>
    <row r="19" spans="1:16">
      <c r="A19" s="12"/>
      <c r="B19" s="23">
        <v>335.18</v>
      </c>
      <c r="C19" s="19" t="s">
        <v>75</v>
      </c>
      <c r="D19" s="43">
        <v>9220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9220</v>
      </c>
      <c r="O19" s="44">
        <f t="shared" si="2"/>
        <v>27.522388059701491</v>
      </c>
      <c r="P19" s="9"/>
    </row>
    <row r="20" spans="1:16">
      <c r="A20" s="12"/>
      <c r="B20" s="23">
        <v>337.2</v>
      </c>
      <c r="C20" s="19" t="s">
        <v>54</v>
      </c>
      <c r="D20" s="43">
        <v>740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740</v>
      </c>
      <c r="O20" s="44">
        <f t="shared" si="2"/>
        <v>2.2089552238805972</v>
      </c>
      <c r="P20" s="9"/>
    </row>
    <row r="21" spans="1:16">
      <c r="A21" s="12"/>
      <c r="B21" s="23">
        <v>337.3</v>
      </c>
      <c r="C21" s="19" t="s">
        <v>25</v>
      </c>
      <c r="D21" s="43">
        <v>1849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1849</v>
      </c>
      <c r="O21" s="44">
        <f t="shared" si="2"/>
        <v>5.5194029850746267</v>
      </c>
      <c r="P21" s="9"/>
    </row>
    <row r="22" spans="1:16">
      <c r="A22" s="12"/>
      <c r="B22" s="23">
        <v>337.9</v>
      </c>
      <c r="C22" s="19" t="s">
        <v>106</v>
      </c>
      <c r="D22" s="43">
        <v>8494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8494</v>
      </c>
      <c r="O22" s="44">
        <f t="shared" si="2"/>
        <v>25.355223880597016</v>
      </c>
      <c r="P22" s="9"/>
    </row>
    <row r="23" spans="1:16" ht="15.75">
      <c r="A23" s="27" t="s">
        <v>30</v>
      </c>
      <c r="B23" s="28"/>
      <c r="C23" s="29"/>
      <c r="D23" s="30">
        <f t="shared" ref="D23:M23" si="5">SUM(D24:D26)</f>
        <v>3146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187666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190812</v>
      </c>
      <c r="O23" s="42">
        <f t="shared" si="2"/>
        <v>569.58805970149251</v>
      </c>
      <c r="P23" s="10"/>
    </row>
    <row r="24" spans="1:16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81441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81441</v>
      </c>
      <c r="O24" s="44">
        <f t="shared" si="2"/>
        <v>243.10746268656717</v>
      </c>
      <c r="P24" s="9"/>
    </row>
    <row r="25" spans="1:16">
      <c r="A25" s="12"/>
      <c r="B25" s="23">
        <v>343.5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106225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106225</v>
      </c>
      <c r="O25" s="44">
        <f t="shared" si="2"/>
        <v>317.08955223880599</v>
      </c>
      <c r="P25" s="9"/>
    </row>
    <row r="26" spans="1:16">
      <c r="A26" s="12"/>
      <c r="B26" s="23">
        <v>344.9</v>
      </c>
      <c r="C26" s="19" t="s">
        <v>76</v>
      </c>
      <c r="D26" s="43">
        <v>3146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3146</v>
      </c>
      <c r="O26" s="44">
        <f t="shared" si="2"/>
        <v>9.3910447761194025</v>
      </c>
      <c r="P26" s="9"/>
    </row>
    <row r="27" spans="1:16" ht="15.75">
      <c r="A27" s="27" t="s">
        <v>100</v>
      </c>
      <c r="B27" s="28"/>
      <c r="C27" s="29"/>
      <c r="D27" s="30">
        <f t="shared" ref="D27:M27" si="6">SUM(D28:D28)</f>
        <v>104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0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104</v>
      </c>
      <c r="O27" s="42">
        <f t="shared" si="2"/>
        <v>0.31044776119402984</v>
      </c>
      <c r="P27" s="10"/>
    </row>
    <row r="28" spans="1:16">
      <c r="A28" s="45"/>
      <c r="B28" s="46">
        <v>351.5</v>
      </c>
      <c r="C28" s="47" t="s">
        <v>101</v>
      </c>
      <c r="D28" s="43">
        <v>104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104</v>
      </c>
      <c r="O28" s="44">
        <f t="shared" si="2"/>
        <v>0.31044776119402984</v>
      </c>
      <c r="P28" s="9"/>
    </row>
    <row r="29" spans="1:16" ht="15.75">
      <c r="A29" s="27" t="s">
        <v>3</v>
      </c>
      <c r="B29" s="28"/>
      <c r="C29" s="29"/>
      <c r="D29" s="30">
        <f t="shared" ref="D29:M29" si="7">SUM(D30:D33)</f>
        <v>25629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14138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39767</v>
      </c>
      <c r="O29" s="42">
        <f t="shared" si="2"/>
        <v>118.70746268656717</v>
      </c>
      <c r="P29" s="10"/>
    </row>
    <row r="30" spans="1:16">
      <c r="A30" s="12"/>
      <c r="B30" s="23">
        <v>361.1</v>
      </c>
      <c r="C30" s="19" t="s">
        <v>37</v>
      </c>
      <c r="D30" s="43">
        <v>957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957</v>
      </c>
      <c r="O30" s="44">
        <f t="shared" si="2"/>
        <v>2.8567164179104476</v>
      </c>
      <c r="P30" s="9"/>
    </row>
    <row r="31" spans="1:16">
      <c r="A31" s="12"/>
      <c r="B31" s="23">
        <v>362</v>
      </c>
      <c r="C31" s="19" t="s">
        <v>38</v>
      </c>
      <c r="D31" s="43">
        <v>18366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18366</v>
      </c>
      <c r="O31" s="44">
        <f t="shared" si="2"/>
        <v>54.823880597014927</v>
      </c>
      <c r="P31" s="9"/>
    </row>
    <row r="32" spans="1:16">
      <c r="A32" s="12"/>
      <c r="B32" s="23">
        <v>366</v>
      </c>
      <c r="C32" s="19" t="s">
        <v>39</v>
      </c>
      <c r="D32" s="43">
        <v>150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150</v>
      </c>
      <c r="O32" s="44">
        <f t="shared" si="2"/>
        <v>0.44776119402985076</v>
      </c>
      <c r="P32" s="9"/>
    </row>
    <row r="33" spans="1:119">
      <c r="A33" s="12"/>
      <c r="B33" s="23">
        <v>369.9</v>
      </c>
      <c r="C33" s="19" t="s">
        <v>40</v>
      </c>
      <c r="D33" s="43">
        <v>6156</v>
      </c>
      <c r="E33" s="43">
        <v>0</v>
      </c>
      <c r="F33" s="43">
        <v>0</v>
      </c>
      <c r="G33" s="43">
        <v>0</v>
      </c>
      <c r="H33" s="43">
        <v>0</v>
      </c>
      <c r="I33" s="43">
        <v>14138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20294</v>
      </c>
      <c r="O33" s="44">
        <f t="shared" si="2"/>
        <v>60.579104477611942</v>
      </c>
      <c r="P33" s="9"/>
    </row>
    <row r="34" spans="1:119" ht="15.75">
      <c r="A34" s="27" t="s">
        <v>31</v>
      </c>
      <c r="B34" s="28"/>
      <c r="C34" s="29"/>
      <c r="D34" s="30">
        <f t="shared" ref="D34:M34" si="8">SUM(D35:D35)</f>
        <v>0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2791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1"/>
        <v>2791</v>
      </c>
      <c r="O34" s="42">
        <f t="shared" si="2"/>
        <v>8.3313432835820898</v>
      </c>
      <c r="P34" s="9"/>
    </row>
    <row r="35" spans="1:119" ht="15.75" thickBot="1">
      <c r="A35" s="12"/>
      <c r="B35" s="23">
        <v>389.1</v>
      </c>
      <c r="C35" s="19" t="s">
        <v>78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2791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2791</v>
      </c>
      <c r="O35" s="44">
        <f t="shared" si="2"/>
        <v>8.3313432835820898</v>
      </c>
      <c r="P35" s="9"/>
    </row>
    <row r="36" spans="1:119" ht="16.5" thickBot="1">
      <c r="A36" s="13" t="s">
        <v>35</v>
      </c>
      <c r="B36" s="21"/>
      <c r="C36" s="20"/>
      <c r="D36" s="14">
        <f t="shared" ref="D36:M36" si="9">SUM(D5,D12,D15,D23,D27,D29,D34)</f>
        <v>230722</v>
      </c>
      <c r="E36" s="14">
        <f t="shared" si="9"/>
        <v>0</v>
      </c>
      <c r="F36" s="14">
        <f t="shared" si="9"/>
        <v>0</v>
      </c>
      <c r="G36" s="14">
        <f t="shared" si="9"/>
        <v>0</v>
      </c>
      <c r="H36" s="14">
        <f t="shared" si="9"/>
        <v>0</v>
      </c>
      <c r="I36" s="14">
        <f t="shared" si="9"/>
        <v>217027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1"/>
        <v>447749</v>
      </c>
      <c r="O36" s="36">
        <f t="shared" si="2"/>
        <v>1336.5641791044777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8" t="s">
        <v>107</v>
      </c>
      <c r="M38" s="118"/>
      <c r="N38" s="118"/>
      <c r="O38" s="40">
        <v>335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139110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12500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151610</v>
      </c>
      <c r="O5" s="31">
        <f t="shared" ref="O5:O31" si="2">(N5/O$33)</f>
        <v>448.55029585798815</v>
      </c>
      <c r="P5" s="6"/>
    </row>
    <row r="6" spans="1:133">
      <c r="A6" s="12"/>
      <c r="B6" s="23">
        <v>311</v>
      </c>
      <c r="C6" s="19" t="s">
        <v>2</v>
      </c>
      <c r="D6" s="43">
        <v>51843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51843</v>
      </c>
      <c r="O6" s="44">
        <f t="shared" si="2"/>
        <v>153.38165680473372</v>
      </c>
      <c r="P6" s="9"/>
    </row>
    <row r="7" spans="1:133">
      <c r="A7" s="12"/>
      <c r="B7" s="23">
        <v>312.41000000000003</v>
      </c>
      <c r="C7" s="19" t="s">
        <v>10</v>
      </c>
      <c r="D7" s="43">
        <v>48706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48706</v>
      </c>
      <c r="O7" s="44">
        <f t="shared" si="2"/>
        <v>144.10059171597632</v>
      </c>
      <c r="P7" s="9"/>
    </row>
    <row r="8" spans="1:133">
      <c r="A8" s="12"/>
      <c r="B8" s="23">
        <v>314.10000000000002</v>
      </c>
      <c r="C8" s="19" t="s">
        <v>11</v>
      </c>
      <c r="D8" s="43">
        <v>25626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25626</v>
      </c>
      <c r="O8" s="44">
        <f t="shared" si="2"/>
        <v>75.816568047337284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12500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12500</v>
      </c>
      <c r="O9" s="44">
        <f t="shared" si="2"/>
        <v>36.982248520710058</v>
      </c>
      <c r="P9" s="9"/>
    </row>
    <row r="10" spans="1:133">
      <c r="A10" s="12"/>
      <c r="B10" s="23">
        <v>315</v>
      </c>
      <c r="C10" s="19" t="s">
        <v>70</v>
      </c>
      <c r="D10" s="43">
        <v>12091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12091</v>
      </c>
      <c r="O10" s="44">
        <f t="shared" si="2"/>
        <v>35.772189349112423</v>
      </c>
      <c r="P10" s="9"/>
    </row>
    <row r="11" spans="1:133">
      <c r="A11" s="12"/>
      <c r="B11" s="23">
        <v>316</v>
      </c>
      <c r="C11" s="19" t="s">
        <v>71</v>
      </c>
      <c r="D11" s="43">
        <v>844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844</v>
      </c>
      <c r="O11" s="44">
        <f t="shared" si="2"/>
        <v>2.4970414201183431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21417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21417</v>
      </c>
      <c r="O12" s="42">
        <f t="shared" si="2"/>
        <v>63.363905325443788</v>
      </c>
      <c r="P12" s="10"/>
    </row>
    <row r="13" spans="1:133">
      <c r="A13" s="12"/>
      <c r="B13" s="23">
        <v>323.10000000000002</v>
      </c>
      <c r="C13" s="19" t="s">
        <v>16</v>
      </c>
      <c r="D13" s="43">
        <v>21417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21417</v>
      </c>
      <c r="O13" s="44">
        <f t="shared" si="2"/>
        <v>63.363905325443788</v>
      </c>
      <c r="P13" s="9"/>
    </row>
    <row r="14" spans="1:133" ht="15.75">
      <c r="A14" s="27" t="s">
        <v>19</v>
      </c>
      <c r="B14" s="28"/>
      <c r="C14" s="29"/>
      <c r="D14" s="30">
        <f t="shared" ref="D14:M14" si="4">SUM(D15:D18)</f>
        <v>25149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25149</v>
      </c>
      <c r="O14" s="42">
        <f t="shared" si="2"/>
        <v>74.405325443786978</v>
      </c>
      <c r="P14" s="10"/>
    </row>
    <row r="15" spans="1:133">
      <c r="A15" s="12"/>
      <c r="B15" s="23">
        <v>335.12</v>
      </c>
      <c r="C15" s="19" t="s">
        <v>72</v>
      </c>
      <c r="D15" s="43">
        <v>15580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15580</v>
      </c>
      <c r="O15" s="44">
        <f t="shared" si="2"/>
        <v>46.094674556213015</v>
      </c>
      <c r="P15" s="9"/>
    </row>
    <row r="16" spans="1:133">
      <c r="A16" s="12"/>
      <c r="B16" s="23">
        <v>335.14</v>
      </c>
      <c r="C16" s="19" t="s">
        <v>73</v>
      </c>
      <c r="D16" s="43">
        <v>510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510</v>
      </c>
      <c r="O16" s="44">
        <f t="shared" si="2"/>
        <v>1.5088757396449703</v>
      </c>
      <c r="P16" s="9"/>
    </row>
    <row r="17" spans="1:119">
      <c r="A17" s="12"/>
      <c r="B17" s="23">
        <v>335.15</v>
      </c>
      <c r="C17" s="19" t="s">
        <v>74</v>
      </c>
      <c r="D17" s="43">
        <v>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</v>
      </c>
      <c r="O17" s="44">
        <f t="shared" si="2"/>
        <v>4.142011834319527E-2</v>
      </c>
      <c r="P17" s="9"/>
    </row>
    <row r="18" spans="1:119">
      <c r="A18" s="12"/>
      <c r="B18" s="23">
        <v>335.18</v>
      </c>
      <c r="C18" s="19" t="s">
        <v>75</v>
      </c>
      <c r="D18" s="43">
        <v>9045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9045</v>
      </c>
      <c r="O18" s="44">
        <f t="shared" si="2"/>
        <v>26.760355029585799</v>
      </c>
      <c r="P18" s="9"/>
    </row>
    <row r="19" spans="1:119" ht="15.75">
      <c r="A19" s="27" t="s">
        <v>30</v>
      </c>
      <c r="B19" s="28"/>
      <c r="C19" s="29"/>
      <c r="D19" s="30">
        <f t="shared" ref="D19:M19" si="5">SUM(D20:D22)</f>
        <v>3055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194564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197619</v>
      </c>
      <c r="O19" s="42">
        <f t="shared" si="2"/>
        <v>584.67159763313612</v>
      </c>
      <c r="P19" s="10"/>
    </row>
    <row r="20" spans="1:119">
      <c r="A20" s="12"/>
      <c r="B20" s="23">
        <v>343.3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86997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86997</v>
      </c>
      <c r="O20" s="44">
        <f t="shared" si="2"/>
        <v>257.38757396449705</v>
      </c>
      <c r="P20" s="9"/>
    </row>
    <row r="21" spans="1:119">
      <c r="A21" s="12"/>
      <c r="B21" s="23">
        <v>343.5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107567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107567</v>
      </c>
      <c r="O21" s="44">
        <f t="shared" si="2"/>
        <v>318.24556213017752</v>
      </c>
      <c r="P21" s="9"/>
    </row>
    <row r="22" spans="1:119">
      <c r="A22" s="12"/>
      <c r="B22" s="23">
        <v>344.9</v>
      </c>
      <c r="C22" s="19" t="s">
        <v>76</v>
      </c>
      <c r="D22" s="43">
        <v>3055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3055</v>
      </c>
      <c r="O22" s="44">
        <f t="shared" si="2"/>
        <v>9.0384615384615383</v>
      </c>
      <c r="P22" s="9"/>
    </row>
    <row r="23" spans="1:119" ht="15.75">
      <c r="A23" s="27" t="s">
        <v>100</v>
      </c>
      <c r="B23" s="28"/>
      <c r="C23" s="29"/>
      <c r="D23" s="30">
        <f t="shared" ref="D23:M23" si="6">SUM(D24:D24)</f>
        <v>74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74</v>
      </c>
      <c r="O23" s="42">
        <f t="shared" si="2"/>
        <v>0.21893491124260356</v>
      </c>
      <c r="P23" s="10"/>
    </row>
    <row r="24" spans="1:119">
      <c r="A24" s="45"/>
      <c r="B24" s="46">
        <v>351.5</v>
      </c>
      <c r="C24" s="47" t="s">
        <v>101</v>
      </c>
      <c r="D24" s="43">
        <v>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74</v>
      </c>
      <c r="O24" s="44">
        <f t="shared" si="2"/>
        <v>0.21893491124260356</v>
      </c>
      <c r="P24" s="9"/>
    </row>
    <row r="25" spans="1:119" ht="15.75">
      <c r="A25" s="27" t="s">
        <v>3</v>
      </c>
      <c r="B25" s="28"/>
      <c r="C25" s="29"/>
      <c r="D25" s="30">
        <f t="shared" ref="D25:M25" si="7">SUM(D26:D28)</f>
        <v>32930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3875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36805</v>
      </c>
      <c r="O25" s="42">
        <f t="shared" si="2"/>
        <v>108.8905325443787</v>
      </c>
      <c r="P25" s="10"/>
    </row>
    <row r="26" spans="1:119">
      <c r="A26" s="12"/>
      <c r="B26" s="23">
        <v>361.1</v>
      </c>
      <c r="C26" s="19" t="s">
        <v>37</v>
      </c>
      <c r="D26" s="43">
        <v>1801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1801</v>
      </c>
      <c r="O26" s="44">
        <f t="shared" si="2"/>
        <v>5.3284023668639051</v>
      </c>
      <c r="P26" s="9"/>
    </row>
    <row r="27" spans="1:119">
      <c r="A27" s="12"/>
      <c r="B27" s="23">
        <v>362</v>
      </c>
      <c r="C27" s="19" t="s">
        <v>38</v>
      </c>
      <c r="D27" s="43">
        <v>26702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26702</v>
      </c>
      <c r="O27" s="44">
        <f t="shared" si="2"/>
        <v>79</v>
      </c>
      <c r="P27" s="9"/>
    </row>
    <row r="28" spans="1:119">
      <c r="A28" s="12"/>
      <c r="B28" s="23">
        <v>369.9</v>
      </c>
      <c r="C28" s="19" t="s">
        <v>40</v>
      </c>
      <c r="D28" s="43">
        <v>4427</v>
      </c>
      <c r="E28" s="43">
        <v>0</v>
      </c>
      <c r="F28" s="43">
        <v>0</v>
      </c>
      <c r="G28" s="43">
        <v>0</v>
      </c>
      <c r="H28" s="43">
        <v>0</v>
      </c>
      <c r="I28" s="43">
        <v>3875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8302</v>
      </c>
      <c r="O28" s="44">
        <f t="shared" si="2"/>
        <v>24.562130177514792</v>
      </c>
      <c r="P28" s="9"/>
    </row>
    <row r="29" spans="1:119" ht="15.75">
      <c r="A29" s="27" t="s">
        <v>31</v>
      </c>
      <c r="B29" s="28"/>
      <c r="C29" s="29"/>
      <c r="D29" s="30">
        <f t="shared" ref="D29:M29" si="8">SUM(D30:D30)</f>
        <v>0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5739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1"/>
        <v>5739</v>
      </c>
      <c r="O29" s="42">
        <f t="shared" si="2"/>
        <v>16.979289940828401</v>
      </c>
      <c r="P29" s="9"/>
    </row>
    <row r="30" spans="1:119" ht="15.75" thickBot="1">
      <c r="A30" s="12"/>
      <c r="B30" s="23">
        <v>389.1</v>
      </c>
      <c r="C30" s="19" t="s">
        <v>78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5739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5739</v>
      </c>
      <c r="O30" s="44">
        <f t="shared" si="2"/>
        <v>16.979289940828401</v>
      </c>
      <c r="P30" s="9"/>
    </row>
    <row r="31" spans="1:119" ht="16.5" thickBot="1">
      <c r="A31" s="13" t="s">
        <v>35</v>
      </c>
      <c r="B31" s="21"/>
      <c r="C31" s="20"/>
      <c r="D31" s="14">
        <f t="shared" ref="D31:M31" si="9">SUM(D5,D12,D14,D19,D23,D25,D29)</f>
        <v>221735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216678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438413</v>
      </c>
      <c r="O31" s="36">
        <f t="shared" si="2"/>
        <v>1297.0798816568047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8" t="s">
        <v>104</v>
      </c>
      <c r="M33" s="118"/>
      <c r="N33" s="118"/>
      <c r="O33" s="40">
        <v>338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58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135715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16257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4" si="1">SUM(D5:M5)</f>
        <v>151972</v>
      </c>
      <c r="O5" s="31">
        <f t="shared" ref="O5:O34" si="2">(N5/O$36)</f>
        <v>449.62130177514791</v>
      </c>
      <c r="P5" s="6"/>
    </row>
    <row r="6" spans="1:133">
      <c r="A6" s="12"/>
      <c r="B6" s="23">
        <v>311</v>
      </c>
      <c r="C6" s="19" t="s">
        <v>2</v>
      </c>
      <c r="D6" s="43">
        <v>50305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50305</v>
      </c>
      <c r="O6" s="44">
        <f t="shared" si="2"/>
        <v>148.83136094674558</v>
      </c>
      <c r="P6" s="9"/>
    </row>
    <row r="7" spans="1:133">
      <c r="A7" s="12"/>
      <c r="B7" s="23">
        <v>312.41000000000003</v>
      </c>
      <c r="C7" s="19" t="s">
        <v>10</v>
      </c>
      <c r="D7" s="43">
        <v>46249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46249</v>
      </c>
      <c r="O7" s="44">
        <f t="shared" si="2"/>
        <v>136.83136094674558</v>
      </c>
      <c r="P7" s="9"/>
    </row>
    <row r="8" spans="1:133">
      <c r="A8" s="12"/>
      <c r="B8" s="23">
        <v>314.10000000000002</v>
      </c>
      <c r="C8" s="19" t="s">
        <v>11</v>
      </c>
      <c r="D8" s="43">
        <v>23891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23891</v>
      </c>
      <c r="O8" s="44">
        <f t="shared" si="2"/>
        <v>70.683431952662716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16257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16257</v>
      </c>
      <c r="O9" s="44">
        <f t="shared" si="2"/>
        <v>48.097633136094672</v>
      </c>
      <c r="P9" s="9"/>
    </row>
    <row r="10" spans="1:133">
      <c r="A10" s="12"/>
      <c r="B10" s="23">
        <v>315</v>
      </c>
      <c r="C10" s="19" t="s">
        <v>70</v>
      </c>
      <c r="D10" s="43">
        <v>13709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13709</v>
      </c>
      <c r="O10" s="44">
        <f t="shared" si="2"/>
        <v>40.559171597633139</v>
      </c>
      <c r="P10" s="9"/>
    </row>
    <row r="11" spans="1:133">
      <c r="A11" s="12"/>
      <c r="B11" s="23">
        <v>316</v>
      </c>
      <c r="C11" s="19" t="s">
        <v>71</v>
      </c>
      <c r="D11" s="43">
        <v>1561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1561</v>
      </c>
      <c r="O11" s="44">
        <f t="shared" si="2"/>
        <v>4.6183431952662719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20178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20178</v>
      </c>
      <c r="O12" s="42">
        <f t="shared" si="2"/>
        <v>59.698224852071007</v>
      </c>
      <c r="P12" s="10"/>
    </row>
    <row r="13" spans="1:133">
      <c r="A13" s="12"/>
      <c r="B13" s="23">
        <v>323.10000000000002</v>
      </c>
      <c r="C13" s="19" t="s">
        <v>16</v>
      </c>
      <c r="D13" s="43">
        <v>20178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20178</v>
      </c>
      <c r="O13" s="44">
        <f t="shared" si="2"/>
        <v>59.698224852071007</v>
      </c>
      <c r="P13" s="9"/>
    </row>
    <row r="14" spans="1:133" ht="15.75">
      <c r="A14" s="27" t="s">
        <v>19</v>
      </c>
      <c r="B14" s="28"/>
      <c r="C14" s="29"/>
      <c r="D14" s="30">
        <f t="shared" ref="D14:M14" si="4">SUM(D15:D19)</f>
        <v>89876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89876</v>
      </c>
      <c r="O14" s="42">
        <f t="shared" si="2"/>
        <v>265.90532544378698</v>
      </c>
      <c r="P14" s="10"/>
    </row>
    <row r="15" spans="1:133">
      <c r="A15" s="12"/>
      <c r="B15" s="23">
        <v>334.7</v>
      </c>
      <c r="C15" s="19" t="s">
        <v>20</v>
      </c>
      <c r="D15" s="43">
        <v>64965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64965</v>
      </c>
      <c r="O15" s="44">
        <f t="shared" si="2"/>
        <v>192.20414201183431</v>
      </c>
      <c r="P15" s="9"/>
    </row>
    <row r="16" spans="1:133">
      <c r="A16" s="12"/>
      <c r="B16" s="23">
        <v>335.12</v>
      </c>
      <c r="C16" s="19" t="s">
        <v>72</v>
      </c>
      <c r="D16" s="43">
        <v>15569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15569</v>
      </c>
      <c r="O16" s="44">
        <f t="shared" si="2"/>
        <v>46.062130177514796</v>
      </c>
      <c r="P16" s="9"/>
    </row>
    <row r="17" spans="1:16">
      <c r="A17" s="12"/>
      <c r="B17" s="23">
        <v>335.14</v>
      </c>
      <c r="C17" s="19" t="s">
        <v>73</v>
      </c>
      <c r="D17" s="43">
        <v>398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398</v>
      </c>
      <c r="O17" s="44">
        <f t="shared" si="2"/>
        <v>1.1775147928994083</v>
      </c>
      <c r="P17" s="9"/>
    </row>
    <row r="18" spans="1:16">
      <c r="A18" s="12"/>
      <c r="B18" s="23">
        <v>335.15</v>
      </c>
      <c r="C18" s="19" t="s">
        <v>74</v>
      </c>
      <c r="D18" s="43">
        <v>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</v>
      </c>
      <c r="O18" s="44">
        <f t="shared" si="2"/>
        <v>4.142011834319527E-2</v>
      </c>
      <c r="P18" s="9"/>
    </row>
    <row r="19" spans="1:16">
      <c r="A19" s="12"/>
      <c r="B19" s="23">
        <v>335.18</v>
      </c>
      <c r="C19" s="19" t="s">
        <v>75</v>
      </c>
      <c r="D19" s="43">
        <v>8930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8930</v>
      </c>
      <c r="O19" s="44">
        <f t="shared" si="2"/>
        <v>26.420118343195266</v>
      </c>
      <c r="P19" s="9"/>
    </row>
    <row r="20" spans="1:16" ht="15.75">
      <c r="A20" s="27" t="s">
        <v>30</v>
      </c>
      <c r="B20" s="28"/>
      <c r="C20" s="29"/>
      <c r="D20" s="30">
        <f t="shared" ref="D20:M20" si="5">SUM(D21:D23)</f>
        <v>2966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254255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257221</v>
      </c>
      <c r="O20" s="42">
        <f t="shared" si="2"/>
        <v>761.00887573964496</v>
      </c>
      <c r="P20" s="10"/>
    </row>
    <row r="21" spans="1:16">
      <c r="A21" s="12"/>
      <c r="B21" s="23">
        <v>343.3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98482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98482</v>
      </c>
      <c r="O21" s="44">
        <f t="shared" si="2"/>
        <v>291.36686390532543</v>
      </c>
      <c r="P21" s="9"/>
    </row>
    <row r="22" spans="1:16">
      <c r="A22" s="12"/>
      <c r="B22" s="23">
        <v>343.5</v>
      </c>
      <c r="C22" s="19" t="s">
        <v>66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155773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155773</v>
      </c>
      <c r="O22" s="44">
        <f t="shared" si="2"/>
        <v>460.86686390532543</v>
      </c>
      <c r="P22" s="9"/>
    </row>
    <row r="23" spans="1:16">
      <c r="A23" s="12"/>
      <c r="B23" s="23">
        <v>344.9</v>
      </c>
      <c r="C23" s="19" t="s">
        <v>76</v>
      </c>
      <c r="D23" s="43">
        <v>2966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2966</v>
      </c>
      <c r="O23" s="44">
        <f t="shared" si="2"/>
        <v>8.7751479289940821</v>
      </c>
      <c r="P23" s="9"/>
    </row>
    <row r="24" spans="1:16" ht="15.75">
      <c r="A24" s="27" t="s">
        <v>100</v>
      </c>
      <c r="B24" s="28"/>
      <c r="C24" s="29"/>
      <c r="D24" s="30">
        <f t="shared" ref="D24:M24" si="6">SUM(D25:D25)</f>
        <v>102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102</v>
      </c>
      <c r="O24" s="42">
        <f t="shared" si="2"/>
        <v>0.30177514792899407</v>
      </c>
      <c r="P24" s="10"/>
    </row>
    <row r="25" spans="1:16">
      <c r="A25" s="45"/>
      <c r="B25" s="46">
        <v>351.5</v>
      </c>
      <c r="C25" s="47" t="s">
        <v>101</v>
      </c>
      <c r="D25" s="43">
        <v>102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102</v>
      </c>
      <c r="O25" s="44">
        <f t="shared" si="2"/>
        <v>0.30177514792899407</v>
      </c>
      <c r="P25" s="9"/>
    </row>
    <row r="26" spans="1:16" ht="15.75">
      <c r="A26" s="27" t="s">
        <v>3</v>
      </c>
      <c r="B26" s="28"/>
      <c r="C26" s="29"/>
      <c r="D26" s="30">
        <f t="shared" ref="D26:M26" si="7">SUM(D27:D30)</f>
        <v>25878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3505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29383</v>
      </c>
      <c r="O26" s="42">
        <f t="shared" si="2"/>
        <v>86.931952662721898</v>
      </c>
      <c r="P26" s="10"/>
    </row>
    <row r="27" spans="1:16">
      <c r="A27" s="12"/>
      <c r="B27" s="23">
        <v>361.1</v>
      </c>
      <c r="C27" s="19" t="s">
        <v>37</v>
      </c>
      <c r="D27" s="43">
        <v>1345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1345</v>
      </c>
      <c r="O27" s="44">
        <f t="shared" si="2"/>
        <v>3.9792899408284024</v>
      </c>
      <c r="P27" s="9"/>
    </row>
    <row r="28" spans="1:16">
      <c r="A28" s="12"/>
      <c r="B28" s="23">
        <v>362</v>
      </c>
      <c r="C28" s="19" t="s">
        <v>38</v>
      </c>
      <c r="D28" s="43">
        <v>21807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21807</v>
      </c>
      <c r="O28" s="44">
        <f t="shared" si="2"/>
        <v>64.517751479289942</v>
      </c>
      <c r="P28" s="9"/>
    </row>
    <row r="29" spans="1:16">
      <c r="A29" s="12"/>
      <c r="B29" s="23">
        <v>366</v>
      </c>
      <c r="C29" s="19" t="s">
        <v>39</v>
      </c>
      <c r="D29" s="43">
        <v>220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220</v>
      </c>
      <c r="O29" s="44">
        <f t="shared" si="2"/>
        <v>0.65088757396449703</v>
      </c>
      <c r="P29" s="9"/>
    </row>
    <row r="30" spans="1:16">
      <c r="A30" s="12"/>
      <c r="B30" s="23">
        <v>369.9</v>
      </c>
      <c r="C30" s="19" t="s">
        <v>40</v>
      </c>
      <c r="D30" s="43">
        <v>2506</v>
      </c>
      <c r="E30" s="43">
        <v>0</v>
      </c>
      <c r="F30" s="43">
        <v>0</v>
      </c>
      <c r="G30" s="43">
        <v>0</v>
      </c>
      <c r="H30" s="43">
        <v>0</v>
      </c>
      <c r="I30" s="43">
        <v>3505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6011</v>
      </c>
      <c r="O30" s="44">
        <f t="shared" si="2"/>
        <v>17.784023668639055</v>
      </c>
      <c r="P30" s="9"/>
    </row>
    <row r="31" spans="1:16" ht="15.75">
      <c r="A31" s="27" t="s">
        <v>31</v>
      </c>
      <c r="B31" s="28"/>
      <c r="C31" s="29"/>
      <c r="D31" s="30">
        <f t="shared" ref="D31:M31" si="8">SUM(D32:D33)</f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8552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8552</v>
      </c>
      <c r="O31" s="42">
        <f t="shared" si="2"/>
        <v>25.301775147928993</v>
      </c>
      <c r="P31" s="9"/>
    </row>
    <row r="32" spans="1:16">
      <c r="A32" s="12"/>
      <c r="B32" s="23">
        <v>381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4313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4313</v>
      </c>
      <c r="O32" s="44">
        <f t="shared" si="2"/>
        <v>12.760355029585799</v>
      </c>
      <c r="P32" s="9"/>
    </row>
    <row r="33" spans="1:119" ht="15.75" thickBot="1">
      <c r="A33" s="12"/>
      <c r="B33" s="23">
        <v>389.1</v>
      </c>
      <c r="C33" s="19" t="s">
        <v>78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4239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4239</v>
      </c>
      <c r="O33" s="44">
        <f t="shared" si="2"/>
        <v>12.541420118343195</v>
      </c>
      <c r="P33" s="9"/>
    </row>
    <row r="34" spans="1:119" ht="16.5" thickBot="1">
      <c r="A34" s="13" t="s">
        <v>35</v>
      </c>
      <c r="B34" s="21"/>
      <c r="C34" s="20"/>
      <c r="D34" s="14">
        <f t="shared" ref="D34:M34" si="9">SUM(D5,D12,D14,D20,D24,D26,D31)</f>
        <v>274715</v>
      </c>
      <c r="E34" s="14">
        <f t="shared" si="9"/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282569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1"/>
        <v>557284</v>
      </c>
      <c r="O34" s="36">
        <f t="shared" si="2"/>
        <v>1648.7692307692307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8" t="s">
        <v>102</v>
      </c>
      <c r="M36" s="118"/>
      <c r="N36" s="118"/>
      <c r="O36" s="40">
        <v>338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132568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12498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145066</v>
      </c>
      <c r="O5" s="31">
        <f t="shared" ref="O5:O33" si="2">(N5/O$35)</f>
        <v>446.35692307692307</v>
      </c>
      <c r="P5" s="6"/>
    </row>
    <row r="6" spans="1:133">
      <c r="A6" s="12"/>
      <c r="B6" s="23">
        <v>311</v>
      </c>
      <c r="C6" s="19" t="s">
        <v>2</v>
      </c>
      <c r="D6" s="43">
        <v>47315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47315</v>
      </c>
      <c r="O6" s="44">
        <f t="shared" si="2"/>
        <v>145.58461538461538</v>
      </c>
      <c r="P6" s="9"/>
    </row>
    <row r="7" spans="1:133">
      <c r="A7" s="12"/>
      <c r="B7" s="23">
        <v>312.41000000000003</v>
      </c>
      <c r="C7" s="19" t="s">
        <v>10</v>
      </c>
      <c r="D7" s="43">
        <v>46008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46008</v>
      </c>
      <c r="O7" s="44">
        <f t="shared" si="2"/>
        <v>141.56307692307692</v>
      </c>
      <c r="P7" s="9"/>
    </row>
    <row r="8" spans="1:133">
      <c r="A8" s="12"/>
      <c r="B8" s="23">
        <v>314.10000000000002</v>
      </c>
      <c r="C8" s="19" t="s">
        <v>11</v>
      </c>
      <c r="D8" s="43">
        <v>22462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22462</v>
      </c>
      <c r="O8" s="44">
        <f t="shared" si="2"/>
        <v>69.113846153846154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12498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12498</v>
      </c>
      <c r="O9" s="44">
        <f t="shared" si="2"/>
        <v>38.455384615384617</v>
      </c>
      <c r="P9" s="9"/>
    </row>
    <row r="10" spans="1:133">
      <c r="A10" s="12"/>
      <c r="B10" s="23">
        <v>315</v>
      </c>
      <c r="C10" s="19" t="s">
        <v>70</v>
      </c>
      <c r="D10" s="43">
        <v>15471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15471</v>
      </c>
      <c r="O10" s="44">
        <f t="shared" si="2"/>
        <v>47.603076923076927</v>
      </c>
      <c r="P10" s="9"/>
    </row>
    <row r="11" spans="1:133">
      <c r="A11" s="12"/>
      <c r="B11" s="23">
        <v>316</v>
      </c>
      <c r="C11" s="19" t="s">
        <v>71</v>
      </c>
      <c r="D11" s="43">
        <v>1312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1312</v>
      </c>
      <c r="O11" s="44">
        <f t="shared" si="2"/>
        <v>4.0369230769230766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18325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18325</v>
      </c>
      <c r="O12" s="42">
        <f t="shared" si="2"/>
        <v>56.384615384615387</v>
      </c>
      <c r="P12" s="10"/>
    </row>
    <row r="13" spans="1:133">
      <c r="A13" s="12"/>
      <c r="B13" s="23">
        <v>323.10000000000002</v>
      </c>
      <c r="C13" s="19" t="s">
        <v>16</v>
      </c>
      <c r="D13" s="43">
        <v>18325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18325</v>
      </c>
      <c r="O13" s="44">
        <f t="shared" si="2"/>
        <v>56.384615384615387</v>
      </c>
      <c r="P13" s="9"/>
    </row>
    <row r="14" spans="1:133" ht="15.75">
      <c r="A14" s="27" t="s">
        <v>19</v>
      </c>
      <c r="B14" s="28"/>
      <c r="C14" s="29"/>
      <c r="D14" s="30">
        <f t="shared" ref="D14:M14" si="4">SUM(D15:D21)</f>
        <v>32909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32909</v>
      </c>
      <c r="O14" s="42">
        <f t="shared" si="2"/>
        <v>101.25846153846153</v>
      </c>
      <c r="P14" s="10"/>
    </row>
    <row r="15" spans="1:133">
      <c r="A15" s="12"/>
      <c r="B15" s="23">
        <v>331.5</v>
      </c>
      <c r="C15" s="19" t="s">
        <v>65</v>
      </c>
      <c r="D15" s="43">
        <v>2882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2882</v>
      </c>
      <c r="O15" s="44">
        <f t="shared" si="2"/>
        <v>8.8676923076923071</v>
      </c>
      <c r="P15" s="9"/>
    </row>
    <row r="16" spans="1:133">
      <c r="A16" s="12"/>
      <c r="B16" s="23">
        <v>334.31</v>
      </c>
      <c r="C16" s="19" t="s">
        <v>97</v>
      </c>
      <c r="D16" s="43">
        <v>480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480</v>
      </c>
      <c r="O16" s="44">
        <f t="shared" si="2"/>
        <v>1.476923076923077</v>
      </c>
      <c r="P16" s="9"/>
    </row>
    <row r="17" spans="1:16">
      <c r="A17" s="12"/>
      <c r="B17" s="23">
        <v>335.12</v>
      </c>
      <c r="C17" s="19" t="s">
        <v>72</v>
      </c>
      <c r="D17" s="43">
        <v>15546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15546</v>
      </c>
      <c r="O17" s="44">
        <f t="shared" si="2"/>
        <v>47.833846153846153</v>
      </c>
      <c r="P17" s="9"/>
    </row>
    <row r="18" spans="1:16">
      <c r="A18" s="12"/>
      <c r="B18" s="23">
        <v>335.14</v>
      </c>
      <c r="C18" s="19" t="s">
        <v>73</v>
      </c>
      <c r="D18" s="43">
        <v>256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256</v>
      </c>
      <c r="O18" s="44">
        <f t="shared" si="2"/>
        <v>0.78769230769230769</v>
      </c>
      <c r="P18" s="9"/>
    </row>
    <row r="19" spans="1:16">
      <c r="A19" s="12"/>
      <c r="B19" s="23">
        <v>335.15</v>
      </c>
      <c r="C19" s="19" t="s">
        <v>74</v>
      </c>
      <c r="D19" s="43">
        <v>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</v>
      </c>
      <c r="O19" s="44">
        <f t="shared" si="2"/>
        <v>4.3076923076923075E-2</v>
      </c>
      <c r="P19" s="9"/>
    </row>
    <row r="20" spans="1:16">
      <c r="A20" s="12"/>
      <c r="B20" s="23">
        <v>335.18</v>
      </c>
      <c r="C20" s="19" t="s">
        <v>75</v>
      </c>
      <c r="D20" s="43">
        <v>8806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8806</v>
      </c>
      <c r="O20" s="44">
        <f t="shared" si="2"/>
        <v>27.095384615384614</v>
      </c>
      <c r="P20" s="9"/>
    </row>
    <row r="21" spans="1:16">
      <c r="A21" s="12"/>
      <c r="B21" s="23">
        <v>337.2</v>
      </c>
      <c r="C21" s="19" t="s">
        <v>54</v>
      </c>
      <c r="D21" s="43">
        <v>4925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4925</v>
      </c>
      <c r="O21" s="44">
        <f t="shared" si="2"/>
        <v>15.153846153846153</v>
      </c>
      <c r="P21" s="9"/>
    </row>
    <row r="22" spans="1:16" ht="15.75">
      <c r="A22" s="27" t="s">
        <v>30</v>
      </c>
      <c r="B22" s="28"/>
      <c r="C22" s="29"/>
      <c r="D22" s="30">
        <f t="shared" ref="D22:M22" si="5">SUM(D23:D25)</f>
        <v>2879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200151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203030</v>
      </c>
      <c r="O22" s="42">
        <f t="shared" si="2"/>
        <v>624.70769230769235</v>
      </c>
      <c r="P22" s="10"/>
    </row>
    <row r="23" spans="1:16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85574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85574</v>
      </c>
      <c r="O23" s="44">
        <f t="shared" si="2"/>
        <v>263.30461538461537</v>
      </c>
      <c r="P23" s="9"/>
    </row>
    <row r="24" spans="1:16">
      <c r="A24" s="12"/>
      <c r="B24" s="23">
        <v>343.5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114577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114577</v>
      </c>
      <c r="O24" s="44">
        <f t="shared" si="2"/>
        <v>352.54461538461538</v>
      </c>
      <c r="P24" s="9"/>
    </row>
    <row r="25" spans="1:16">
      <c r="A25" s="12"/>
      <c r="B25" s="23">
        <v>344.9</v>
      </c>
      <c r="C25" s="19" t="s">
        <v>76</v>
      </c>
      <c r="D25" s="43">
        <v>2879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2879</v>
      </c>
      <c r="O25" s="44">
        <f t="shared" si="2"/>
        <v>8.8584615384615386</v>
      </c>
      <c r="P25" s="9"/>
    </row>
    <row r="26" spans="1:16" ht="15.75">
      <c r="A26" s="27" t="s">
        <v>3</v>
      </c>
      <c r="B26" s="28"/>
      <c r="C26" s="29"/>
      <c r="D26" s="30">
        <f t="shared" ref="D26:M26" si="6">SUM(D27:D30)</f>
        <v>31152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3635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34787</v>
      </c>
      <c r="O26" s="42">
        <f t="shared" si="2"/>
        <v>107.03692307692307</v>
      </c>
      <c r="P26" s="10"/>
    </row>
    <row r="27" spans="1:16">
      <c r="A27" s="12"/>
      <c r="B27" s="23">
        <v>361.1</v>
      </c>
      <c r="C27" s="19" t="s">
        <v>37</v>
      </c>
      <c r="D27" s="43">
        <v>800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800</v>
      </c>
      <c r="O27" s="44">
        <f t="shared" si="2"/>
        <v>2.4615384615384617</v>
      </c>
      <c r="P27" s="9"/>
    </row>
    <row r="28" spans="1:16">
      <c r="A28" s="12"/>
      <c r="B28" s="23">
        <v>362</v>
      </c>
      <c r="C28" s="19" t="s">
        <v>38</v>
      </c>
      <c r="D28" s="43">
        <v>22581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22581</v>
      </c>
      <c r="O28" s="44">
        <f t="shared" si="2"/>
        <v>69.48</v>
      </c>
      <c r="P28" s="9"/>
    </row>
    <row r="29" spans="1:16">
      <c r="A29" s="12"/>
      <c r="B29" s="23">
        <v>366</v>
      </c>
      <c r="C29" s="19" t="s">
        <v>39</v>
      </c>
      <c r="D29" s="43">
        <v>500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500</v>
      </c>
      <c r="O29" s="44">
        <f t="shared" si="2"/>
        <v>1.5384615384615385</v>
      </c>
      <c r="P29" s="9"/>
    </row>
    <row r="30" spans="1:16">
      <c r="A30" s="12"/>
      <c r="B30" s="23">
        <v>369.9</v>
      </c>
      <c r="C30" s="19" t="s">
        <v>40</v>
      </c>
      <c r="D30" s="43">
        <v>7271</v>
      </c>
      <c r="E30" s="43">
        <v>0</v>
      </c>
      <c r="F30" s="43">
        <v>0</v>
      </c>
      <c r="G30" s="43">
        <v>0</v>
      </c>
      <c r="H30" s="43">
        <v>0</v>
      </c>
      <c r="I30" s="43">
        <v>3635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10906</v>
      </c>
      <c r="O30" s="44">
        <f t="shared" si="2"/>
        <v>33.556923076923077</v>
      </c>
      <c r="P30" s="9"/>
    </row>
    <row r="31" spans="1:16" ht="15.75">
      <c r="A31" s="27" t="s">
        <v>31</v>
      </c>
      <c r="B31" s="28"/>
      <c r="C31" s="29"/>
      <c r="D31" s="30">
        <f t="shared" ref="D31:M31" si="7">SUM(D32:D32)</f>
        <v>0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2385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1"/>
        <v>2385</v>
      </c>
      <c r="O31" s="42">
        <f t="shared" si="2"/>
        <v>7.3384615384615381</v>
      </c>
      <c r="P31" s="9"/>
    </row>
    <row r="32" spans="1:16" ht="15.75" thickBot="1">
      <c r="A32" s="12"/>
      <c r="B32" s="23">
        <v>389.1</v>
      </c>
      <c r="C32" s="19" t="s">
        <v>78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2385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2385</v>
      </c>
      <c r="O32" s="44">
        <f t="shared" si="2"/>
        <v>7.3384615384615381</v>
      </c>
      <c r="P32" s="9"/>
    </row>
    <row r="33" spans="1:119" ht="16.5" thickBot="1">
      <c r="A33" s="13" t="s">
        <v>35</v>
      </c>
      <c r="B33" s="21"/>
      <c r="C33" s="20"/>
      <c r="D33" s="14">
        <f>SUM(D5,D12,D14,D22,D26,D31)</f>
        <v>217833</v>
      </c>
      <c r="E33" s="14">
        <f t="shared" ref="E33:M33" si="8">SUM(E5,E12,E14,E22,E26,E31)</f>
        <v>0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218669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436502</v>
      </c>
      <c r="O33" s="36">
        <f t="shared" si="2"/>
        <v>1343.083076923077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8" t="s">
        <v>98</v>
      </c>
      <c r="M35" s="118"/>
      <c r="N35" s="118"/>
      <c r="O35" s="40">
        <v>325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127516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12918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4" si="1">SUM(D5:M5)</f>
        <v>140434</v>
      </c>
      <c r="O5" s="31">
        <f t="shared" ref="O5:O34" si="2">(N5/O$36)</f>
        <v>441.61635220125788</v>
      </c>
      <c r="P5" s="6"/>
    </row>
    <row r="6" spans="1:133">
      <c r="A6" s="12"/>
      <c r="B6" s="23">
        <v>311</v>
      </c>
      <c r="C6" s="19" t="s">
        <v>2</v>
      </c>
      <c r="D6" s="43">
        <v>44734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44734</v>
      </c>
      <c r="O6" s="44">
        <f t="shared" si="2"/>
        <v>140.67295597484278</v>
      </c>
      <c r="P6" s="9"/>
    </row>
    <row r="7" spans="1:133">
      <c r="A7" s="12"/>
      <c r="B7" s="23">
        <v>312.41000000000003</v>
      </c>
      <c r="C7" s="19" t="s">
        <v>10</v>
      </c>
      <c r="D7" s="43">
        <v>43650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43650</v>
      </c>
      <c r="O7" s="44">
        <f t="shared" si="2"/>
        <v>137.26415094339623</v>
      </c>
      <c r="P7" s="9"/>
    </row>
    <row r="8" spans="1:133">
      <c r="A8" s="12"/>
      <c r="B8" s="23">
        <v>314.10000000000002</v>
      </c>
      <c r="C8" s="19" t="s">
        <v>11</v>
      </c>
      <c r="D8" s="43">
        <v>22745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22745</v>
      </c>
      <c r="O8" s="44">
        <f t="shared" si="2"/>
        <v>71.525157232704402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12918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12918</v>
      </c>
      <c r="O9" s="44">
        <f t="shared" si="2"/>
        <v>40.622641509433961</v>
      </c>
      <c r="P9" s="9"/>
    </row>
    <row r="10" spans="1:133">
      <c r="A10" s="12"/>
      <c r="B10" s="23">
        <v>315</v>
      </c>
      <c r="C10" s="19" t="s">
        <v>70</v>
      </c>
      <c r="D10" s="43">
        <v>14816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14816</v>
      </c>
      <c r="O10" s="44">
        <f t="shared" si="2"/>
        <v>46.591194968553459</v>
      </c>
      <c r="P10" s="9"/>
    </row>
    <row r="11" spans="1:133">
      <c r="A11" s="12"/>
      <c r="B11" s="23">
        <v>316</v>
      </c>
      <c r="C11" s="19" t="s">
        <v>71</v>
      </c>
      <c r="D11" s="43">
        <v>1571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1571</v>
      </c>
      <c r="O11" s="44">
        <f t="shared" si="2"/>
        <v>4.9402515723270444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18607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18607</v>
      </c>
      <c r="O12" s="42">
        <f t="shared" si="2"/>
        <v>58.512578616352201</v>
      </c>
      <c r="P12" s="10"/>
    </row>
    <row r="13" spans="1:133">
      <c r="A13" s="12"/>
      <c r="B13" s="23">
        <v>323.10000000000002</v>
      </c>
      <c r="C13" s="19" t="s">
        <v>16</v>
      </c>
      <c r="D13" s="43">
        <v>18607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18607</v>
      </c>
      <c r="O13" s="44">
        <f t="shared" si="2"/>
        <v>58.512578616352201</v>
      </c>
      <c r="P13" s="9"/>
    </row>
    <row r="14" spans="1:133" ht="15.75">
      <c r="A14" s="27" t="s">
        <v>19</v>
      </c>
      <c r="B14" s="28"/>
      <c r="C14" s="29"/>
      <c r="D14" s="30">
        <f t="shared" ref="D14:M14" si="4">SUM(D15:D20)</f>
        <v>44375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44375</v>
      </c>
      <c r="O14" s="42">
        <f t="shared" si="2"/>
        <v>139.54402515723271</v>
      </c>
      <c r="P14" s="10"/>
    </row>
    <row r="15" spans="1:133">
      <c r="A15" s="12"/>
      <c r="B15" s="23">
        <v>331.5</v>
      </c>
      <c r="C15" s="19" t="s">
        <v>65</v>
      </c>
      <c r="D15" s="43">
        <v>14722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14722</v>
      </c>
      <c r="O15" s="44">
        <f t="shared" si="2"/>
        <v>46.295597484276726</v>
      </c>
      <c r="P15" s="9"/>
    </row>
    <row r="16" spans="1:133">
      <c r="A16" s="12"/>
      <c r="B16" s="23">
        <v>335.12</v>
      </c>
      <c r="C16" s="19" t="s">
        <v>72</v>
      </c>
      <c r="D16" s="43">
        <v>15533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15533</v>
      </c>
      <c r="O16" s="44">
        <f t="shared" si="2"/>
        <v>48.845911949685537</v>
      </c>
      <c r="P16" s="9"/>
    </row>
    <row r="17" spans="1:16">
      <c r="A17" s="12"/>
      <c r="B17" s="23">
        <v>335.14</v>
      </c>
      <c r="C17" s="19" t="s">
        <v>73</v>
      </c>
      <c r="D17" s="43">
        <v>483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483</v>
      </c>
      <c r="O17" s="44">
        <f t="shared" si="2"/>
        <v>1.5188679245283019</v>
      </c>
      <c r="P17" s="9"/>
    </row>
    <row r="18" spans="1:16">
      <c r="A18" s="12"/>
      <c r="B18" s="23">
        <v>335.15</v>
      </c>
      <c r="C18" s="19" t="s">
        <v>74</v>
      </c>
      <c r="D18" s="43">
        <v>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</v>
      </c>
      <c r="O18" s="44">
        <f t="shared" si="2"/>
        <v>4.40251572327044E-2</v>
      </c>
      <c r="P18" s="9"/>
    </row>
    <row r="19" spans="1:16">
      <c r="A19" s="12"/>
      <c r="B19" s="23">
        <v>335.18</v>
      </c>
      <c r="C19" s="19" t="s">
        <v>75</v>
      </c>
      <c r="D19" s="43">
        <v>8573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8573</v>
      </c>
      <c r="O19" s="44">
        <f t="shared" si="2"/>
        <v>26.959119496855347</v>
      </c>
      <c r="P19" s="9"/>
    </row>
    <row r="20" spans="1:16">
      <c r="A20" s="12"/>
      <c r="B20" s="23">
        <v>337.2</v>
      </c>
      <c r="C20" s="19" t="s">
        <v>54</v>
      </c>
      <c r="D20" s="43">
        <v>5050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5050</v>
      </c>
      <c r="O20" s="44">
        <f t="shared" si="2"/>
        <v>15.880503144654089</v>
      </c>
      <c r="P20" s="9"/>
    </row>
    <row r="21" spans="1:16" ht="15.75">
      <c r="A21" s="27" t="s">
        <v>30</v>
      </c>
      <c r="B21" s="28"/>
      <c r="C21" s="29"/>
      <c r="D21" s="30">
        <f t="shared" ref="D21:M21" si="5">SUM(D22:D24)</f>
        <v>2796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201412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204208</v>
      </c>
      <c r="O21" s="42">
        <f t="shared" si="2"/>
        <v>642.1635220125786</v>
      </c>
      <c r="P21" s="10"/>
    </row>
    <row r="22" spans="1:16">
      <c r="A22" s="12"/>
      <c r="B22" s="23">
        <v>343.3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87811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87811</v>
      </c>
      <c r="O22" s="44">
        <f t="shared" si="2"/>
        <v>276.13522012578619</v>
      </c>
      <c r="P22" s="9"/>
    </row>
    <row r="23" spans="1:16">
      <c r="A23" s="12"/>
      <c r="B23" s="23">
        <v>343.5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113601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113601</v>
      </c>
      <c r="O23" s="44">
        <f t="shared" si="2"/>
        <v>357.2358490566038</v>
      </c>
      <c r="P23" s="9"/>
    </row>
    <row r="24" spans="1:16">
      <c r="A24" s="12"/>
      <c r="B24" s="23">
        <v>344.9</v>
      </c>
      <c r="C24" s="19" t="s">
        <v>76</v>
      </c>
      <c r="D24" s="43">
        <v>2796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2796</v>
      </c>
      <c r="O24" s="44">
        <f t="shared" si="2"/>
        <v>8.7924528301886795</v>
      </c>
      <c r="P24" s="9"/>
    </row>
    <row r="25" spans="1:16" ht="15.75">
      <c r="A25" s="27" t="s">
        <v>3</v>
      </c>
      <c r="B25" s="28"/>
      <c r="C25" s="29"/>
      <c r="D25" s="30">
        <f t="shared" ref="D25:M25" si="6">SUM(D26:D29)</f>
        <v>35763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7870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43633</v>
      </c>
      <c r="O25" s="42">
        <f t="shared" si="2"/>
        <v>137.21069182389937</v>
      </c>
      <c r="P25" s="10"/>
    </row>
    <row r="26" spans="1:16">
      <c r="A26" s="12"/>
      <c r="B26" s="23">
        <v>361.1</v>
      </c>
      <c r="C26" s="19" t="s">
        <v>37</v>
      </c>
      <c r="D26" s="43">
        <v>443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443</v>
      </c>
      <c r="O26" s="44">
        <f t="shared" si="2"/>
        <v>1.3930817610062893</v>
      </c>
      <c r="P26" s="9"/>
    </row>
    <row r="27" spans="1:16">
      <c r="A27" s="12"/>
      <c r="B27" s="23">
        <v>362</v>
      </c>
      <c r="C27" s="19" t="s">
        <v>38</v>
      </c>
      <c r="D27" s="43">
        <v>28817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28817</v>
      </c>
      <c r="O27" s="44">
        <f t="shared" si="2"/>
        <v>90.619496855345915</v>
      </c>
      <c r="P27" s="9"/>
    </row>
    <row r="28" spans="1:16">
      <c r="A28" s="12"/>
      <c r="B28" s="23">
        <v>364</v>
      </c>
      <c r="C28" s="19" t="s">
        <v>93</v>
      </c>
      <c r="D28" s="43">
        <v>3027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3027</v>
      </c>
      <c r="O28" s="44">
        <f t="shared" si="2"/>
        <v>9.5188679245283012</v>
      </c>
      <c r="P28" s="9"/>
    </row>
    <row r="29" spans="1:16">
      <c r="A29" s="12"/>
      <c r="B29" s="23">
        <v>369.9</v>
      </c>
      <c r="C29" s="19" t="s">
        <v>40</v>
      </c>
      <c r="D29" s="43">
        <v>3476</v>
      </c>
      <c r="E29" s="43">
        <v>0</v>
      </c>
      <c r="F29" s="43">
        <v>0</v>
      </c>
      <c r="G29" s="43">
        <v>0</v>
      </c>
      <c r="H29" s="43">
        <v>0</v>
      </c>
      <c r="I29" s="43">
        <v>7870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11346</v>
      </c>
      <c r="O29" s="44">
        <f t="shared" si="2"/>
        <v>35.679245283018865</v>
      </c>
      <c r="P29" s="9"/>
    </row>
    <row r="30" spans="1:16" ht="15.75">
      <c r="A30" s="27" t="s">
        <v>31</v>
      </c>
      <c r="B30" s="28"/>
      <c r="C30" s="29"/>
      <c r="D30" s="30">
        <f t="shared" ref="D30:M30" si="7">SUM(D31:D33)</f>
        <v>5237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381362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386599</v>
      </c>
      <c r="O30" s="42">
        <f t="shared" si="2"/>
        <v>1215.7201257861636</v>
      </c>
      <c r="P30" s="9"/>
    </row>
    <row r="31" spans="1:16">
      <c r="A31" s="12"/>
      <c r="B31" s="23">
        <v>381</v>
      </c>
      <c r="C31" s="19" t="s">
        <v>41</v>
      </c>
      <c r="D31" s="43">
        <v>5237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5237</v>
      </c>
      <c r="O31" s="44">
        <f t="shared" si="2"/>
        <v>16.468553459119498</v>
      </c>
      <c r="P31" s="9"/>
    </row>
    <row r="32" spans="1:16">
      <c r="A32" s="12"/>
      <c r="B32" s="23">
        <v>389.1</v>
      </c>
      <c r="C32" s="19" t="s">
        <v>78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1191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1191</v>
      </c>
      <c r="O32" s="44">
        <f t="shared" si="2"/>
        <v>3.7452830188679247</v>
      </c>
      <c r="P32" s="9"/>
    </row>
    <row r="33" spans="1:119" ht="15.75" thickBot="1">
      <c r="A33" s="12"/>
      <c r="B33" s="23">
        <v>389.6</v>
      </c>
      <c r="C33" s="19" t="s">
        <v>94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380171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380171</v>
      </c>
      <c r="O33" s="44">
        <f t="shared" si="2"/>
        <v>1195.5062893081761</v>
      </c>
      <c r="P33" s="9"/>
    </row>
    <row r="34" spans="1:119" ht="16.5" thickBot="1">
      <c r="A34" s="13" t="s">
        <v>35</v>
      </c>
      <c r="B34" s="21"/>
      <c r="C34" s="20"/>
      <c r="D34" s="14">
        <f>SUM(D5,D12,D14,D21,D25,D30)</f>
        <v>234294</v>
      </c>
      <c r="E34" s="14">
        <f t="shared" ref="E34:M34" si="8">SUM(E5,E12,E14,E21,E25,E30)</f>
        <v>0</v>
      </c>
      <c r="F34" s="14">
        <f t="shared" si="8"/>
        <v>0</v>
      </c>
      <c r="G34" s="14">
        <f t="shared" si="8"/>
        <v>0</v>
      </c>
      <c r="H34" s="14">
        <f t="shared" si="8"/>
        <v>0</v>
      </c>
      <c r="I34" s="14">
        <f t="shared" si="8"/>
        <v>603562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 t="shared" si="1"/>
        <v>837856</v>
      </c>
      <c r="O34" s="36">
        <f t="shared" si="2"/>
        <v>2634.7672955974845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8" t="s">
        <v>95</v>
      </c>
      <c r="M36" s="118"/>
      <c r="N36" s="118"/>
      <c r="O36" s="40">
        <v>318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2" t="s">
        <v>4</v>
      </c>
      <c r="E4" s="32" t="s">
        <v>46</v>
      </c>
      <c r="F4" s="32" t="s">
        <v>47</v>
      </c>
      <c r="G4" s="32" t="s">
        <v>48</v>
      </c>
      <c r="H4" s="32" t="s">
        <v>5</v>
      </c>
      <c r="I4" s="32" t="s">
        <v>6</v>
      </c>
      <c r="J4" s="33" t="s">
        <v>49</v>
      </c>
      <c r="K4" s="33" t="s">
        <v>7</v>
      </c>
      <c r="L4" s="33" t="s">
        <v>8</v>
      </c>
      <c r="M4" s="33" t="s">
        <v>9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125330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11416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136746</v>
      </c>
      <c r="O5" s="31">
        <f t="shared" ref="O5:O32" si="2">(N5/O$34)</f>
        <v>411.8855421686747</v>
      </c>
      <c r="P5" s="6"/>
    </row>
    <row r="6" spans="1:133">
      <c r="A6" s="12"/>
      <c r="B6" s="23">
        <v>311</v>
      </c>
      <c r="C6" s="19" t="s">
        <v>2</v>
      </c>
      <c r="D6" s="43">
        <v>43572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43572</v>
      </c>
      <c r="O6" s="44">
        <f t="shared" si="2"/>
        <v>131.24096385542168</v>
      </c>
      <c r="P6" s="9"/>
    </row>
    <row r="7" spans="1:133">
      <c r="A7" s="12"/>
      <c r="B7" s="23">
        <v>312.41000000000003</v>
      </c>
      <c r="C7" s="19" t="s">
        <v>10</v>
      </c>
      <c r="D7" s="43">
        <v>42102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42102</v>
      </c>
      <c r="O7" s="44">
        <f t="shared" si="2"/>
        <v>126.81325301204819</v>
      </c>
      <c r="P7" s="9"/>
    </row>
    <row r="8" spans="1:133">
      <c r="A8" s="12"/>
      <c r="B8" s="23">
        <v>314.10000000000002</v>
      </c>
      <c r="C8" s="19" t="s">
        <v>11</v>
      </c>
      <c r="D8" s="43">
        <v>23726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23726</v>
      </c>
      <c r="O8" s="44">
        <f t="shared" si="2"/>
        <v>71.463855421686745</v>
      </c>
      <c r="P8" s="9"/>
    </row>
    <row r="9" spans="1:133">
      <c r="A9" s="12"/>
      <c r="B9" s="23">
        <v>314.3</v>
      </c>
      <c r="C9" s="19" t="s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11416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11416</v>
      </c>
      <c r="O9" s="44">
        <f t="shared" si="2"/>
        <v>34.385542168674696</v>
      </c>
      <c r="P9" s="9"/>
    </row>
    <row r="10" spans="1:133">
      <c r="A10" s="12"/>
      <c r="B10" s="23">
        <v>315</v>
      </c>
      <c r="C10" s="19" t="s">
        <v>70</v>
      </c>
      <c r="D10" s="43">
        <v>14437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14437</v>
      </c>
      <c r="O10" s="44">
        <f t="shared" si="2"/>
        <v>43.484939759036145</v>
      </c>
      <c r="P10" s="9"/>
    </row>
    <row r="11" spans="1:133">
      <c r="A11" s="12"/>
      <c r="B11" s="23">
        <v>316</v>
      </c>
      <c r="C11" s="19" t="s">
        <v>71</v>
      </c>
      <c r="D11" s="43">
        <v>1493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1493</v>
      </c>
      <c r="O11" s="44">
        <f t="shared" si="2"/>
        <v>4.4969879518072293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SUM(D13:D14)</f>
        <v>21563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21563</v>
      </c>
      <c r="O12" s="42">
        <f t="shared" si="2"/>
        <v>64.948795180722897</v>
      </c>
      <c r="P12" s="10"/>
    </row>
    <row r="13" spans="1:133">
      <c r="A13" s="12"/>
      <c r="B13" s="23">
        <v>322</v>
      </c>
      <c r="C13" s="19" t="s">
        <v>0</v>
      </c>
      <c r="D13" s="43">
        <v>474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474</v>
      </c>
      <c r="O13" s="44">
        <f t="shared" si="2"/>
        <v>1.427710843373494</v>
      </c>
      <c r="P13" s="9"/>
    </row>
    <row r="14" spans="1:133">
      <c r="A14" s="12"/>
      <c r="B14" s="23">
        <v>323.10000000000002</v>
      </c>
      <c r="C14" s="19" t="s">
        <v>16</v>
      </c>
      <c r="D14" s="43">
        <v>21089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21089</v>
      </c>
      <c r="O14" s="44">
        <f t="shared" si="2"/>
        <v>63.5210843373494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SUM(D16:D21)</f>
        <v>74940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74940</v>
      </c>
      <c r="O15" s="42">
        <f t="shared" si="2"/>
        <v>225.72289156626505</v>
      </c>
      <c r="P15" s="10"/>
    </row>
    <row r="16" spans="1:133">
      <c r="A16" s="12"/>
      <c r="B16" s="23">
        <v>331.5</v>
      </c>
      <c r="C16" s="19" t="s">
        <v>65</v>
      </c>
      <c r="D16" s="43">
        <v>45402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45402</v>
      </c>
      <c r="O16" s="44">
        <f t="shared" si="2"/>
        <v>136.75301204819277</v>
      </c>
      <c r="P16" s="9"/>
    </row>
    <row r="17" spans="1:119">
      <c r="A17" s="12"/>
      <c r="B17" s="23">
        <v>335.12</v>
      </c>
      <c r="C17" s="19" t="s">
        <v>72</v>
      </c>
      <c r="D17" s="43">
        <v>15600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15600</v>
      </c>
      <c r="O17" s="44">
        <f t="shared" si="2"/>
        <v>46.987951807228917</v>
      </c>
      <c r="P17" s="9"/>
    </row>
    <row r="18" spans="1:119">
      <c r="A18" s="12"/>
      <c r="B18" s="23">
        <v>335.14</v>
      </c>
      <c r="C18" s="19" t="s">
        <v>73</v>
      </c>
      <c r="D18" s="43">
        <v>348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348</v>
      </c>
      <c r="O18" s="44">
        <f t="shared" si="2"/>
        <v>1.0481927710843373</v>
      </c>
      <c r="P18" s="9"/>
    </row>
    <row r="19" spans="1:119">
      <c r="A19" s="12"/>
      <c r="B19" s="23">
        <v>335.15</v>
      </c>
      <c r="C19" s="19" t="s">
        <v>74</v>
      </c>
      <c r="D19" s="43">
        <v>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</v>
      </c>
      <c r="O19" s="44">
        <f t="shared" si="2"/>
        <v>8.4337349397590355E-2</v>
      </c>
      <c r="P19" s="9"/>
    </row>
    <row r="20" spans="1:119">
      <c r="A20" s="12"/>
      <c r="B20" s="23">
        <v>335.18</v>
      </c>
      <c r="C20" s="19" t="s">
        <v>75</v>
      </c>
      <c r="D20" s="43">
        <v>8666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8666</v>
      </c>
      <c r="O20" s="44">
        <f t="shared" si="2"/>
        <v>26.102409638554217</v>
      </c>
      <c r="P20" s="9"/>
    </row>
    <row r="21" spans="1:119">
      <c r="A21" s="12"/>
      <c r="B21" s="23">
        <v>337.2</v>
      </c>
      <c r="C21" s="19" t="s">
        <v>54</v>
      </c>
      <c r="D21" s="43">
        <v>4896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4896</v>
      </c>
      <c r="O21" s="44">
        <f t="shared" si="2"/>
        <v>14.746987951807229</v>
      </c>
      <c r="P21" s="9"/>
    </row>
    <row r="22" spans="1:119" ht="15.75">
      <c r="A22" s="27" t="s">
        <v>30</v>
      </c>
      <c r="B22" s="28"/>
      <c r="C22" s="29"/>
      <c r="D22" s="30">
        <f t="shared" ref="D22:M22" si="5">SUM(D23:D25)</f>
        <v>3378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174555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177933</v>
      </c>
      <c r="O22" s="42">
        <f t="shared" si="2"/>
        <v>535.94277108433732</v>
      </c>
      <c r="P22" s="10"/>
    </row>
    <row r="23" spans="1:119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83996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83996</v>
      </c>
      <c r="O23" s="44">
        <f t="shared" si="2"/>
        <v>253</v>
      </c>
      <c r="P23" s="9"/>
    </row>
    <row r="24" spans="1:119">
      <c r="A24" s="12"/>
      <c r="B24" s="23">
        <v>343.5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90559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90559</v>
      </c>
      <c r="O24" s="44">
        <f t="shared" si="2"/>
        <v>272.76807228915663</v>
      </c>
      <c r="P24" s="9"/>
    </row>
    <row r="25" spans="1:119">
      <c r="A25" s="12"/>
      <c r="B25" s="23">
        <v>344.9</v>
      </c>
      <c r="C25" s="19" t="s">
        <v>76</v>
      </c>
      <c r="D25" s="43">
        <v>3378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3378</v>
      </c>
      <c r="O25" s="44">
        <f t="shared" si="2"/>
        <v>10.174698795180722</v>
      </c>
      <c r="P25" s="9"/>
    </row>
    <row r="26" spans="1:119" ht="15.75">
      <c r="A26" s="27" t="s">
        <v>3</v>
      </c>
      <c r="B26" s="28"/>
      <c r="C26" s="29"/>
      <c r="D26" s="30">
        <f t="shared" ref="D26:M26" si="6">SUM(D27:D29)</f>
        <v>34608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5623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40231</v>
      </c>
      <c r="O26" s="42">
        <f t="shared" si="2"/>
        <v>121.17771084337349</v>
      </c>
      <c r="P26" s="10"/>
    </row>
    <row r="27" spans="1:119">
      <c r="A27" s="12"/>
      <c r="B27" s="23">
        <v>361.1</v>
      </c>
      <c r="C27" s="19" t="s">
        <v>37</v>
      </c>
      <c r="D27" s="43">
        <v>208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208</v>
      </c>
      <c r="O27" s="44">
        <f t="shared" si="2"/>
        <v>0.62650602409638556</v>
      </c>
      <c r="P27" s="9"/>
    </row>
    <row r="28" spans="1:119">
      <c r="A28" s="12"/>
      <c r="B28" s="23">
        <v>362</v>
      </c>
      <c r="C28" s="19" t="s">
        <v>38</v>
      </c>
      <c r="D28" s="43">
        <v>33088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33088</v>
      </c>
      <c r="O28" s="44">
        <f t="shared" si="2"/>
        <v>99.662650602409641</v>
      </c>
      <c r="P28" s="9"/>
    </row>
    <row r="29" spans="1:119">
      <c r="A29" s="12"/>
      <c r="B29" s="23">
        <v>369.9</v>
      </c>
      <c r="C29" s="19" t="s">
        <v>40</v>
      </c>
      <c r="D29" s="43">
        <v>1312</v>
      </c>
      <c r="E29" s="43">
        <v>0</v>
      </c>
      <c r="F29" s="43">
        <v>0</v>
      </c>
      <c r="G29" s="43">
        <v>0</v>
      </c>
      <c r="H29" s="43">
        <v>0</v>
      </c>
      <c r="I29" s="43">
        <v>5623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6935</v>
      </c>
      <c r="O29" s="44">
        <f t="shared" si="2"/>
        <v>20.888554216867469</v>
      </c>
      <c r="P29" s="9"/>
    </row>
    <row r="30" spans="1:119" ht="15.75">
      <c r="A30" s="27" t="s">
        <v>31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456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456</v>
      </c>
      <c r="O30" s="42">
        <f t="shared" si="2"/>
        <v>1.3734939759036144</v>
      </c>
      <c r="P30" s="9"/>
    </row>
    <row r="31" spans="1:119" ht="15.75" thickBot="1">
      <c r="A31" s="12"/>
      <c r="B31" s="23">
        <v>389.1</v>
      </c>
      <c r="C31" s="19" t="s">
        <v>78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456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456</v>
      </c>
      <c r="O31" s="44">
        <f t="shared" si="2"/>
        <v>1.3734939759036144</v>
      </c>
      <c r="P31" s="9"/>
    </row>
    <row r="32" spans="1:119" ht="16.5" thickBot="1">
      <c r="A32" s="13" t="s">
        <v>35</v>
      </c>
      <c r="B32" s="21"/>
      <c r="C32" s="20"/>
      <c r="D32" s="14">
        <f>SUM(D5,D12,D15,D22,D26,D30)</f>
        <v>259819</v>
      </c>
      <c r="E32" s="14">
        <f t="shared" ref="E32:M32" si="8">SUM(E5,E12,E15,E22,E26,E30)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192050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451869</v>
      </c>
      <c r="O32" s="36">
        <f t="shared" si="2"/>
        <v>1361.051204819277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8" t="s">
        <v>91</v>
      </c>
      <c r="M34" s="118"/>
      <c r="N34" s="118"/>
      <c r="O34" s="40">
        <v>332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2025-04-10T19:48:13Z</cp:lastPrinted>
  <dcterms:created xsi:type="dcterms:W3CDTF">2000-08-31T21:26:31Z</dcterms:created>
  <dcterms:modified xsi:type="dcterms:W3CDTF">2025-04-10T19:48:23Z</dcterms:modified>
</cp:coreProperties>
</file>