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59" documentId="11_D591B079C0BF9246C6FDF9CFC15844DDB798FAC5" xr6:coauthVersionLast="47" xr6:coauthVersionMax="47" xr10:uidLastSave="{26EF8473-D1A4-4FF6-B2F6-4E146C76A806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'2008'!$A$1:$O$30</definedName>
    <definedName name="_xlnm.Print_Area" localSheetId="14">'2009'!$A$1:$O$31</definedName>
    <definedName name="_xlnm.Print_Area" localSheetId="13">'2010'!$A$1:$O$28</definedName>
    <definedName name="_xlnm.Print_Area" localSheetId="12">'2011'!$A$1:$O$27</definedName>
    <definedName name="_xlnm.Print_Area" localSheetId="11">'2012'!$A$1:$O$25</definedName>
    <definedName name="_xlnm.Print_Area" localSheetId="10">'2013'!$A$1:$O$27</definedName>
    <definedName name="_xlnm.Print_Area" localSheetId="9">'2014'!$A$1:$O$28</definedName>
    <definedName name="_xlnm.Print_Area" localSheetId="8">'2015'!$A$1:$O$28</definedName>
    <definedName name="_xlnm.Print_Area" localSheetId="7">'2016'!$A$1:$O$32</definedName>
    <definedName name="_xlnm.Print_Area" localSheetId="6">'2017'!$A$1:$O$33</definedName>
    <definedName name="_xlnm.Print_Area" localSheetId="5">'2018'!$A$1:$O$31</definedName>
    <definedName name="_xlnm.Print_Area" localSheetId="4">'2019'!$A$1:$O$27</definedName>
    <definedName name="_xlnm.Print_Area" localSheetId="3">'2020'!$A$1:$O$31</definedName>
    <definedName name="_xlnm.Print_Area" localSheetId="2">'2021'!$A$1:$P$27</definedName>
    <definedName name="_xlnm.Print_Area" localSheetId="1">'2022'!$A$1:$P$35</definedName>
    <definedName name="_xlnm.Print_Area" localSheetId="0">'2023'!$A$1:$P$31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48" l="1"/>
  <c r="F27" i="48"/>
  <c r="G27" i="48"/>
  <c r="H27" i="48"/>
  <c r="I27" i="48"/>
  <c r="J27" i="48"/>
  <c r="K27" i="48"/>
  <c r="L27" i="48"/>
  <c r="M27" i="48"/>
  <c r="N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21" i="48" l="1"/>
  <c r="P21" i="48" s="1"/>
  <c r="O25" i="48"/>
  <c r="P25" i="48" s="1"/>
  <c r="O19" i="48"/>
  <c r="P19" i="48" s="1"/>
  <c r="O15" i="48"/>
  <c r="P15" i="48" s="1"/>
  <c r="O5" i="48"/>
  <c r="P5" i="48" s="1"/>
  <c r="O12" i="48"/>
  <c r="P12" i="48" s="1"/>
  <c r="O29" i="47"/>
  <c r="P29" i="47" s="1"/>
  <c r="O24" i="47"/>
  <c r="P24" i="47" s="1"/>
  <c r="O22" i="47"/>
  <c r="P22" i="47" s="1"/>
  <c r="O20" i="47"/>
  <c r="P20" i="47" s="1"/>
  <c r="K31" i="47"/>
  <c r="O15" i="47"/>
  <c r="P15" i="47" s="1"/>
  <c r="L31" i="47"/>
  <c r="M31" i="47"/>
  <c r="D31" i="47"/>
  <c r="O12" i="47"/>
  <c r="P12" i="47" s="1"/>
  <c r="N31" i="47"/>
  <c r="E31" i="47"/>
  <c r="I31" i="47"/>
  <c r="J31" i="47"/>
  <c r="F31" i="47"/>
  <c r="G31" i="47"/>
  <c r="H31" i="47"/>
  <c r="O5" i="47"/>
  <c r="P5" i="47" s="1"/>
  <c r="O22" i="46"/>
  <c r="P22" i="46" s="1"/>
  <c r="O21" i="46"/>
  <c r="P21" i="46" s="1"/>
  <c r="N20" i="46"/>
  <c r="M20" i="46"/>
  <c r="L20" i="46"/>
  <c r="K20" i="46"/>
  <c r="J20" i="46"/>
  <c r="I20" i="46"/>
  <c r="H20" i="46"/>
  <c r="G20" i="46"/>
  <c r="F20" i="46"/>
  <c r="E20" i="46"/>
  <c r="D20" i="46"/>
  <c r="O20" i="46" s="1"/>
  <c r="P20" i="46" s="1"/>
  <c r="O19" i="46"/>
  <c r="P19" i="46"/>
  <c r="N18" i="46"/>
  <c r="M18" i="46"/>
  <c r="L18" i="46"/>
  <c r="K18" i="46"/>
  <c r="J18" i="46"/>
  <c r="I18" i="46"/>
  <c r="H18" i="46"/>
  <c r="G18" i="46"/>
  <c r="F18" i="46"/>
  <c r="E18" i="46"/>
  <c r="D18" i="46"/>
  <c r="O17" i="46"/>
  <c r="P17" i="46" s="1"/>
  <c r="O16" i="46"/>
  <c r="P16" i="46"/>
  <c r="O15" i="46"/>
  <c r="P15" i="46"/>
  <c r="O14" i="46"/>
  <c r="P14" i="46"/>
  <c r="N13" i="46"/>
  <c r="M13" i="46"/>
  <c r="M23" i="46" s="1"/>
  <c r="L13" i="46"/>
  <c r="K13" i="46"/>
  <c r="J13" i="46"/>
  <c r="O13" i="46" s="1"/>
  <c r="P13" i="46" s="1"/>
  <c r="I13" i="46"/>
  <c r="H13" i="46"/>
  <c r="G13" i="46"/>
  <c r="F13" i="46"/>
  <c r="E13" i="46"/>
  <c r="D13" i="46"/>
  <c r="O12" i="46"/>
  <c r="P12" i="46" s="1"/>
  <c r="O11" i="46"/>
  <c r="P11" i="46" s="1"/>
  <c r="N10" i="46"/>
  <c r="M10" i="46"/>
  <c r="L10" i="46"/>
  <c r="K10" i="46"/>
  <c r="J10" i="46"/>
  <c r="I10" i="46"/>
  <c r="H10" i="46"/>
  <c r="G10" i="46"/>
  <c r="F10" i="46"/>
  <c r="E10" i="46"/>
  <c r="D10" i="46"/>
  <c r="O9" i="46"/>
  <c r="P9" i="46" s="1"/>
  <c r="O8" i="46"/>
  <c r="P8" i="46" s="1"/>
  <c r="O7" i="46"/>
  <c r="P7" i="46" s="1"/>
  <c r="O6" i="46"/>
  <c r="P6" i="46"/>
  <c r="N5" i="46"/>
  <c r="M5" i="46"/>
  <c r="L5" i="46"/>
  <c r="L23" i="46" s="1"/>
  <c r="K5" i="46"/>
  <c r="J5" i="46"/>
  <c r="I5" i="46"/>
  <c r="H5" i="46"/>
  <c r="H23" i="46" s="1"/>
  <c r="G5" i="46"/>
  <c r="G23" i="46" s="1"/>
  <c r="F5" i="46"/>
  <c r="E5" i="46"/>
  <c r="D5" i="46"/>
  <c r="N26" i="45"/>
  <c r="O26" i="45"/>
  <c r="M25" i="45"/>
  <c r="L25" i="45"/>
  <c r="K25" i="45"/>
  <c r="J25" i="45"/>
  <c r="I25" i="45"/>
  <c r="H25" i="45"/>
  <c r="G25" i="45"/>
  <c r="F25" i="45"/>
  <c r="E25" i="45"/>
  <c r="D25" i="45"/>
  <c r="N24" i="45"/>
  <c r="O24" i="45"/>
  <c r="N23" i="45"/>
  <c r="O23" i="45" s="1"/>
  <c r="N22" i="45"/>
  <c r="O22" i="45" s="1"/>
  <c r="M21" i="45"/>
  <c r="L21" i="45"/>
  <c r="K21" i="45"/>
  <c r="J21" i="45"/>
  <c r="I21" i="45"/>
  <c r="H21" i="45"/>
  <c r="G21" i="45"/>
  <c r="N21" i="45" s="1"/>
  <c r="O21" i="45" s="1"/>
  <c r="F21" i="45"/>
  <c r="E21" i="45"/>
  <c r="D21" i="45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N17" i="45"/>
  <c r="O17" i="45" s="1"/>
  <c r="N16" i="45"/>
  <c r="O16" i="45"/>
  <c r="N15" i="45"/>
  <c r="O15" i="45"/>
  <c r="M14" i="45"/>
  <c r="L14" i="45"/>
  <c r="K14" i="45"/>
  <c r="J14" i="45"/>
  <c r="I14" i="45"/>
  <c r="H14" i="45"/>
  <c r="G14" i="45"/>
  <c r="F14" i="45"/>
  <c r="N14" i="45" s="1"/>
  <c r="O14" i="45" s="1"/>
  <c r="E14" i="45"/>
  <c r="D14" i="45"/>
  <c r="N13" i="45"/>
  <c r="O13" i="45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/>
  <c r="N9" i="45"/>
  <c r="O9" i="45" s="1"/>
  <c r="N8" i="45"/>
  <c r="O8" i="45" s="1"/>
  <c r="N7" i="45"/>
  <c r="O7" i="45" s="1"/>
  <c r="N6" i="45"/>
  <c r="O6" i="45"/>
  <c r="M5" i="45"/>
  <c r="L5" i="45"/>
  <c r="L27" i="45" s="1"/>
  <c r="K5" i="45"/>
  <c r="J5" i="45"/>
  <c r="I5" i="45"/>
  <c r="H5" i="45"/>
  <c r="G5" i="45"/>
  <c r="F5" i="45"/>
  <c r="E5" i="45"/>
  <c r="E27" i="45" s="1"/>
  <c r="D5" i="45"/>
  <c r="D27" i="45" s="1"/>
  <c r="J23" i="44"/>
  <c r="N22" i="44"/>
  <c r="O22" i="44" s="1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F23" i="44" s="1"/>
  <c r="E14" i="44"/>
  <c r="D14" i="44"/>
  <c r="N14" i="44" s="1"/>
  <c r="O14" i="44" s="1"/>
  <c r="N13" i="44"/>
  <c r="O13" i="44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/>
  <c r="M22" i="43"/>
  <c r="L22" i="43"/>
  <c r="K22" i="43"/>
  <c r="J22" i="43"/>
  <c r="I22" i="43"/>
  <c r="H22" i="43"/>
  <c r="G22" i="43"/>
  <c r="F22" i="43"/>
  <c r="E22" i="43"/>
  <c r="D22" i="43"/>
  <c r="N21" i="43"/>
  <c r="O21" i="43"/>
  <c r="M20" i="43"/>
  <c r="L20" i="43"/>
  <c r="K20" i="43"/>
  <c r="N20" i="43" s="1"/>
  <c r="O20" i="43" s="1"/>
  <c r="J20" i="43"/>
  <c r="I20" i="43"/>
  <c r="H20" i="43"/>
  <c r="G20" i="43"/>
  <c r="F20" i="43"/>
  <c r="E20" i="43"/>
  <c r="D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M11" i="43"/>
  <c r="L11" i="43"/>
  <c r="K11" i="43"/>
  <c r="J11" i="43"/>
  <c r="J27" i="43" s="1"/>
  <c r="I11" i="43"/>
  <c r="H11" i="43"/>
  <c r="G11" i="43"/>
  <c r="F11" i="43"/>
  <c r="E11" i="43"/>
  <c r="D11" i="43"/>
  <c r="N10" i="43"/>
  <c r="O10" i="43" s="1"/>
  <c r="N9" i="43"/>
  <c r="O9" i="43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F27" i="43" s="1"/>
  <c r="E5" i="43"/>
  <c r="D5" i="43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 s="1"/>
  <c r="N23" i="42"/>
  <c r="O23" i="42"/>
  <c r="M22" i="42"/>
  <c r="L22" i="42"/>
  <c r="K22" i="42"/>
  <c r="J22" i="42"/>
  <c r="I22" i="42"/>
  <c r="H22" i="42"/>
  <c r="G22" i="42"/>
  <c r="F22" i="42"/>
  <c r="E22" i="42"/>
  <c r="D22" i="42"/>
  <c r="N21" i="42"/>
  <c r="O21" i="42"/>
  <c r="M20" i="42"/>
  <c r="L20" i="42"/>
  <c r="K20" i="42"/>
  <c r="J20" i="42"/>
  <c r="I20" i="42"/>
  <c r="H20" i="42"/>
  <c r="G20" i="42"/>
  <c r="F20" i="42"/>
  <c r="E20" i="42"/>
  <c r="D20" i="42"/>
  <c r="N19" i="42"/>
  <c r="O19" i="42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/>
  <c r="M14" i="42"/>
  <c r="L14" i="42"/>
  <c r="K14" i="42"/>
  <c r="J14" i="42"/>
  <c r="I14" i="42"/>
  <c r="H14" i="42"/>
  <c r="G14" i="42"/>
  <c r="F14" i="42"/>
  <c r="E14" i="42"/>
  <c r="D14" i="42"/>
  <c r="N14" i="42" s="1"/>
  <c r="O14" i="42" s="1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D29" i="42" s="1"/>
  <c r="N10" i="42"/>
  <c r="O10" i="42" s="1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H5" i="42"/>
  <c r="H29" i="42" s="1"/>
  <c r="G5" i="42"/>
  <c r="F5" i="42"/>
  <c r="E5" i="42"/>
  <c r="D5" i="42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2" i="41" s="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20" i="41" s="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M11" i="41"/>
  <c r="M28" i="41" s="1"/>
  <c r="L11" i="41"/>
  <c r="L28" i="41" s="1"/>
  <c r="K11" i="41"/>
  <c r="J11" i="41"/>
  <c r="I11" i="41"/>
  <c r="H11" i="41"/>
  <c r="G11" i="41"/>
  <c r="F11" i="41"/>
  <c r="E11" i="41"/>
  <c r="E28" i="41" s="1"/>
  <c r="D11" i="41"/>
  <c r="N10" i="41"/>
  <c r="O10" i="41" s="1"/>
  <c r="N9" i="41"/>
  <c r="O9" i="41"/>
  <c r="N8" i="41"/>
  <c r="O8" i="41"/>
  <c r="N7" i="41"/>
  <c r="O7" i="41" s="1"/>
  <c r="N6" i="41"/>
  <c r="O6" i="41" s="1"/>
  <c r="M5" i="41"/>
  <c r="L5" i="41"/>
  <c r="K5" i="41"/>
  <c r="J5" i="41"/>
  <c r="I5" i="41"/>
  <c r="I28" i="41" s="1"/>
  <c r="H5" i="41"/>
  <c r="G5" i="41"/>
  <c r="F5" i="41"/>
  <c r="E5" i="41"/>
  <c r="D5" i="41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F24" i="40" s="1"/>
  <c r="E15" i="40"/>
  <c r="D15" i="40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J24" i="40"/>
  <c r="I5" i="40"/>
  <c r="H5" i="40"/>
  <c r="G5" i="40"/>
  <c r="F5" i="40"/>
  <c r="E5" i="40"/>
  <c r="D5" i="40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/>
  <c r="N12" i="39"/>
  <c r="O12" i="39"/>
  <c r="M11" i="39"/>
  <c r="L11" i="39"/>
  <c r="K11" i="39"/>
  <c r="J11" i="39"/>
  <c r="J24" i="39" s="1"/>
  <c r="I11" i="39"/>
  <c r="H11" i="39"/>
  <c r="G11" i="39"/>
  <c r="G24" i="39"/>
  <c r="F11" i="39"/>
  <c r="E11" i="39"/>
  <c r="D11" i="39"/>
  <c r="N10" i="39"/>
  <c r="O10" i="39"/>
  <c r="N9" i="39"/>
  <c r="O9" i="39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N5" i="39" s="1"/>
  <c r="O5" i="39" s="1"/>
  <c r="D5" i="39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20" i="38" s="1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N13" i="38" s="1"/>
  <c r="O13" i="38" s="1"/>
  <c r="I13" i="38"/>
  <c r="H13" i="38"/>
  <c r="G13" i="38"/>
  <c r="F13" i="38"/>
  <c r="E13" i="38"/>
  <c r="D13" i="38"/>
  <c r="N12" i="38"/>
  <c r="O12" i="38" s="1"/>
  <c r="M11" i="38"/>
  <c r="L11" i="38"/>
  <c r="K11" i="38"/>
  <c r="J11" i="38"/>
  <c r="I11" i="38"/>
  <c r="I26" i="38" s="1"/>
  <c r="H11" i="38"/>
  <c r="G11" i="38"/>
  <c r="F11" i="38"/>
  <c r="E11" i="38"/>
  <c r="D11" i="38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K5" i="38"/>
  <c r="K26" i="38" s="1"/>
  <c r="J5" i="38"/>
  <c r="I5" i="38"/>
  <c r="H5" i="38"/>
  <c r="H26" i="38" s="1"/>
  <c r="G5" i="38"/>
  <c r="G26" i="38" s="1"/>
  <c r="F5" i="38"/>
  <c r="F26" i="38" s="1"/>
  <c r="E5" i="38"/>
  <c r="D5" i="38"/>
  <c r="N22" i="37"/>
  <c r="O22" i="37"/>
  <c r="N21" i="37"/>
  <c r="O21" i="37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/>
  <c r="M11" i="37"/>
  <c r="L11" i="37"/>
  <c r="K11" i="37"/>
  <c r="J11" i="37"/>
  <c r="I11" i="37"/>
  <c r="H11" i="37"/>
  <c r="G11" i="37"/>
  <c r="F11" i="37"/>
  <c r="E11" i="37"/>
  <c r="D11" i="37"/>
  <c r="N10" i="37"/>
  <c r="O10" i="37" s="1"/>
  <c r="N9" i="37"/>
  <c r="O9" i="37"/>
  <c r="N8" i="37"/>
  <c r="O8" i="37"/>
  <c r="N7" i="37"/>
  <c r="O7" i="37"/>
  <c r="N6" i="37"/>
  <c r="O6" i="37" s="1"/>
  <c r="M5" i="37"/>
  <c r="M23" i="37" s="1"/>
  <c r="L5" i="37"/>
  <c r="K5" i="37"/>
  <c r="K23" i="37" s="1"/>
  <c r="J5" i="37"/>
  <c r="N5" i="37" s="1"/>
  <c r="O5" i="37" s="1"/>
  <c r="I5" i="37"/>
  <c r="H5" i="37"/>
  <c r="G5" i="37"/>
  <c r="F5" i="37"/>
  <c r="E5" i="37"/>
  <c r="D5" i="37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9" i="36" s="1"/>
  <c r="O19" i="36" s="1"/>
  <c r="N18" i="36"/>
  <c r="O18" i="36" s="1"/>
  <c r="M17" i="36"/>
  <c r="L17" i="36"/>
  <c r="K17" i="36"/>
  <c r="K21" i="36" s="1"/>
  <c r="J17" i="36"/>
  <c r="I17" i="36"/>
  <c r="H17" i="36"/>
  <c r="G17" i="36"/>
  <c r="F17" i="36"/>
  <c r="E17" i="36"/>
  <c r="D17" i="36"/>
  <c r="N16" i="36"/>
  <c r="O16" i="36"/>
  <c r="N15" i="36"/>
  <c r="O15" i="36" s="1"/>
  <c r="M14" i="36"/>
  <c r="L14" i="36"/>
  <c r="L21" i="36"/>
  <c r="K14" i="36"/>
  <c r="J14" i="36"/>
  <c r="I14" i="36"/>
  <c r="H14" i="36"/>
  <c r="G14" i="36"/>
  <c r="F14" i="36"/>
  <c r="E14" i="36"/>
  <c r="D14" i="36"/>
  <c r="N13" i="36"/>
  <c r="O13" i="36"/>
  <c r="N12" i="36"/>
  <c r="O12" i="36"/>
  <c r="M11" i="36"/>
  <c r="L11" i="36"/>
  <c r="K11" i="36"/>
  <c r="J11" i="36"/>
  <c r="I11" i="36"/>
  <c r="I21" i="36" s="1"/>
  <c r="H11" i="36"/>
  <c r="G11" i="36"/>
  <c r="F11" i="36"/>
  <c r="E11" i="36"/>
  <c r="D11" i="36"/>
  <c r="N10" i="36"/>
  <c r="O10" i="36" s="1"/>
  <c r="N9" i="36"/>
  <c r="O9" i="36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F5" i="36"/>
  <c r="F21" i="36" s="1"/>
  <c r="E5" i="36"/>
  <c r="D5" i="36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M19" i="35"/>
  <c r="L19" i="35"/>
  <c r="K19" i="35"/>
  <c r="J19" i="35"/>
  <c r="I19" i="35"/>
  <c r="I23" i="35" s="1"/>
  <c r="H19" i="35"/>
  <c r="G19" i="35"/>
  <c r="F19" i="35"/>
  <c r="E19" i="35"/>
  <c r="D19" i="35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/>
  <c r="M14" i="35"/>
  <c r="L14" i="35"/>
  <c r="K14" i="35"/>
  <c r="J14" i="35"/>
  <c r="I14" i="35"/>
  <c r="H14" i="35"/>
  <c r="G14" i="35"/>
  <c r="F14" i="35"/>
  <c r="F23" i="35" s="1"/>
  <c r="E14" i="35"/>
  <c r="D14" i="35"/>
  <c r="N13" i="35"/>
  <c r="O13" i="35"/>
  <c r="N12" i="35"/>
  <c r="O12" i="35"/>
  <c r="M11" i="35"/>
  <c r="L11" i="35"/>
  <c r="K11" i="35"/>
  <c r="J11" i="35"/>
  <c r="I11" i="35"/>
  <c r="H11" i="35"/>
  <c r="G11" i="35"/>
  <c r="F11" i="35"/>
  <c r="E11" i="35"/>
  <c r="D11" i="35"/>
  <c r="N10" i="35"/>
  <c r="O10" i="35" s="1"/>
  <c r="N9" i="35"/>
  <c r="O9" i="35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D5" i="35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M17" i="34"/>
  <c r="L17" i="34"/>
  <c r="L24" i="34" s="1"/>
  <c r="K17" i="34"/>
  <c r="J17" i="34"/>
  <c r="I17" i="34"/>
  <c r="H17" i="34"/>
  <c r="G17" i="34"/>
  <c r="F17" i="34"/>
  <c r="E17" i="34"/>
  <c r="D17" i="34"/>
  <c r="N16" i="34"/>
  <c r="O16" i="34"/>
  <c r="N15" i="34"/>
  <c r="O15" i="34"/>
  <c r="M14" i="34"/>
  <c r="L14" i="34"/>
  <c r="K14" i="34"/>
  <c r="J14" i="34"/>
  <c r="I14" i="34"/>
  <c r="H14" i="34"/>
  <c r="G14" i="34"/>
  <c r="F14" i="34"/>
  <c r="E14" i="34"/>
  <c r="E24" i="34" s="1"/>
  <c r="D14" i="34"/>
  <c r="N13" i="34"/>
  <c r="O13" i="34" s="1"/>
  <c r="N12" i="34"/>
  <c r="O12" i="34" s="1"/>
  <c r="M11" i="34"/>
  <c r="L11" i="34"/>
  <c r="K11" i="34"/>
  <c r="K24" i="34" s="1"/>
  <c r="J11" i="34"/>
  <c r="I11" i="34"/>
  <c r="H11" i="34"/>
  <c r="G11" i="34"/>
  <c r="F11" i="34"/>
  <c r="N11" i="34" s="1"/>
  <c r="O11" i="34" s="1"/>
  <c r="E11" i="34"/>
  <c r="D11" i="34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N15" i="33"/>
  <c r="O15" i="33" s="1"/>
  <c r="N16" i="33"/>
  <c r="O16" i="33" s="1"/>
  <c r="N17" i="33"/>
  <c r="O17" i="33" s="1"/>
  <c r="N18" i="33"/>
  <c r="O18" i="33"/>
  <c r="N19" i="33"/>
  <c r="O19" i="33" s="1"/>
  <c r="E14" i="33"/>
  <c r="F14" i="33"/>
  <c r="G14" i="33"/>
  <c r="H14" i="33"/>
  <c r="I14" i="33"/>
  <c r="J14" i="33"/>
  <c r="K14" i="33"/>
  <c r="L14" i="33"/>
  <c r="M14" i="33"/>
  <c r="D14" i="33"/>
  <c r="E11" i="33"/>
  <c r="F11" i="33"/>
  <c r="G11" i="33"/>
  <c r="H11" i="33"/>
  <c r="I11" i="33"/>
  <c r="J11" i="33"/>
  <c r="K11" i="33"/>
  <c r="L11" i="33"/>
  <c r="M11" i="33"/>
  <c r="D11" i="33"/>
  <c r="N11" i="33" s="1"/>
  <c r="O11" i="33" s="1"/>
  <c r="E5" i="33"/>
  <c r="E27" i="33" s="1"/>
  <c r="F5" i="33"/>
  <c r="G5" i="33"/>
  <c r="H5" i="33"/>
  <c r="I5" i="33"/>
  <c r="J5" i="33"/>
  <c r="K5" i="33"/>
  <c r="L5" i="33"/>
  <c r="M5" i="33"/>
  <c r="M27" i="33" s="1"/>
  <c r="D5" i="33"/>
  <c r="E25" i="33"/>
  <c r="F25" i="33"/>
  <c r="G25" i="33"/>
  <c r="H25" i="33"/>
  <c r="I25" i="33"/>
  <c r="J25" i="33"/>
  <c r="K25" i="33"/>
  <c r="L25" i="33"/>
  <c r="M25" i="33"/>
  <c r="D25" i="33"/>
  <c r="N25" i="33" s="1"/>
  <c r="O25" i="33" s="1"/>
  <c r="N26" i="33"/>
  <c r="O26" i="33" s="1"/>
  <c r="N24" i="33"/>
  <c r="O24" i="33" s="1"/>
  <c r="N23" i="33"/>
  <c r="O23" i="33" s="1"/>
  <c r="E22" i="33"/>
  <c r="F22" i="33"/>
  <c r="G22" i="33"/>
  <c r="H22" i="33"/>
  <c r="I22" i="33"/>
  <c r="J22" i="33"/>
  <c r="K22" i="33"/>
  <c r="L22" i="33"/>
  <c r="M22" i="33"/>
  <c r="D22" i="33"/>
  <c r="E20" i="33"/>
  <c r="F20" i="33"/>
  <c r="G20" i="33"/>
  <c r="H20" i="33"/>
  <c r="I20" i="33"/>
  <c r="J20" i="33"/>
  <c r="K20" i="33"/>
  <c r="L20" i="33"/>
  <c r="M20" i="33"/>
  <c r="D20" i="33"/>
  <c r="N21" i="33"/>
  <c r="O21" i="33" s="1"/>
  <c r="N13" i="33"/>
  <c r="O13" i="33"/>
  <c r="N7" i="33"/>
  <c r="O7" i="33"/>
  <c r="N8" i="33"/>
  <c r="O8" i="33"/>
  <c r="N9" i="33"/>
  <c r="O9" i="33" s="1"/>
  <c r="N10" i="33"/>
  <c r="O10" i="33" s="1"/>
  <c r="N6" i="33"/>
  <c r="O6" i="33" s="1"/>
  <c r="N12" i="33"/>
  <c r="O12" i="33"/>
  <c r="F27" i="33"/>
  <c r="N22" i="34"/>
  <c r="O22" i="34" s="1"/>
  <c r="J29" i="42"/>
  <c r="H27" i="43"/>
  <c r="N5" i="44"/>
  <c r="O5" i="44" s="1"/>
  <c r="O27" i="48" l="1"/>
  <c r="P27" i="48" s="1"/>
  <c r="N14" i="35"/>
  <c r="O14" i="35" s="1"/>
  <c r="N14" i="36"/>
  <c r="O14" i="36" s="1"/>
  <c r="N26" i="41"/>
  <c r="O26" i="41" s="1"/>
  <c r="N25" i="45"/>
  <c r="O25" i="45" s="1"/>
  <c r="F27" i="45"/>
  <c r="I27" i="33"/>
  <c r="H24" i="34"/>
  <c r="N17" i="36"/>
  <c r="O17" i="36" s="1"/>
  <c r="N11" i="37"/>
  <c r="O11" i="37" s="1"/>
  <c r="J23" i="37"/>
  <c r="G27" i="33"/>
  <c r="N14" i="34"/>
  <c r="O14" i="34" s="1"/>
  <c r="K23" i="35"/>
  <c r="N23" i="38"/>
  <c r="O23" i="38" s="1"/>
  <c r="G28" i="41"/>
  <c r="N11" i="41"/>
  <c r="O11" i="41" s="1"/>
  <c r="N5" i="43"/>
  <c r="O5" i="43" s="1"/>
  <c r="G27" i="43"/>
  <c r="I23" i="37"/>
  <c r="E24" i="40"/>
  <c r="H28" i="41"/>
  <c r="K23" i="46"/>
  <c r="L23" i="37"/>
  <c r="H27" i="33"/>
  <c r="N11" i="36"/>
  <c r="O11" i="36" s="1"/>
  <c r="J21" i="36"/>
  <c r="N20" i="42"/>
  <c r="O20" i="42" s="1"/>
  <c r="N25" i="43"/>
  <c r="O25" i="43" s="1"/>
  <c r="N11" i="45"/>
  <c r="O11" i="45" s="1"/>
  <c r="O10" i="46"/>
  <c r="P10" i="46" s="1"/>
  <c r="N19" i="34"/>
  <c r="O19" i="34" s="1"/>
  <c r="N19" i="35"/>
  <c r="O19" i="35" s="1"/>
  <c r="N5" i="36"/>
  <c r="O5" i="36" s="1"/>
  <c r="D26" i="38"/>
  <c r="N21" i="40"/>
  <c r="O21" i="40" s="1"/>
  <c r="I27" i="45"/>
  <c r="O5" i="46"/>
  <c r="P5" i="46" s="1"/>
  <c r="N5" i="45"/>
  <c r="O5" i="45" s="1"/>
  <c r="N11" i="35"/>
  <c r="O11" i="35" s="1"/>
  <c r="E21" i="36"/>
  <c r="E26" i="38"/>
  <c r="D24" i="39"/>
  <c r="N19" i="39"/>
  <c r="O19" i="39" s="1"/>
  <c r="N11" i="44"/>
  <c r="O11" i="44" s="1"/>
  <c r="J27" i="45"/>
  <c r="E23" i="46"/>
  <c r="L23" i="35"/>
  <c r="N14" i="37"/>
  <c r="O14" i="37" s="1"/>
  <c r="N5" i="40"/>
  <c r="O5" i="40" s="1"/>
  <c r="L27" i="43"/>
  <c r="K27" i="45"/>
  <c r="F23" i="46"/>
  <c r="N26" i="42"/>
  <c r="O26" i="42" s="1"/>
  <c r="M27" i="43"/>
  <c r="N19" i="45"/>
  <c r="O19" i="45" s="1"/>
  <c r="J23" i="46"/>
  <c r="G21" i="36"/>
  <c r="J26" i="38"/>
  <c r="F24" i="39"/>
  <c r="L24" i="39"/>
  <c r="N12" i="40"/>
  <c r="O12" i="40" s="1"/>
  <c r="N14" i="41"/>
  <c r="O14" i="41" s="1"/>
  <c r="F29" i="42"/>
  <c r="N14" i="43"/>
  <c r="O14" i="43" s="1"/>
  <c r="K27" i="43"/>
  <c r="N20" i="44"/>
  <c r="O20" i="44" s="1"/>
  <c r="M27" i="45"/>
  <c r="H21" i="36"/>
  <c r="N18" i="38"/>
  <c r="O18" i="38" s="1"/>
  <c r="G24" i="40"/>
  <c r="I29" i="42"/>
  <c r="M29" i="42"/>
  <c r="D23" i="44"/>
  <c r="N23" i="44" s="1"/>
  <c r="O23" i="44" s="1"/>
  <c r="I23" i="46"/>
  <c r="G23" i="35"/>
  <c r="N19" i="37"/>
  <c r="O19" i="37" s="1"/>
  <c r="H24" i="39"/>
  <c r="H24" i="40"/>
  <c r="I24" i="40"/>
  <c r="N18" i="40"/>
  <c r="O18" i="40" s="1"/>
  <c r="J28" i="41"/>
  <c r="E23" i="44"/>
  <c r="N5" i="33"/>
  <c r="O5" i="33" s="1"/>
  <c r="N14" i="33"/>
  <c r="O14" i="33" s="1"/>
  <c r="N5" i="34"/>
  <c r="O5" i="34" s="1"/>
  <c r="H23" i="35"/>
  <c r="I24" i="39"/>
  <c r="K28" i="41"/>
  <c r="K29" i="42"/>
  <c r="G29" i="42"/>
  <c r="N17" i="35"/>
  <c r="O17" i="35" s="1"/>
  <c r="L29" i="42"/>
  <c r="G23" i="44"/>
  <c r="N17" i="37"/>
  <c r="O17" i="37" s="1"/>
  <c r="L27" i="33"/>
  <c r="N17" i="34"/>
  <c r="O17" i="34" s="1"/>
  <c r="L24" i="40"/>
  <c r="N22" i="42"/>
  <c r="O22" i="42" s="1"/>
  <c r="I24" i="34"/>
  <c r="J23" i="35"/>
  <c r="H23" i="37"/>
  <c r="K24" i="39"/>
  <c r="N17" i="39"/>
  <c r="O17" i="39" s="1"/>
  <c r="K24" i="40"/>
  <c r="N22" i="43"/>
  <c r="O22" i="43" s="1"/>
  <c r="M23" i="44"/>
  <c r="H27" i="45"/>
  <c r="N23" i="46"/>
  <c r="N21" i="35"/>
  <c r="O21" i="35" s="1"/>
  <c r="E23" i="37"/>
  <c r="N22" i="33"/>
  <c r="O22" i="33" s="1"/>
  <c r="M23" i="35"/>
  <c r="F23" i="37"/>
  <c r="M24" i="39"/>
  <c r="N22" i="39"/>
  <c r="O22" i="39" s="1"/>
  <c r="M24" i="40"/>
  <c r="E27" i="43"/>
  <c r="K23" i="44"/>
  <c r="N18" i="44"/>
  <c r="O18" i="44" s="1"/>
  <c r="O18" i="46"/>
  <c r="P18" i="46" s="1"/>
  <c r="N14" i="39"/>
  <c r="O14" i="39" s="1"/>
  <c r="N5" i="38"/>
  <c r="O5" i="38" s="1"/>
  <c r="H23" i="44"/>
  <c r="K27" i="33"/>
  <c r="J24" i="34"/>
  <c r="D23" i="37"/>
  <c r="M26" i="38"/>
  <c r="I23" i="44"/>
  <c r="J27" i="33"/>
  <c r="M21" i="36"/>
  <c r="N20" i="33"/>
  <c r="O20" i="33" s="1"/>
  <c r="M24" i="34"/>
  <c r="G23" i="37"/>
  <c r="F28" i="41"/>
  <c r="N18" i="41"/>
  <c r="O18" i="41" s="1"/>
  <c r="L23" i="44"/>
  <c r="O31" i="47"/>
  <c r="P31" i="47" s="1"/>
  <c r="N27" i="45"/>
  <c r="O27" i="45" s="1"/>
  <c r="N23" i="37"/>
  <c r="O23" i="37" s="1"/>
  <c r="N5" i="41"/>
  <c r="O5" i="41" s="1"/>
  <c r="D27" i="43"/>
  <c r="I27" i="43"/>
  <c r="N11" i="42"/>
  <c r="O11" i="42" s="1"/>
  <c r="N11" i="39"/>
  <c r="O11" i="39" s="1"/>
  <c r="N15" i="40"/>
  <c r="O15" i="40" s="1"/>
  <c r="G27" i="45"/>
  <c r="D23" i="46"/>
  <c r="N18" i="42"/>
  <c r="O18" i="42" s="1"/>
  <c r="N5" i="35"/>
  <c r="O5" i="35" s="1"/>
  <c r="F24" i="34"/>
  <c r="D27" i="33"/>
  <c r="D24" i="40"/>
  <c r="N5" i="42"/>
  <c r="O5" i="42" s="1"/>
  <c r="G24" i="34"/>
  <c r="D23" i="35"/>
  <c r="L26" i="38"/>
  <c r="N26" i="38" s="1"/>
  <c r="O26" i="38" s="1"/>
  <c r="N11" i="38"/>
  <c r="O11" i="38" s="1"/>
  <c r="N11" i="43"/>
  <c r="O11" i="43" s="1"/>
  <c r="N18" i="43"/>
  <c r="O18" i="43" s="1"/>
  <c r="D28" i="41"/>
  <c r="D21" i="36"/>
  <c r="E23" i="35"/>
  <c r="E24" i="39"/>
  <c r="E29" i="42"/>
  <c r="D24" i="34"/>
  <c r="N23" i="35" l="1"/>
  <c r="O23" i="35" s="1"/>
  <c r="N24" i="40"/>
  <c r="O24" i="40" s="1"/>
  <c r="N29" i="42"/>
  <c r="O29" i="42" s="1"/>
  <c r="N24" i="39"/>
  <c r="O24" i="39" s="1"/>
  <c r="N27" i="33"/>
  <c r="O27" i="33" s="1"/>
  <c r="N21" i="36"/>
  <c r="O21" i="36" s="1"/>
  <c r="O23" i="46"/>
  <c r="P23" i="46" s="1"/>
  <c r="N28" i="41"/>
  <c r="O28" i="41" s="1"/>
  <c r="N27" i="43"/>
  <c r="O27" i="43" s="1"/>
  <c r="N24" i="34"/>
  <c r="O24" i="34" s="1"/>
</calcChain>
</file>

<file path=xl/sharedStrings.xml><?xml version="1.0" encoding="utf-8"?>
<sst xmlns="http://schemas.openxmlformats.org/spreadsheetml/2006/main" count="666" uniqueCount="104">
  <si>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</si>
  <si>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</si>
  <si>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</si>
  <si>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</si>
  <si>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</si>
  <si>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</si>
  <si>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</si>
  <si>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</si>
  <si>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</si>
  <si>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</si>
  <si>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</si>
  <si>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</si>
  <si>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Discretionary Sales Surtaxes</t>
  </si>
  <si>
    <t>Local Business Tax</t>
  </si>
  <si>
    <t>Permits, Fees, and Special Assessments</t>
  </si>
  <si>
    <t>Other Permits, Fees, and Special Assessments</t>
  </si>
  <si>
    <t>Intergovernmental Revenue</t>
  </si>
  <si>
    <t>Federal Grant - Physical Environment - Sewer / Wastewater</t>
  </si>
  <si>
    <t>State Shared Revenues - General Gov't - Revenue Sharing Proceeds</t>
  </si>
  <si>
    <t>State Shared Revenues - General Gov't - Local Gov't Half-Cent Sales Tax</t>
  </si>
  <si>
    <t>Shared Revenue from Other Local Units</t>
  </si>
  <si>
    <t>Governmental Funds</t>
  </si>
  <si>
    <t>Proprietary Funds</t>
  </si>
  <si>
    <t>Account Total</t>
  </si>
  <si>
    <t>Fiduciary Funds</t>
  </si>
  <si>
    <t>Judgments, Fines, and Forfeits</t>
  </si>
  <si>
    <t>Other Sources</t>
  </si>
  <si>
    <t>State Shared Revenues - General Gov't - Other General Government</t>
  </si>
  <si>
    <t>Total - All Account Codes</t>
  </si>
  <si>
    <t>Local Fiscal Year Ended September 30, 2009</t>
  </si>
  <si>
    <t>Court-Ordered Judgments and Fines - As Decided by Circuit Court Civil</t>
  </si>
  <si>
    <t>Interest and Other Earnings - Interest</t>
  </si>
  <si>
    <t>Rents and Royalties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</si>
  <si>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</si>
  <si>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</si>
  <si>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</si>
  <si>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</si>
  <si>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</si>
  <si>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</si>
  <si>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</si>
  <si>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</si>
  <si>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Layton Revenues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</si>
  <si>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</si>
  <si>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</si>
  <si>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</si>
  <si>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</si>
  <si>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Court-Ordered Judgments and Fines - As Decided by County Court Criminal</t>
  </si>
  <si>
    <t>2011 Municipal Population:</t>
  </si>
  <si>
    <t>Local Fiscal Year Ended September 30, 2012</t>
  </si>
  <si>
    <t>2012 Municipal Population:</t>
  </si>
  <si>
    <t>Local Fiscal Year Ended September 30, 2013</t>
  </si>
  <si>
    <t>Local Business Tax (Chapter 205, F.S.)</t>
  </si>
  <si>
    <t>State Shared Revenues - General Government - Revenue Sharing Proceeds</t>
  </si>
  <si>
    <t>State Shared Revenues - General Government - Local Government Half-Cent Sales Tax</t>
  </si>
  <si>
    <t>Contributions and Donations from Private Sources</t>
  </si>
  <si>
    <t>Other Miscellaneous Revenues - Other</t>
  </si>
  <si>
    <t>2013 Municipal Population:</t>
  </si>
  <si>
    <t>Local Fiscal Year Ended September 30, 2008</t>
  </si>
  <si>
    <t>Permits and Franchise Fees</t>
  </si>
  <si>
    <t>Charges for Services</t>
  </si>
  <si>
    <t>Public Safety - Fire Protection</t>
  </si>
  <si>
    <t>Other Judgments, Fines, and Forfeits</t>
  </si>
  <si>
    <t>2008 Municipal Population:</t>
  </si>
  <si>
    <t>Local Fiscal Year Ended September 30, 2014</t>
  </si>
  <si>
    <t>2014 Municipal Population:</t>
  </si>
  <si>
    <t>Local Fiscal Year Ended September 30, 2015</t>
  </si>
  <si>
    <t>Other General Taxes</t>
  </si>
  <si>
    <t>Court-Ordered Judgments and Fines - Other Court-Ordered</t>
  </si>
  <si>
    <t>2015 Municipal Population:</t>
  </si>
  <si>
    <t>Local Fiscal Year Ended September 30, 2016</t>
  </si>
  <si>
    <t>State Shared Revenues - General Government - Alcoholic Beverage License Tax</t>
  </si>
  <si>
    <t>General Government - Administrative Service Fees</t>
  </si>
  <si>
    <t>Proprietary Non-Operating - Other Grants and Donations</t>
  </si>
  <si>
    <t>2016 Municipal Population:</t>
  </si>
  <si>
    <t>Local Fiscal Year Ended September 30, 2017</t>
  </si>
  <si>
    <t>2017 Municipal Population:</t>
  </si>
  <si>
    <t>Local Fiscal Year Ended September 30, 2018</t>
  </si>
  <si>
    <t>Other Charges for Services</t>
  </si>
  <si>
    <t>2018 Municipal Population:</t>
  </si>
  <si>
    <t>Local Fiscal Year Ended September 30, 2019</t>
  </si>
  <si>
    <t>2019 Municipal Population:</t>
  </si>
  <si>
    <t>Local Fiscal Year Ended September 30, 2020</t>
  </si>
  <si>
    <t>Other Financial Assistance - Federal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</si>
  <si>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</si>
  <si>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</si>
  <si>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</si>
  <si>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</si>
  <si>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</si>
  <si>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</si>
  <si>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</si>
  <si>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</si>
  <si>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</si>
  <si>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</si>
  <si>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</si>
  <si>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</si>
  <si>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</si>
  <si>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</si>
  <si>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</si>
  <si>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County Ninth-Cent Voted Fuel Tax</t>
  </si>
  <si>
    <t>Federal Grant - American Rescue Plan Act Funds</t>
  </si>
  <si>
    <t>Court-Ordered Judgments and Fines - As Decided by Traffic Court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</si>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</sst>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20EC6-B79C-41DB-8056-F6A75DFA3948}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41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102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34</v>
      </c>
      <c r="B3" s="108"/>
      <c r="C3" s="109"/>
      <c r="D3" s="113" t="s">
        <v>21</v>
      </c>
      <c r="E3" s="114"/>
      <c r="F3" s="114"/>
      <c r="G3" s="114"/>
      <c r="H3" s="115"/>
      <c r="I3" s="113" t="s">
        <v>22</v>
      </c>
      <c r="J3" s="115"/>
      <c r="K3" s="113" t="s">
        <v>24</v>
      </c>
      <c r="L3" s="114"/>
      <c r="M3" s="115"/>
      <c r="N3" s="49"/>
      <c r="O3" s="50"/>
      <c r="P3" s="116" t="s">
        <v>85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35</v>
      </c>
      <c r="F4" s="52" t="s">
        <v>36</v>
      </c>
      <c r="G4" s="52" t="s">
        <v>37</v>
      </c>
      <c r="H4" s="52" t="s">
        <v>5</v>
      </c>
      <c r="I4" s="52" t="s">
        <v>6</v>
      </c>
      <c r="J4" s="53" t="s">
        <v>38</v>
      </c>
      <c r="K4" s="53" t="s">
        <v>7</v>
      </c>
      <c r="L4" s="53" t="s">
        <v>8</v>
      </c>
      <c r="M4" s="53" t="s">
        <v>86</v>
      </c>
      <c r="N4" s="53" t="s">
        <v>9</v>
      </c>
      <c r="O4" s="53" t="s">
        <v>87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88</v>
      </c>
      <c r="B5" s="57"/>
      <c r="C5" s="57"/>
      <c r="D5" s="58">
        <f>SUM(D6:D11)</f>
        <v>213812</v>
      </c>
      <c r="E5" s="58">
        <f>SUM(E6:E11)</f>
        <v>0</v>
      </c>
      <c r="F5" s="58">
        <f>SUM(F6:F11)</f>
        <v>0</v>
      </c>
      <c r="G5" s="58">
        <f>SUM(G6:G11)</f>
        <v>122663</v>
      </c>
      <c r="H5" s="58">
        <f>SUM(H6:H11)</f>
        <v>0</v>
      </c>
      <c r="I5" s="58">
        <f>SUM(I6:I11)</f>
        <v>0</v>
      </c>
      <c r="J5" s="58">
        <f>SUM(J6:J11)</f>
        <v>0</v>
      </c>
      <c r="K5" s="58">
        <f>SUM(K6:K11)</f>
        <v>0</v>
      </c>
      <c r="L5" s="58">
        <f>SUM(L6:L11)</f>
        <v>0</v>
      </c>
      <c r="M5" s="58">
        <f>SUM(M6:M11)</f>
        <v>0</v>
      </c>
      <c r="N5" s="58">
        <f>SUM(N6:N11)</f>
        <v>0</v>
      </c>
      <c r="O5" s="59">
        <f>SUM(D5:N5)</f>
        <v>336475</v>
      </c>
      <c r="P5" s="60">
        <f>(O5/P$29)</f>
        <v>1572.3130841121495</v>
      </c>
      <c r="Q5" s="61"/>
    </row>
    <row r="6" spans="1:134">
      <c r="A6" s="63"/>
      <c r="B6" s="64">
        <v>311</v>
      </c>
      <c r="C6" s="65" t="s">
        <v>2</v>
      </c>
      <c r="D6" s="66">
        <v>212236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212236</v>
      </c>
      <c r="P6" s="67">
        <f>(O6/P$29)</f>
        <v>991.75700934579436</v>
      </c>
      <c r="Q6" s="68"/>
    </row>
    <row r="7" spans="1:134">
      <c r="A7" s="63"/>
      <c r="B7" s="64">
        <v>312.3</v>
      </c>
      <c r="C7" s="65" t="s">
        <v>98</v>
      </c>
      <c r="D7" s="66">
        <v>0</v>
      </c>
      <c r="E7" s="66">
        <v>0</v>
      </c>
      <c r="F7" s="66">
        <v>0</v>
      </c>
      <c r="G7" s="66">
        <v>8048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0" si="0">SUM(D7:N7)</f>
        <v>8048</v>
      </c>
      <c r="P7" s="67">
        <f>(O7/P$29)</f>
        <v>37.607476635514018</v>
      </c>
      <c r="Q7" s="68"/>
    </row>
    <row r="8" spans="1:134">
      <c r="A8" s="63"/>
      <c r="B8" s="64">
        <v>312.41000000000003</v>
      </c>
      <c r="C8" s="65" t="s">
        <v>89</v>
      </c>
      <c r="D8" s="66">
        <v>0</v>
      </c>
      <c r="E8" s="66">
        <v>0</v>
      </c>
      <c r="F8" s="66">
        <v>0</v>
      </c>
      <c r="G8" s="66">
        <v>6835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6835</v>
      </c>
      <c r="P8" s="67">
        <f>(O8/P$29)</f>
        <v>31.939252336448597</v>
      </c>
      <c r="Q8" s="68"/>
    </row>
    <row r="9" spans="1:134">
      <c r="A9" s="63"/>
      <c r="B9" s="64">
        <v>312.43</v>
      </c>
      <c r="C9" s="65" t="s">
        <v>90</v>
      </c>
      <c r="D9" s="66">
        <v>0</v>
      </c>
      <c r="E9" s="66">
        <v>0</v>
      </c>
      <c r="F9" s="66">
        <v>0</v>
      </c>
      <c r="G9" s="66">
        <v>6260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6260</v>
      </c>
      <c r="P9" s="67">
        <f>(O9/P$29)</f>
        <v>29.252336448598133</v>
      </c>
      <c r="Q9" s="68"/>
    </row>
    <row r="10" spans="1:134">
      <c r="A10" s="63"/>
      <c r="B10" s="64">
        <v>316</v>
      </c>
      <c r="C10" s="65" t="s">
        <v>51</v>
      </c>
      <c r="D10" s="66">
        <v>1576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1576</v>
      </c>
      <c r="P10" s="67">
        <f>(O10/P$29)</f>
        <v>7.3644859813084116</v>
      </c>
      <c r="Q10" s="68"/>
    </row>
    <row r="11" spans="1:134">
      <c r="A11" s="63"/>
      <c r="B11" s="64">
        <v>319.89999999999998</v>
      </c>
      <c r="C11" s="65" t="s">
        <v>66</v>
      </c>
      <c r="D11" s="66">
        <v>0</v>
      </c>
      <c r="E11" s="66">
        <v>0</v>
      </c>
      <c r="F11" s="66">
        <v>0</v>
      </c>
      <c r="G11" s="66">
        <v>101520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>SUM(D11:N11)</f>
        <v>101520</v>
      </c>
      <c r="P11" s="67">
        <f>(O11/P$29)</f>
        <v>474.39252336448595</v>
      </c>
      <c r="Q11" s="68"/>
    </row>
    <row r="12" spans="1:134" ht="15.75">
      <c r="A12" s="69" t="s">
        <v>14</v>
      </c>
      <c r="B12" s="70"/>
      <c r="C12" s="71"/>
      <c r="D12" s="72">
        <f>SUM(D13:D14)</f>
        <v>26130</v>
      </c>
      <c r="E12" s="72">
        <f>SUM(E13:E14)</f>
        <v>0</v>
      </c>
      <c r="F12" s="72">
        <f>SUM(F13:F14)</f>
        <v>0</v>
      </c>
      <c r="G12" s="72">
        <f>SUM(G13:G14)</f>
        <v>0</v>
      </c>
      <c r="H12" s="72">
        <f>SUM(H13:H14)</f>
        <v>0</v>
      </c>
      <c r="I12" s="72">
        <f>SUM(I13:I14)</f>
        <v>0</v>
      </c>
      <c r="J12" s="72">
        <f>SUM(J13:J14)</f>
        <v>0</v>
      </c>
      <c r="K12" s="72">
        <f>SUM(K13:K14)</f>
        <v>0</v>
      </c>
      <c r="L12" s="72">
        <f>SUM(L13:L14)</f>
        <v>0</v>
      </c>
      <c r="M12" s="72">
        <f>SUM(M13:M14)</f>
        <v>0</v>
      </c>
      <c r="N12" s="72">
        <f>SUM(N13:N14)</f>
        <v>0</v>
      </c>
      <c r="O12" s="73">
        <f>SUM(D12:N12)</f>
        <v>26130</v>
      </c>
      <c r="P12" s="74">
        <f>(O12/P$29)</f>
        <v>122.10280373831776</v>
      </c>
      <c r="Q12" s="75"/>
    </row>
    <row r="13" spans="1:134">
      <c r="A13" s="63"/>
      <c r="B13" s="64">
        <v>322</v>
      </c>
      <c r="C13" s="65" t="s">
        <v>91</v>
      </c>
      <c r="D13" s="66">
        <v>25780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25780</v>
      </c>
      <c r="P13" s="67">
        <f>(O13/P$29)</f>
        <v>120.46728971962617</v>
      </c>
      <c r="Q13" s="68"/>
    </row>
    <row r="14" spans="1:134">
      <c r="A14" s="63"/>
      <c r="B14" s="64">
        <v>329.5</v>
      </c>
      <c r="C14" s="65" t="s">
        <v>92</v>
      </c>
      <c r="D14" s="66">
        <v>350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" si="1">SUM(D14:N14)</f>
        <v>350</v>
      </c>
      <c r="P14" s="67">
        <f>(O14/P$29)</f>
        <v>1.6355140186915889</v>
      </c>
      <c r="Q14" s="68"/>
    </row>
    <row r="15" spans="1:134" ht="15.75">
      <c r="A15" s="69" t="s">
        <v>93</v>
      </c>
      <c r="B15" s="70"/>
      <c r="C15" s="71"/>
      <c r="D15" s="72">
        <f>SUM(D16:D18)</f>
        <v>65250</v>
      </c>
      <c r="E15" s="72">
        <f>SUM(E16:E18)</f>
        <v>0</v>
      </c>
      <c r="F15" s="72">
        <f>SUM(F16:F18)</f>
        <v>0</v>
      </c>
      <c r="G15" s="72">
        <f>SUM(G16:G18)</f>
        <v>3064</v>
      </c>
      <c r="H15" s="72">
        <f>SUM(H16:H18)</f>
        <v>0</v>
      </c>
      <c r="I15" s="72">
        <f>SUM(I16:I18)</f>
        <v>0</v>
      </c>
      <c r="J15" s="72">
        <f>SUM(J16:J18)</f>
        <v>0</v>
      </c>
      <c r="K15" s="72">
        <f>SUM(K16:K18)</f>
        <v>0</v>
      </c>
      <c r="L15" s="72">
        <f>SUM(L16:L18)</f>
        <v>0</v>
      </c>
      <c r="M15" s="72">
        <f>SUM(M16:M18)</f>
        <v>0</v>
      </c>
      <c r="N15" s="72">
        <f>SUM(N16:N18)</f>
        <v>0</v>
      </c>
      <c r="O15" s="73">
        <f>SUM(D15:N15)</f>
        <v>68314</v>
      </c>
      <c r="P15" s="74">
        <f>(O15/P$29)</f>
        <v>319.22429906542055</v>
      </c>
      <c r="Q15" s="75"/>
    </row>
    <row r="16" spans="1:134">
      <c r="A16" s="63"/>
      <c r="B16" s="64">
        <v>335.125</v>
      </c>
      <c r="C16" s="65" t="s">
        <v>94</v>
      </c>
      <c r="D16" s="66">
        <v>12943</v>
      </c>
      <c r="E16" s="66">
        <v>0</v>
      </c>
      <c r="F16" s="66">
        <v>0</v>
      </c>
      <c r="G16" s="66">
        <v>3064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18" si="2">SUM(D16:N16)</f>
        <v>16007</v>
      </c>
      <c r="P16" s="67">
        <f>(O16/P$29)</f>
        <v>74.799065420560751</v>
      </c>
      <c r="Q16" s="68"/>
    </row>
    <row r="17" spans="1:120">
      <c r="A17" s="63"/>
      <c r="B17" s="64">
        <v>335.15</v>
      </c>
      <c r="C17" s="65" t="s">
        <v>70</v>
      </c>
      <c r="D17" s="66">
        <v>545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2"/>
        <v>545</v>
      </c>
      <c r="P17" s="67">
        <f>(O17/P$29)</f>
        <v>2.5467289719626169</v>
      </c>
      <c r="Q17" s="68"/>
    </row>
    <row r="18" spans="1:120">
      <c r="A18" s="63"/>
      <c r="B18" s="64">
        <v>335.18</v>
      </c>
      <c r="C18" s="65" t="s">
        <v>95</v>
      </c>
      <c r="D18" s="66">
        <v>51762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51762</v>
      </c>
      <c r="P18" s="67">
        <f>(O18/P$29)</f>
        <v>241.87850467289721</v>
      </c>
      <c r="Q18" s="68"/>
    </row>
    <row r="19" spans="1:120" ht="15.75">
      <c r="A19" s="69" t="s">
        <v>25</v>
      </c>
      <c r="B19" s="70"/>
      <c r="C19" s="71"/>
      <c r="D19" s="72">
        <f>SUM(D20:D20)</f>
        <v>2545</v>
      </c>
      <c r="E19" s="72">
        <f>SUM(E20:E20)</f>
        <v>0</v>
      </c>
      <c r="F19" s="72">
        <f>SUM(F20:F20)</f>
        <v>0</v>
      </c>
      <c r="G19" s="72">
        <f>SUM(G20:G20)</f>
        <v>0</v>
      </c>
      <c r="H19" s="72">
        <f>SUM(H20:H20)</f>
        <v>0</v>
      </c>
      <c r="I19" s="72">
        <f>SUM(I20:I20)</f>
        <v>0</v>
      </c>
      <c r="J19" s="72">
        <f>SUM(J20:J20)</f>
        <v>0</v>
      </c>
      <c r="K19" s="72">
        <f>SUM(K20:K20)</f>
        <v>0</v>
      </c>
      <c r="L19" s="72">
        <f>SUM(L20:L20)</f>
        <v>0</v>
      </c>
      <c r="M19" s="72">
        <f>SUM(M20:M20)</f>
        <v>0</v>
      </c>
      <c r="N19" s="72">
        <f>SUM(N20:N20)</f>
        <v>0</v>
      </c>
      <c r="O19" s="72">
        <f>SUM(D19:N19)</f>
        <v>2545</v>
      </c>
      <c r="P19" s="74">
        <f>(O19/P$29)</f>
        <v>11.892523364485982</v>
      </c>
      <c r="Q19" s="75"/>
    </row>
    <row r="20" spans="1:120">
      <c r="A20" s="76"/>
      <c r="B20" s="77">
        <v>351.5</v>
      </c>
      <c r="C20" s="78" t="s">
        <v>100</v>
      </c>
      <c r="D20" s="66">
        <v>2545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ref="O20" si="3">SUM(D20:N20)</f>
        <v>2545</v>
      </c>
      <c r="P20" s="67">
        <f>(O20/P$29)</f>
        <v>11.892523364485982</v>
      </c>
      <c r="Q20" s="68"/>
    </row>
    <row r="21" spans="1:120" ht="15.75">
      <c r="A21" s="69" t="s">
        <v>3</v>
      </c>
      <c r="B21" s="70"/>
      <c r="C21" s="71"/>
      <c r="D21" s="72">
        <f>SUM(D22:D24)</f>
        <v>13092</v>
      </c>
      <c r="E21" s="72">
        <f>SUM(E22:E24)</f>
        <v>0</v>
      </c>
      <c r="F21" s="72">
        <f>SUM(F22:F24)</f>
        <v>0</v>
      </c>
      <c r="G21" s="72">
        <f>SUM(G22:G24)</f>
        <v>11215</v>
      </c>
      <c r="H21" s="72">
        <f>SUM(H22:H24)</f>
        <v>0</v>
      </c>
      <c r="I21" s="72">
        <f>SUM(I22:I24)</f>
        <v>0</v>
      </c>
      <c r="J21" s="72">
        <f>SUM(J22:J24)</f>
        <v>0</v>
      </c>
      <c r="K21" s="72">
        <f>SUM(K22:K24)</f>
        <v>0</v>
      </c>
      <c r="L21" s="72">
        <f>SUM(L22:L24)</f>
        <v>0</v>
      </c>
      <c r="M21" s="72">
        <f>SUM(M22:M24)</f>
        <v>0</v>
      </c>
      <c r="N21" s="72">
        <f>SUM(N22:N24)</f>
        <v>0</v>
      </c>
      <c r="O21" s="72">
        <f>SUM(D21:N21)</f>
        <v>24307</v>
      </c>
      <c r="P21" s="74">
        <f>(O21/P$29)</f>
        <v>113.58411214953271</v>
      </c>
      <c r="Q21" s="75"/>
    </row>
    <row r="22" spans="1:120">
      <c r="A22" s="63"/>
      <c r="B22" s="64">
        <v>361.1</v>
      </c>
      <c r="C22" s="65" t="s">
        <v>31</v>
      </c>
      <c r="D22" s="66">
        <v>1873</v>
      </c>
      <c r="E22" s="66">
        <v>0</v>
      </c>
      <c r="F22" s="66">
        <v>0</v>
      </c>
      <c r="G22" s="66">
        <v>11215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>SUM(D22:N22)</f>
        <v>13088</v>
      </c>
      <c r="P22" s="67">
        <f>(O22/P$29)</f>
        <v>61.158878504672899</v>
      </c>
      <c r="Q22" s="68"/>
    </row>
    <row r="23" spans="1:120">
      <c r="A23" s="63"/>
      <c r="B23" s="64">
        <v>362</v>
      </c>
      <c r="C23" s="65" t="s">
        <v>32</v>
      </c>
      <c r="D23" s="66">
        <v>1000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:O26" si="4">SUM(D23:N23)</f>
        <v>1000</v>
      </c>
      <c r="P23" s="67">
        <f>(O23/P$29)</f>
        <v>4.6728971962616823</v>
      </c>
      <c r="Q23" s="68"/>
    </row>
    <row r="24" spans="1:120">
      <c r="A24" s="63"/>
      <c r="B24" s="64">
        <v>369.9</v>
      </c>
      <c r="C24" s="65" t="s">
        <v>55</v>
      </c>
      <c r="D24" s="66">
        <v>10219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4"/>
        <v>10219</v>
      </c>
      <c r="P24" s="67">
        <f>(O24/P$29)</f>
        <v>47.752336448598129</v>
      </c>
      <c r="Q24" s="68"/>
    </row>
    <row r="25" spans="1:120" ht="15.75">
      <c r="A25" s="69" t="s">
        <v>26</v>
      </c>
      <c r="B25" s="70"/>
      <c r="C25" s="71"/>
      <c r="D25" s="72">
        <f>SUM(D26:D26)</f>
        <v>0</v>
      </c>
      <c r="E25" s="72">
        <f>SUM(E26:E26)</f>
        <v>0</v>
      </c>
      <c r="F25" s="72">
        <f>SUM(F26:F26)</f>
        <v>0</v>
      </c>
      <c r="G25" s="72">
        <f>SUM(G26:G26)</f>
        <v>3779</v>
      </c>
      <c r="H25" s="72">
        <f>SUM(H26:H26)</f>
        <v>0</v>
      </c>
      <c r="I25" s="72">
        <f>SUM(I26:I26)</f>
        <v>0</v>
      </c>
      <c r="J25" s="72">
        <f>SUM(J26:J26)</f>
        <v>0</v>
      </c>
      <c r="K25" s="72">
        <f>SUM(K26:K26)</f>
        <v>0</v>
      </c>
      <c r="L25" s="72">
        <f>SUM(L26:L26)</f>
        <v>0</v>
      </c>
      <c r="M25" s="72">
        <f>SUM(M26:M26)</f>
        <v>0</v>
      </c>
      <c r="N25" s="72">
        <f>SUM(N26:N26)</f>
        <v>0</v>
      </c>
      <c r="O25" s="72">
        <f t="shared" si="4"/>
        <v>3779</v>
      </c>
      <c r="P25" s="74">
        <f>(O25/P$29)</f>
        <v>17.658878504672899</v>
      </c>
      <c r="Q25" s="68"/>
    </row>
    <row r="26" spans="1:120" ht="15.75" thickBot="1">
      <c r="A26" s="63"/>
      <c r="B26" s="64">
        <v>381</v>
      </c>
      <c r="C26" s="65" t="s">
        <v>33</v>
      </c>
      <c r="D26" s="66">
        <v>0</v>
      </c>
      <c r="E26" s="66">
        <v>0</v>
      </c>
      <c r="F26" s="66">
        <v>0</v>
      </c>
      <c r="G26" s="66">
        <v>3779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4"/>
        <v>3779</v>
      </c>
      <c r="P26" s="67">
        <f>(O26/P$29)</f>
        <v>17.658878504672899</v>
      </c>
      <c r="Q26" s="68"/>
    </row>
    <row r="27" spans="1:120" ht="16.5" thickBot="1">
      <c r="A27" s="79" t="s">
        <v>28</v>
      </c>
      <c r="B27" s="80"/>
      <c r="C27" s="81"/>
      <c r="D27" s="82">
        <f>SUM(D5,D12,D15,D19,D21,D25)</f>
        <v>320829</v>
      </c>
      <c r="E27" s="82">
        <f t="shared" ref="E27:N27" si="5">SUM(E5,E12,E15,E19,E21,E25)</f>
        <v>0</v>
      </c>
      <c r="F27" s="82">
        <f t="shared" si="5"/>
        <v>0</v>
      </c>
      <c r="G27" s="82">
        <f t="shared" si="5"/>
        <v>140721</v>
      </c>
      <c r="H27" s="82">
        <f t="shared" si="5"/>
        <v>0</v>
      </c>
      <c r="I27" s="82">
        <f t="shared" si="5"/>
        <v>0</v>
      </c>
      <c r="J27" s="82">
        <f t="shared" si="5"/>
        <v>0</v>
      </c>
      <c r="K27" s="82">
        <f t="shared" si="5"/>
        <v>0</v>
      </c>
      <c r="L27" s="82">
        <f t="shared" si="5"/>
        <v>0</v>
      </c>
      <c r="M27" s="82">
        <f t="shared" si="5"/>
        <v>0</v>
      </c>
      <c r="N27" s="82">
        <f t="shared" si="5"/>
        <v>0</v>
      </c>
      <c r="O27" s="82">
        <f>SUM(D27:N27)</f>
        <v>461550</v>
      </c>
      <c r="P27" s="83">
        <f>(O27/P$29)</f>
        <v>2156.7757009345796</v>
      </c>
      <c r="Q27" s="61"/>
      <c r="R27" s="84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</row>
    <row r="28" spans="1:120">
      <c r="A28" s="85"/>
      <c r="B28" s="86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8"/>
    </row>
    <row r="29" spans="1:120">
      <c r="A29" s="89"/>
      <c r="B29" s="90"/>
      <c r="C29" s="90"/>
      <c r="D29" s="91"/>
      <c r="E29" s="91"/>
      <c r="F29" s="91"/>
      <c r="G29" s="91"/>
      <c r="H29" s="91"/>
      <c r="I29" s="91"/>
      <c r="J29" s="91"/>
      <c r="K29" s="91"/>
      <c r="L29" s="91"/>
      <c r="M29" s="94" t="s">
        <v>103</v>
      </c>
      <c r="N29" s="94"/>
      <c r="O29" s="94"/>
      <c r="P29" s="92">
        <v>214</v>
      </c>
    </row>
    <row r="30" spans="1:120">
      <c r="A30" s="95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7"/>
    </row>
    <row r="31" spans="1:120" ht="15.75" customHeight="1" thickBot="1">
      <c r="A31" s="98" t="s">
        <v>44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100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93071</v>
      </c>
      <c r="E5" s="27">
        <f t="shared" si="0"/>
        <v>0</v>
      </c>
      <c r="F5" s="27">
        <f t="shared" si="0"/>
        <v>0</v>
      </c>
      <c r="G5" s="27">
        <f t="shared" si="0"/>
        <v>106878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199949</v>
      </c>
      <c r="O5" s="33">
        <f t="shared" ref="O5:O24" si="2">(N5/O$26)</f>
        <v>1074.994623655914</v>
      </c>
      <c r="P5" s="6"/>
    </row>
    <row r="6" spans="1:133">
      <c r="A6" s="12"/>
      <c r="B6" s="25">
        <v>311</v>
      </c>
      <c r="C6" s="20" t="s">
        <v>2</v>
      </c>
      <c r="D6" s="46">
        <v>91096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91096</v>
      </c>
      <c r="O6" s="47">
        <f t="shared" si="2"/>
        <v>489.76344086021504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31745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31745</v>
      </c>
      <c r="O7" s="47">
        <f t="shared" si="2"/>
        <v>170.6720430107527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20011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20011</v>
      </c>
      <c r="O8" s="47">
        <f t="shared" si="2"/>
        <v>107.58602150537635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55122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55122</v>
      </c>
      <c r="O9" s="47">
        <f t="shared" si="2"/>
        <v>296.35483870967744</v>
      </c>
      <c r="P9" s="9"/>
    </row>
    <row r="10" spans="1:133">
      <c r="A10" s="12"/>
      <c r="B10" s="25">
        <v>316</v>
      </c>
      <c r="C10" s="20" t="s">
        <v>51</v>
      </c>
      <c r="D10" s="46">
        <v>1975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1975</v>
      </c>
      <c r="O10" s="47">
        <f t="shared" si="2"/>
        <v>10.618279569892474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6627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6627</v>
      </c>
      <c r="O11" s="45">
        <f t="shared" si="2"/>
        <v>35.62903225806452</v>
      </c>
      <c r="P11" s="10"/>
    </row>
    <row r="12" spans="1:133">
      <c r="A12" s="12"/>
      <c r="B12" s="25">
        <v>322</v>
      </c>
      <c r="C12" s="20" t="s">
        <v>0</v>
      </c>
      <c r="D12" s="46">
        <v>5689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5689</v>
      </c>
      <c r="O12" s="47">
        <f t="shared" si="2"/>
        <v>30.586021505376344</v>
      </c>
      <c r="P12" s="9"/>
    </row>
    <row r="13" spans="1:133">
      <c r="A13" s="12"/>
      <c r="B13" s="25">
        <v>329</v>
      </c>
      <c r="C13" s="20" t="s">
        <v>15</v>
      </c>
      <c r="D13" s="46">
        <v>938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938</v>
      </c>
      <c r="O13" s="47">
        <f t="shared" si="2"/>
        <v>5.043010752688172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SUM(D15:D16)</f>
        <v>36953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36953</v>
      </c>
      <c r="O14" s="45">
        <f t="shared" si="2"/>
        <v>198.6720430107527</v>
      </c>
      <c r="P14" s="10"/>
    </row>
    <row r="15" spans="1:133">
      <c r="A15" s="12"/>
      <c r="B15" s="25">
        <v>335.12</v>
      </c>
      <c r="C15" s="20" t="s">
        <v>52</v>
      </c>
      <c r="D15" s="46">
        <v>6167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6167</v>
      </c>
      <c r="O15" s="47">
        <f t="shared" si="2"/>
        <v>33.155913978494624</v>
      </c>
      <c r="P15" s="9"/>
    </row>
    <row r="16" spans="1:133">
      <c r="A16" s="12"/>
      <c r="B16" s="25">
        <v>335.18</v>
      </c>
      <c r="C16" s="20" t="s">
        <v>53</v>
      </c>
      <c r="D16" s="46">
        <v>30786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30786</v>
      </c>
      <c r="O16" s="47">
        <f t="shared" si="2"/>
        <v>165.51612903225808</v>
      </c>
      <c r="P16" s="9"/>
    </row>
    <row r="17" spans="1:119" ht="15.75">
      <c r="A17" s="29" t="s">
        <v>25</v>
      </c>
      <c r="B17" s="30"/>
      <c r="C17" s="31"/>
      <c r="D17" s="32">
        <f t="shared" ref="D17:M17" si="5">SUM(D18:D18)</f>
        <v>57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57</v>
      </c>
      <c r="O17" s="45">
        <f t="shared" si="2"/>
        <v>0.30645161290322581</v>
      </c>
      <c r="P17" s="10"/>
    </row>
    <row r="18" spans="1:119">
      <c r="A18" s="13"/>
      <c r="B18" s="39">
        <v>351.1</v>
      </c>
      <c r="C18" s="21" t="s">
        <v>46</v>
      </c>
      <c r="D18" s="46">
        <v>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57</v>
      </c>
      <c r="O18" s="47">
        <f t="shared" si="2"/>
        <v>0.30645161290322581</v>
      </c>
      <c r="P18" s="9"/>
    </row>
    <row r="19" spans="1:119" ht="15.75">
      <c r="A19" s="29" t="s">
        <v>3</v>
      </c>
      <c r="B19" s="30"/>
      <c r="C19" s="31"/>
      <c r="D19" s="32">
        <f t="shared" ref="D19:M19" si="6">SUM(D20:D21)</f>
        <v>4535</v>
      </c>
      <c r="E19" s="32">
        <f t="shared" si="6"/>
        <v>0</v>
      </c>
      <c r="F19" s="32">
        <f t="shared" si="6"/>
        <v>0</v>
      </c>
      <c r="G19" s="32">
        <f t="shared" si="6"/>
        <v>10881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15416</v>
      </c>
      <c r="O19" s="45">
        <f t="shared" si="2"/>
        <v>82.881720430107521</v>
      </c>
      <c r="P19" s="10"/>
    </row>
    <row r="20" spans="1:119">
      <c r="A20" s="12"/>
      <c r="B20" s="25">
        <v>361.1</v>
      </c>
      <c r="C20" s="20" t="s">
        <v>31</v>
      </c>
      <c r="D20" s="46">
        <v>2768</v>
      </c>
      <c r="E20" s="46">
        <v>0</v>
      </c>
      <c r="F20" s="46">
        <v>0</v>
      </c>
      <c r="G20" s="46">
        <v>10610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13378</v>
      </c>
      <c r="O20" s="47">
        <f t="shared" si="2"/>
        <v>71.924731182795696</v>
      </c>
      <c r="P20" s="9"/>
    </row>
    <row r="21" spans="1:119">
      <c r="A21" s="12"/>
      <c r="B21" s="25">
        <v>369.9</v>
      </c>
      <c r="C21" s="20" t="s">
        <v>55</v>
      </c>
      <c r="D21" s="46">
        <v>1767</v>
      </c>
      <c r="E21" s="46">
        <v>0</v>
      </c>
      <c r="F21" s="46">
        <v>0</v>
      </c>
      <c r="G21" s="46">
        <v>271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2038</v>
      </c>
      <c r="O21" s="47">
        <f t="shared" si="2"/>
        <v>10.956989247311828</v>
      </c>
      <c r="P21" s="9"/>
    </row>
    <row r="22" spans="1:119" ht="15.75">
      <c r="A22" s="29" t="s">
        <v>26</v>
      </c>
      <c r="B22" s="30"/>
      <c r="C22" s="31"/>
      <c r="D22" s="32">
        <f t="shared" ref="D22:M22" si="7">SUM(D23:D23)</f>
        <v>296</v>
      </c>
      <c r="E22" s="32">
        <f t="shared" si="7"/>
        <v>0</v>
      </c>
      <c r="F22" s="32">
        <f t="shared" si="7"/>
        <v>0</v>
      </c>
      <c r="G22" s="32">
        <f t="shared" si="7"/>
        <v>7258</v>
      </c>
      <c r="H22" s="32">
        <f t="shared" si="7"/>
        <v>0</v>
      </c>
      <c r="I22" s="32">
        <f t="shared" si="7"/>
        <v>0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1"/>
        <v>7554</v>
      </c>
      <c r="O22" s="45">
        <f t="shared" si="2"/>
        <v>40.612903225806448</v>
      </c>
      <c r="P22" s="9"/>
    </row>
    <row r="23" spans="1:119" ht="15.75" thickBot="1">
      <c r="A23" s="12"/>
      <c r="B23" s="25">
        <v>381</v>
      </c>
      <c r="C23" s="20" t="s">
        <v>33</v>
      </c>
      <c r="D23" s="46">
        <v>296</v>
      </c>
      <c r="E23" s="46">
        <v>0</v>
      </c>
      <c r="F23" s="46">
        <v>0</v>
      </c>
      <c r="G23" s="46">
        <v>7258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7554</v>
      </c>
      <c r="O23" s="47">
        <f t="shared" si="2"/>
        <v>40.612903225806448</v>
      </c>
      <c r="P23" s="9"/>
    </row>
    <row r="24" spans="1:119" ht="16.5" thickBot="1">
      <c r="A24" s="14" t="s">
        <v>28</v>
      </c>
      <c r="B24" s="23"/>
      <c r="C24" s="22"/>
      <c r="D24" s="15">
        <f>SUM(D5,D11,D14,D17,D19,D22)</f>
        <v>141539</v>
      </c>
      <c r="E24" s="15">
        <f t="shared" ref="E24:M24" si="8">SUM(E5,E11,E14,E17,E19,E22)</f>
        <v>0</v>
      </c>
      <c r="F24" s="15">
        <f t="shared" si="8"/>
        <v>0</v>
      </c>
      <c r="G24" s="15">
        <f t="shared" si="8"/>
        <v>125017</v>
      </c>
      <c r="H24" s="15">
        <f t="shared" si="8"/>
        <v>0</v>
      </c>
      <c r="I24" s="15">
        <f t="shared" si="8"/>
        <v>0</v>
      </c>
      <c r="J24" s="15">
        <f t="shared" si="8"/>
        <v>0</v>
      </c>
      <c r="K24" s="15">
        <f t="shared" si="8"/>
        <v>0</v>
      </c>
      <c r="L24" s="15">
        <f t="shared" si="8"/>
        <v>0</v>
      </c>
      <c r="M24" s="15">
        <f t="shared" si="8"/>
        <v>0</v>
      </c>
      <c r="N24" s="15">
        <f t="shared" si="1"/>
        <v>266556</v>
      </c>
      <c r="O24" s="38">
        <f t="shared" si="2"/>
        <v>1433.0967741935483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40"/>
      <c r="B26" s="41"/>
      <c r="C26" s="41"/>
      <c r="D26" s="42"/>
      <c r="E26" s="42"/>
      <c r="F26" s="42"/>
      <c r="G26" s="42"/>
      <c r="H26" s="42"/>
      <c r="I26" s="42"/>
      <c r="J26" s="42"/>
      <c r="K26" s="42"/>
      <c r="L26" s="118" t="s">
        <v>64</v>
      </c>
      <c r="M26" s="118"/>
      <c r="N26" s="118"/>
      <c r="O26" s="43">
        <v>186</v>
      </c>
    </row>
    <row r="27" spans="1:119">
      <c r="A27" s="119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</row>
    <row r="28" spans="1:119" ht="15.75" customHeight="1" thickBot="1">
      <c r="A28" s="120" t="s">
        <v>44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100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96240</v>
      </c>
      <c r="E5" s="27">
        <f t="shared" si="0"/>
        <v>0</v>
      </c>
      <c r="F5" s="27">
        <f t="shared" si="0"/>
        <v>0</v>
      </c>
      <c r="G5" s="27">
        <f t="shared" si="0"/>
        <v>87311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183551</v>
      </c>
      <c r="O5" s="33">
        <f t="shared" ref="O5:O23" si="2">(N5/O$25)</f>
        <v>1003.0109289617486</v>
      </c>
      <c r="P5" s="6"/>
    </row>
    <row r="6" spans="1:133">
      <c r="A6" s="12"/>
      <c r="B6" s="25">
        <v>311</v>
      </c>
      <c r="C6" s="20" t="s">
        <v>2</v>
      </c>
      <c r="D6" s="46">
        <v>91735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91735</v>
      </c>
      <c r="O6" s="47">
        <f t="shared" si="2"/>
        <v>501.28415300546447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29855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29855</v>
      </c>
      <c r="O7" s="47">
        <f t="shared" si="2"/>
        <v>163.14207650273224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9629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9629</v>
      </c>
      <c r="O8" s="47">
        <f t="shared" si="2"/>
        <v>52.617486338797811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47827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47827</v>
      </c>
      <c r="O9" s="47">
        <f t="shared" si="2"/>
        <v>261.3497267759563</v>
      </c>
      <c r="P9" s="9"/>
    </row>
    <row r="10" spans="1:133">
      <c r="A10" s="12"/>
      <c r="B10" s="25">
        <v>316</v>
      </c>
      <c r="C10" s="20" t="s">
        <v>51</v>
      </c>
      <c r="D10" s="46">
        <v>4505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4505</v>
      </c>
      <c r="O10" s="47">
        <f t="shared" si="2"/>
        <v>24.617486338797814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16594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16594</v>
      </c>
      <c r="O11" s="45">
        <f t="shared" si="2"/>
        <v>90.677595628415304</v>
      </c>
      <c r="P11" s="10"/>
    </row>
    <row r="12" spans="1:133">
      <c r="A12" s="12"/>
      <c r="B12" s="25">
        <v>322</v>
      </c>
      <c r="C12" s="20" t="s">
        <v>0</v>
      </c>
      <c r="D12" s="46">
        <v>15169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15169</v>
      </c>
      <c r="O12" s="47">
        <f t="shared" si="2"/>
        <v>82.89071038251366</v>
      </c>
      <c r="P12" s="9"/>
    </row>
    <row r="13" spans="1:133">
      <c r="A13" s="12"/>
      <c r="B13" s="25">
        <v>329</v>
      </c>
      <c r="C13" s="20" t="s">
        <v>15</v>
      </c>
      <c r="D13" s="46">
        <v>1425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1425</v>
      </c>
      <c r="O13" s="47">
        <f t="shared" si="2"/>
        <v>7.7868852459016393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SUM(D15:D16)</f>
        <v>33757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33757</v>
      </c>
      <c r="O14" s="45">
        <f t="shared" si="2"/>
        <v>184.46448087431693</v>
      </c>
      <c r="P14" s="10"/>
    </row>
    <row r="15" spans="1:133">
      <c r="A15" s="12"/>
      <c r="B15" s="25">
        <v>335.12</v>
      </c>
      <c r="C15" s="20" t="s">
        <v>52</v>
      </c>
      <c r="D15" s="46">
        <v>5827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5827</v>
      </c>
      <c r="O15" s="47">
        <f t="shared" si="2"/>
        <v>31.84153005464481</v>
      </c>
      <c r="P15" s="9"/>
    </row>
    <row r="16" spans="1:133">
      <c r="A16" s="12"/>
      <c r="B16" s="25">
        <v>335.18</v>
      </c>
      <c r="C16" s="20" t="s">
        <v>53</v>
      </c>
      <c r="D16" s="46">
        <v>27930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27930</v>
      </c>
      <c r="O16" s="47">
        <f t="shared" si="2"/>
        <v>152.62295081967213</v>
      </c>
      <c r="P16" s="9"/>
    </row>
    <row r="17" spans="1:119" ht="15.75">
      <c r="A17" s="29" t="s">
        <v>25</v>
      </c>
      <c r="B17" s="30"/>
      <c r="C17" s="31"/>
      <c r="D17" s="32">
        <f t="shared" ref="D17:M17" si="5">SUM(D18:D18)</f>
        <v>734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734</v>
      </c>
      <c r="O17" s="45">
        <f t="shared" si="2"/>
        <v>4.0109289617486334</v>
      </c>
      <c r="P17" s="10"/>
    </row>
    <row r="18" spans="1:119">
      <c r="A18" s="13"/>
      <c r="B18" s="39">
        <v>351.1</v>
      </c>
      <c r="C18" s="21" t="s">
        <v>46</v>
      </c>
      <c r="D18" s="46">
        <v>734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734</v>
      </c>
      <c r="O18" s="47">
        <f t="shared" si="2"/>
        <v>4.0109289617486334</v>
      </c>
      <c r="P18" s="9"/>
    </row>
    <row r="19" spans="1:119" ht="15.75">
      <c r="A19" s="29" t="s">
        <v>3</v>
      </c>
      <c r="B19" s="30"/>
      <c r="C19" s="31"/>
      <c r="D19" s="32">
        <f t="shared" ref="D19:M19" si="6">SUM(D20:D22)</f>
        <v>7114</v>
      </c>
      <c r="E19" s="32">
        <f t="shared" si="6"/>
        <v>0</v>
      </c>
      <c r="F19" s="32">
        <f t="shared" si="6"/>
        <v>0</v>
      </c>
      <c r="G19" s="32">
        <f t="shared" si="6"/>
        <v>8010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15124</v>
      </c>
      <c r="O19" s="45">
        <f t="shared" si="2"/>
        <v>82.644808743169392</v>
      </c>
      <c r="P19" s="10"/>
    </row>
    <row r="20" spans="1:119">
      <c r="A20" s="12"/>
      <c r="B20" s="25">
        <v>361.1</v>
      </c>
      <c r="C20" s="20" t="s">
        <v>31</v>
      </c>
      <c r="D20" s="46">
        <v>2893</v>
      </c>
      <c r="E20" s="46">
        <v>0</v>
      </c>
      <c r="F20" s="46">
        <v>0</v>
      </c>
      <c r="G20" s="46">
        <v>8010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10903</v>
      </c>
      <c r="O20" s="47">
        <f t="shared" si="2"/>
        <v>59.579234972677597</v>
      </c>
      <c r="P20" s="9"/>
    </row>
    <row r="21" spans="1:119">
      <c r="A21" s="12"/>
      <c r="B21" s="25">
        <v>366</v>
      </c>
      <c r="C21" s="20" t="s">
        <v>54</v>
      </c>
      <c r="D21" s="46">
        <v>1919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1919</v>
      </c>
      <c r="O21" s="47">
        <f t="shared" si="2"/>
        <v>10.486338797814208</v>
      </c>
      <c r="P21" s="9"/>
    </row>
    <row r="22" spans="1:119" ht="15.75" thickBot="1">
      <c r="A22" s="12"/>
      <c r="B22" s="25">
        <v>369.9</v>
      </c>
      <c r="C22" s="20" t="s">
        <v>55</v>
      </c>
      <c r="D22" s="46">
        <v>2302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2302</v>
      </c>
      <c r="O22" s="47">
        <f t="shared" si="2"/>
        <v>12.579234972677595</v>
      </c>
      <c r="P22" s="9"/>
    </row>
    <row r="23" spans="1:119" ht="16.5" thickBot="1">
      <c r="A23" s="14" t="s">
        <v>28</v>
      </c>
      <c r="B23" s="23"/>
      <c r="C23" s="22"/>
      <c r="D23" s="15">
        <f>SUM(D5,D11,D14,D17,D19)</f>
        <v>154439</v>
      </c>
      <c r="E23" s="15">
        <f t="shared" ref="E23:M23" si="7">SUM(E5,E11,E14,E17,E19)</f>
        <v>0</v>
      </c>
      <c r="F23" s="15">
        <f t="shared" si="7"/>
        <v>0</v>
      </c>
      <c r="G23" s="15">
        <f t="shared" si="7"/>
        <v>95321</v>
      </c>
      <c r="H23" s="15">
        <f t="shared" si="7"/>
        <v>0</v>
      </c>
      <c r="I23" s="15">
        <f t="shared" si="7"/>
        <v>0</v>
      </c>
      <c r="J23" s="15">
        <f t="shared" si="7"/>
        <v>0</v>
      </c>
      <c r="K23" s="15">
        <f t="shared" si="7"/>
        <v>0</v>
      </c>
      <c r="L23" s="15">
        <f t="shared" si="7"/>
        <v>0</v>
      </c>
      <c r="M23" s="15">
        <f t="shared" si="7"/>
        <v>0</v>
      </c>
      <c r="N23" s="15">
        <f t="shared" si="1"/>
        <v>249760</v>
      </c>
      <c r="O23" s="38">
        <f t="shared" si="2"/>
        <v>1364.8087431693989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40"/>
      <c r="B25" s="41"/>
      <c r="C25" s="41"/>
      <c r="D25" s="42"/>
      <c r="E25" s="42"/>
      <c r="F25" s="42"/>
      <c r="G25" s="42"/>
      <c r="H25" s="42"/>
      <c r="I25" s="42"/>
      <c r="J25" s="42"/>
      <c r="K25" s="42"/>
      <c r="L25" s="118" t="s">
        <v>56</v>
      </c>
      <c r="M25" s="118"/>
      <c r="N25" s="118"/>
      <c r="O25" s="43">
        <v>183</v>
      </c>
    </row>
    <row r="26" spans="1:119">
      <c r="A26" s="119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7"/>
    </row>
    <row r="27" spans="1:119" ht="15.75" customHeight="1" thickBot="1">
      <c r="A27" s="120" t="s">
        <v>44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00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95130</v>
      </c>
      <c r="E5" s="27">
        <f t="shared" si="0"/>
        <v>0</v>
      </c>
      <c r="F5" s="27">
        <f t="shared" si="0"/>
        <v>0</v>
      </c>
      <c r="G5" s="27">
        <f t="shared" si="0"/>
        <v>90993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186123</v>
      </c>
      <c r="O5" s="33">
        <f t="shared" ref="O5:O21" si="2">(N5/O$23)</f>
        <v>1006.0702702702703</v>
      </c>
      <c r="P5" s="6"/>
    </row>
    <row r="6" spans="1:133">
      <c r="A6" s="12"/>
      <c r="B6" s="25">
        <v>311</v>
      </c>
      <c r="C6" s="20" t="s">
        <v>2</v>
      </c>
      <c r="D6" s="46">
        <v>91582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91582</v>
      </c>
      <c r="O6" s="47">
        <f t="shared" si="2"/>
        <v>495.03783783783786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32538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32538</v>
      </c>
      <c r="O7" s="47">
        <f t="shared" si="2"/>
        <v>175.88108108108108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3499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3499</v>
      </c>
      <c r="O8" s="47">
        <f t="shared" si="2"/>
        <v>18.913513513513514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54956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54956</v>
      </c>
      <c r="O9" s="47">
        <f t="shared" si="2"/>
        <v>297.05945945945945</v>
      </c>
      <c r="P9" s="9"/>
    </row>
    <row r="10" spans="1:133">
      <c r="A10" s="12"/>
      <c r="B10" s="25">
        <v>316</v>
      </c>
      <c r="C10" s="20" t="s">
        <v>13</v>
      </c>
      <c r="D10" s="46">
        <v>3548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3548</v>
      </c>
      <c r="O10" s="47">
        <f t="shared" si="2"/>
        <v>19.17837837837838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15806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15806</v>
      </c>
      <c r="O11" s="45">
        <f t="shared" si="2"/>
        <v>85.437837837837833</v>
      </c>
      <c r="P11" s="10"/>
    </row>
    <row r="12" spans="1:133">
      <c r="A12" s="12"/>
      <c r="B12" s="25">
        <v>322</v>
      </c>
      <c r="C12" s="20" t="s">
        <v>0</v>
      </c>
      <c r="D12" s="46">
        <v>11192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11192</v>
      </c>
      <c r="O12" s="47">
        <f t="shared" si="2"/>
        <v>60.497297297297294</v>
      </c>
      <c r="P12" s="9"/>
    </row>
    <row r="13" spans="1:133">
      <c r="A13" s="12"/>
      <c r="B13" s="25">
        <v>329</v>
      </c>
      <c r="C13" s="20" t="s">
        <v>15</v>
      </c>
      <c r="D13" s="46">
        <v>4614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4614</v>
      </c>
      <c r="O13" s="47">
        <f t="shared" si="2"/>
        <v>24.940540540540539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SUM(D15:D16)</f>
        <v>32353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32353</v>
      </c>
      <c r="O14" s="45">
        <f t="shared" si="2"/>
        <v>174.88108108108108</v>
      </c>
      <c r="P14" s="10"/>
    </row>
    <row r="15" spans="1:133">
      <c r="A15" s="12"/>
      <c r="B15" s="25">
        <v>335.12</v>
      </c>
      <c r="C15" s="20" t="s">
        <v>18</v>
      </c>
      <c r="D15" s="46">
        <v>5588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5588</v>
      </c>
      <c r="O15" s="47">
        <f t="shared" si="2"/>
        <v>30.205405405405404</v>
      </c>
      <c r="P15" s="9"/>
    </row>
    <row r="16" spans="1:133">
      <c r="A16" s="12"/>
      <c r="B16" s="25">
        <v>335.18</v>
      </c>
      <c r="C16" s="20" t="s">
        <v>19</v>
      </c>
      <c r="D16" s="46">
        <v>26765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26765</v>
      </c>
      <c r="O16" s="47">
        <f t="shared" si="2"/>
        <v>144.67567567567568</v>
      </c>
      <c r="P16" s="9"/>
    </row>
    <row r="17" spans="1:119" ht="15.75">
      <c r="A17" s="29" t="s">
        <v>25</v>
      </c>
      <c r="B17" s="30"/>
      <c r="C17" s="31"/>
      <c r="D17" s="32">
        <f t="shared" ref="D17:M17" si="5">SUM(D18:D18)</f>
        <v>2254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2254</v>
      </c>
      <c r="O17" s="45">
        <f t="shared" si="2"/>
        <v>12.183783783783785</v>
      </c>
      <c r="P17" s="10"/>
    </row>
    <row r="18" spans="1:119">
      <c r="A18" s="13"/>
      <c r="B18" s="39">
        <v>351.1</v>
      </c>
      <c r="C18" s="21" t="s">
        <v>46</v>
      </c>
      <c r="D18" s="46">
        <v>2254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2254</v>
      </c>
      <c r="O18" s="47">
        <f t="shared" si="2"/>
        <v>12.183783783783785</v>
      </c>
      <c r="P18" s="9"/>
    </row>
    <row r="19" spans="1:119" ht="15.75">
      <c r="A19" s="29" t="s">
        <v>3</v>
      </c>
      <c r="B19" s="30"/>
      <c r="C19" s="31"/>
      <c r="D19" s="32">
        <f t="shared" ref="D19:M19" si="6">SUM(D20:D20)</f>
        <v>2948</v>
      </c>
      <c r="E19" s="32">
        <f t="shared" si="6"/>
        <v>0</v>
      </c>
      <c r="F19" s="32">
        <f t="shared" si="6"/>
        <v>0</v>
      </c>
      <c r="G19" s="32">
        <f t="shared" si="6"/>
        <v>6926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9874</v>
      </c>
      <c r="O19" s="45">
        <f t="shared" si="2"/>
        <v>53.372972972972974</v>
      </c>
      <c r="P19" s="10"/>
    </row>
    <row r="20" spans="1:119" ht="15.75" thickBot="1">
      <c r="A20" s="12"/>
      <c r="B20" s="25">
        <v>361.1</v>
      </c>
      <c r="C20" s="20" t="s">
        <v>31</v>
      </c>
      <c r="D20" s="46">
        <v>2948</v>
      </c>
      <c r="E20" s="46">
        <v>0</v>
      </c>
      <c r="F20" s="46">
        <v>0</v>
      </c>
      <c r="G20" s="46">
        <v>6926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9874</v>
      </c>
      <c r="O20" s="47">
        <f t="shared" si="2"/>
        <v>53.372972972972974</v>
      </c>
      <c r="P20" s="9"/>
    </row>
    <row r="21" spans="1:119" ht="16.5" thickBot="1">
      <c r="A21" s="14" t="s">
        <v>28</v>
      </c>
      <c r="B21" s="23"/>
      <c r="C21" s="22"/>
      <c r="D21" s="15">
        <f>SUM(D5,D11,D14,D17,D19)</f>
        <v>148491</v>
      </c>
      <c r="E21" s="15">
        <f t="shared" ref="E21:M21" si="7">SUM(E5,E11,E14,E17,E19)</f>
        <v>0</v>
      </c>
      <c r="F21" s="15">
        <f t="shared" si="7"/>
        <v>0</v>
      </c>
      <c r="G21" s="15">
        <f t="shared" si="7"/>
        <v>97919</v>
      </c>
      <c r="H21" s="15">
        <f t="shared" si="7"/>
        <v>0</v>
      </c>
      <c r="I21" s="15">
        <f t="shared" si="7"/>
        <v>0</v>
      </c>
      <c r="J21" s="15">
        <f t="shared" si="7"/>
        <v>0</v>
      </c>
      <c r="K21" s="15">
        <f t="shared" si="7"/>
        <v>0</v>
      </c>
      <c r="L21" s="15">
        <f t="shared" si="7"/>
        <v>0</v>
      </c>
      <c r="M21" s="15">
        <f t="shared" si="7"/>
        <v>0</v>
      </c>
      <c r="N21" s="15">
        <f t="shared" si="1"/>
        <v>246410</v>
      </c>
      <c r="O21" s="38">
        <f t="shared" si="2"/>
        <v>1331.9459459459461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/>
    </row>
    <row r="23" spans="1:119">
      <c r="A23" s="40"/>
      <c r="B23" s="41"/>
      <c r="C23" s="41"/>
      <c r="D23" s="42"/>
      <c r="E23" s="42"/>
      <c r="F23" s="42"/>
      <c r="G23" s="42"/>
      <c r="H23" s="42"/>
      <c r="I23" s="42"/>
      <c r="J23" s="42"/>
      <c r="K23" s="42"/>
      <c r="L23" s="118" t="s">
        <v>49</v>
      </c>
      <c r="M23" s="118"/>
      <c r="N23" s="118"/>
      <c r="O23" s="43">
        <v>185</v>
      </c>
    </row>
    <row r="24" spans="1:119">
      <c r="A24" s="119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7"/>
    </row>
    <row r="25" spans="1:119" ht="15.75" customHeight="1" thickBot="1">
      <c r="A25" s="120" t="s">
        <v>44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97979</v>
      </c>
      <c r="E5" s="27">
        <f t="shared" si="0"/>
        <v>0</v>
      </c>
      <c r="F5" s="27">
        <f t="shared" si="0"/>
        <v>0</v>
      </c>
      <c r="G5" s="27">
        <f t="shared" si="0"/>
        <v>80169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178148</v>
      </c>
      <c r="O5" s="33">
        <f t="shared" ref="O5:O23" si="2">(N5/O$25)</f>
        <v>978.83516483516485</v>
      </c>
      <c r="P5" s="6"/>
    </row>
    <row r="6" spans="1:133">
      <c r="A6" s="12"/>
      <c r="B6" s="25">
        <v>311</v>
      </c>
      <c r="C6" s="20" t="s">
        <v>2</v>
      </c>
      <c r="D6" s="46">
        <v>95881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95881</v>
      </c>
      <c r="O6" s="47">
        <f t="shared" si="2"/>
        <v>526.81868131868134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26279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26279</v>
      </c>
      <c r="O7" s="47">
        <f t="shared" si="2"/>
        <v>144.3901098901099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3174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3174</v>
      </c>
      <c r="O8" s="47">
        <f t="shared" si="2"/>
        <v>17.439560439560438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50716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50716</v>
      </c>
      <c r="O9" s="47">
        <f t="shared" si="2"/>
        <v>278.65934065934067</v>
      </c>
      <c r="P9" s="9"/>
    </row>
    <row r="10" spans="1:133">
      <c r="A10" s="12"/>
      <c r="B10" s="25">
        <v>316</v>
      </c>
      <c r="C10" s="20" t="s">
        <v>13</v>
      </c>
      <c r="D10" s="46">
        <v>2098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2098</v>
      </c>
      <c r="O10" s="47">
        <f t="shared" si="2"/>
        <v>11.527472527472527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46629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46629</v>
      </c>
      <c r="O11" s="45">
        <f t="shared" si="2"/>
        <v>256.2032967032967</v>
      </c>
      <c r="P11" s="10"/>
    </row>
    <row r="12" spans="1:133">
      <c r="A12" s="12"/>
      <c r="B12" s="25">
        <v>322</v>
      </c>
      <c r="C12" s="20" t="s">
        <v>0</v>
      </c>
      <c r="D12" s="46">
        <v>45229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45229</v>
      </c>
      <c r="O12" s="47">
        <f t="shared" si="2"/>
        <v>248.51098901098902</v>
      </c>
      <c r="P12" s="9"/>
    </row>
    <row r="13" spans="1:133">
      <c r="A13" s="12"/>
      <c r="B13" s="25">
        <v>329</v>
      </c>
      <c r="C13" s="20" t="s">
        <v>15</v>
      </c>
      <c r="D13" s="46">
        <v>1400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1400</v>
      </c>
      <c r="O13" s="47">
        <f t="shared" si="2"/>
        <v>7.6923076923076925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SUM(D15:D16)</f>
        <v>31215</v>
      </c>
      <c r="E14" s="32">
        <f t="shared" si="4"/>
        <v>0</v>
      </c>
      <c r="F14" s="32">
        <f t="shared" si="4"/>
        <v>0</v>
      </c>
      <c r="G14" s="32">
        <f t="shared" si="4"/>
        <v>2034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33249</v>
      </c>
      <c r="O14" s="45">
        <f t="shared" si="2"/>
        <v>182.6868131868132</v>
      </c>
      <c r="P14" s="10"/>
    </row>
    <row r="15" spans="1:133">
      <c r="A15" s="12"/>
      <c r="B15" s="25">
        <v>335.12</v>
      </c>
      <c r="C15" s="20" t="s">
        <v>18</v>
      </c>
      <c r="D15" s="46">
        <v>4976</v>
      </c>
      <c r="E15" s="46">
        <v>0</v>
      </c>
      <c r="F15" s="46">
        <v>0</v>
      </c>
      <c r="G15" s="46">
        <v>2034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7010</v>
      </c>
      <c r="O15" s="47">
        <f t="shared" si="2"/>
        <v>38.516483516483518</v>
      </c>
      <c r="P15" s="9"/>
    </row>
    <row r="16" spans="1:133">
      <c r="A16" s="12"/>
      <c r="B16" s="25">
        <v>335.18</v>
      </c>
      <c r="C16" s="20" t="s">
        <v>19</v>
      </c>
      <c r="D16" s="46">
        <v>26239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26239</v>
      </c>
      <c r="O16" s="47">
        <f t="shared" si="2"/>
        <v>144.17032967032966</v>
      </c>
      <c r="P16" s="9"/>
    </row>
    <row r="17" spans="1:119" ht="15.75">
      <c r="A17" s="29" t="s">
        <v>25</v>
      </c>
      <c r="B17" s="30"/>
      <c r="C17" s="31"/>
      <c r="D17" s="32">
        <f t="shared" ref="D17:M17" si="5">SUM(D18:D18)</f>
        <v>2385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2385</v>
      </c>
      <c r="O17" s="45">
        <f t="shared" si="2"/>
        <v>13.104395604395604</v>
      </c>
      <c r="P17" s="10"/>
    </row>
    <row r="18" spans="1:119">
      <c r="A18" s="13"/>
      <c r="B18" s="39">
        <v>351.1</v>
      </c>
      <c r="C18" s="21" t="s">
        <v>46</v>
      </c>
      <c r="D18" s="46">
        <v>2385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2385</v>
      </c>
      <c r="O18" s="47">
        <f t="shared" si="2"/>
        <v>13.104395604395604</v>
      </c>
      <c r="P18" s="9"/>
    </row>
    <row r="19" spans="1:119" ht="15.75">
      <c r="A19" s="29" t="s">
        <v>3</v>
      </c>
      <c r="B19" s="30"/>
      <c r="C19" s="31"/>
      <c r="D19" s="32">
        <f t="shared" ref="D19:M19" si="6">SUM(D20:D20)</f>
        <v>1841</v>
      </c>
      <c r="E19" s="32">
        <f t="shared" si="6"/>
        <v>0</v>
      </c>
      <c r="F19" s="32">
        <f t="shared" si="6"/>
        <v>0</v>
      </c>
      <c r="G19" s="32">
        <f t="shared" si="6"/>
        <v>4716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6557</v>
      </c>
      <c r="O19" s="45">
        <f t="shared" si="2"/>
        <v>36.027472527472526</v>
      </c>
      <c r="P19" s="10"/>
    </row>
    <row r="20" spans="1:119">
      <c r="A20" s="12"/>
      <c r="B20" s="25">
        <v>361.1</v>
      </c>
      <c r="C20" s="20" t="s">
        <v>31</v>
      </c>
      <c r="D20" s="46">
        <v>1841</v>
      </c>
      <c r="E20" s="46">
        <v>0</v>
      </c>
      <c r="F20" s="46">
        <v>0</v>
      </c>
      <c r="G20" s="46">
        <v>4716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6557</v>
      </c>
      <c r="O20" s="47">
        <f t="shared" si="2"/>
        <v>36.027472527472526</v>
      </c>
      <c r="P20" s="9"/>
    </row>
    <row r="21" spans="1:119" ht="15.75">
      <c r="A21" s="29" t="s">
        <v>26</v>
      </c>
      <c r="B21" s="30"/>
      <c r="C21" s="31"/>
      <c r="D21" s="32">
        <f t="shared" ref="D21:M21" si="7">SUM(D22:D22)</f>
        <v>8890</v>
      </c>
      <c r="E21" s="32">
        <f t="shared" si="7"/>
        <v>0</v>
      </c>
      <c r="F21" s="32">
        <f t="shared" si="7"/>
        <v>0</v>
      </c>
      <c r="G21" s="32">
        <f t="shared" si="7"/>
        <v>9184</v>
      </c>
      <c r="H21" s="32">
        <f t="shared" si="7"/>
        <v>0</v>
      </c>
      <c r="I21" s="32">
        <f t="shared" si="7"/>
        <v>0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1"/>
        <v>18074</v>
      </c>
      <c r="O21" s="45">
        <f t="shared" si="2"/>
        <v>99.307692307692307</v>
      </c>
      <c r="P21" s="9"/>
    </row>
    <row r="22" spans="1:119" ht="15.75" thickBot="1">
      <c r="A22" s="12"/>
      <c r="B22" s="25">
        <v>381</v>
      </c>
      <c r="C22" s="20" t="s">
        <v>33</v>
      </c>
      <c r="D22" s="46">
        <v>8890</v>
      </c>
      <c r="E22" s="46">
        <v>0</v>
      </c>
      <c r="F22" s="46">
        <v>0</v>
      </c>
      <c r="G22" s="46">
        <v>9184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18074</v>
      </c>
      <c r="O22" s="47">
        <f t="shared" si="2"/>
        <v>99.307692307692307</v>
      </c>
      <c r="P22" s="9"/>
    </row>
    <row r="23" spans="1:119" ht="16.5" thickBot="1">
      <c r="A23" s="14" t="s">
        <v>28</v>
      </c>
      <c r="B23" s="23"/>
      <c r="C23" s="22"/>
      <c r="D23" s="15">
        <f>SUM(D5,D11,D14,D17,D19,D21)</f>
        <v>188939</v>
      </c>
      <c r="E23" s="15">
        <f t="shared" ref="E23:M23" si="8">SUM(E5,E11,E14,E17,E19,E21)</f>
        <v>0</v>
      </c>
      <c r="F23" s="15">
        <f t="shared" si="8"/>
        <v>0</v>
      </c>
      <c r="G23" s="15">
        <f t="shared" si="8"/>
        <v>96103</v>
      </c>
      <c r="H23" s="15">
        <f t="shared" si="8"/>
        <v>0</v>
      </c>
      <c r="I23" s="15">
        <f t="shared" si="8"/>
        <v>0</v>
      </c>
      <c r="J23" s="15">
        <f t="shared" si="8"/>
        <v>0</v>
      </c>
      <c r="K23" s="15">
        <f t="shared" si="8"/>
        <v>0</v>
      </c>
      <c r="L23" s="15">
        <f t="shared" si="8"/>
        <v>0</v>
      </c>
      <c r="M23" s="15">
        <f t="shared" si="8"/>
        <v>0</v>
      </c>
      <c r="N23" s="15">
        <f t="shared" si="1"/>
        <v>285042</v>
      </c>
      <c r="O23" s="38">
        <f t="shared" si="2"/>
        <v>1566.1648351648353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40"/>
      <c r="B25" s="41"/>
      <c r="C25" s="41"/>
      <c r="D25" s="42"/>
      <c r="E25" s="42"/>
      <c r="F25" s="42"/>
      <c r="G25" s="42"/>
      <c r="H25" s="42"/>
      <c r="I25" s="42"/>
      <c r="J25" s="42"/>
      <c r="K25" s="42"/>
      <c r="L25" s="118" t="s">
        <v>47</v>
      </c>
      <c r="M25" s="118"/>
      <c r="N25" s="118"/>
      <c r="O25" s="43">
        <v>182</v>
      </c>
    </row>
    <row r="26" spans="1:119">
      <c r="A26" s="119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7"/>
    </row>
    <row r="27" spans="1:119" ht="15.75" customHeight="1" thickBot="1">
      <c r="A27" s="120" t="s">
        <v>44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00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94014</v>
      </c>
      <c r="E5" s="27">
        <f t="shared" si="0"/>
        <v>0</v>
      </c>
      <c r="F5" s="27">
        <f t="shared" si="0"/>
        <v>0</v>
      </c>
      <c r="G5" s="27">
        <f t="shared" si="0"/>
        <v>88577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182591</v>
      </c>
      <c r="O5" s="33">
        <f t="shared" ref="O5:O24" si="2">(N5/O$26)</f>
        <v>992.34239130434787</v>
      </c>
      <c r="P5" s="6"/>
    </row>
    <row r="6" spans="1:133">
      <c r="A6" s="12"/>
      <c r="B6" s="25">
        <v>311</v>
      </c>
      <c r="C6" s="20" t="s">
        <v>2</v>
      </c>
      <c r="D6" s="46">
        <v>91778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91778</v>
      </c>
      <c r="O6" s="47">
        <f t="shared" si="2"/>
        <v>498.79347826086956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40494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40494</v>
      </c>
      <c r="O7" s="47">
        <f t="shared" si="2"/>
        <v>220.07608695652175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2079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2079</v>
      </c>
      <c r="O8" s="47">
        <f t="shared" si="2"/>
        <v>11.298913043478262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46004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46004</v>
      </c>
      <c r="O9" s="47">
        <f t="shared" si="2"/>
        <v>250.02173913043478</v>
      </c>
      <c r="P9" s="9"/>
    </row>
    <row r="10" spans="1:133">
      <c r="A10" s="12"/>
      <c r="B10" s="25">
        <v>316</v>
      </c>
      <c r="C10" s="20" t="s">
        <v>13</v>
      </c>
      <c r="D10" s="46">
        <v>2236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2236</v>
      </c>
      <c r="O10" s="47">
        <f t="shared" si="2"/>
        <v>12.152173913043478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11998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11998</v>
      </c>
      <c r="O11" s="45">
        <f t="shared" si="2"/>
        <v>65.206521739130437</v>
      </c>
      <c r="P11" s="10"/>
    </row>
    <row r="12" spans="1:133">
      <c r="A12" s="12"/>
      <c r="B12" s="25">
        <v>322</v>
      </c>
      <c r="C12" s="20" t="s">
        <v>0</v>
      </c>
      <c r="D12" s="46">
        <v>11248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11248</v>
      </c>
      <c r="O12" s="47">
        <f t="shared" si="2"/>
        <v>61.130434782608695</v>
      </c>
      <c r="P12" s="9"/>
    </row>
    <row r="13" spans="1:133">
      <c r="A13" s="12"/>
      <c r="B13" s="25">
        <v>329</v>
      </c>
      <c r="C13" s="20" t="s">
        <v>15</v>
      </c>
      <c r="D13" s="46">
        <v>750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750</v>
      </c>
      <c r="O13" s="47">
        <f t="shared" si="2"/>
        <v>4.0760869565217392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SUM(D15:D16)</f>
        <v>30207</v>
      </c>
      <c r="E14" s="32">
        <f t="shared" si="4"/>
        <v>0</v>
      </c>
      <c r="F14" s="32">
        <f t="shared" si="4"/>
        <v>0</v>
      </c>
      <c r="G14" s="32">
        <f t="shared" si="4"/>
        <v>2236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32443</v>
      </c>
      <c r="O14" s="45">
        <f t="shared" si="2"/>
        <v>176.32065217391303</v>
      </c>
      <c r="P14" s="10"/>
    </row>
    <row r="15" spans="1:133">
      <c r="A15" s="12"/>
      <c r="B15" s="25">
        <v>335.12</v>
      </c>
      <c r="C15" s="20" t="s">
        <v>18</v>
      </c>
      <c r="D15" s="46">
        <v>5225</v>
      </c>
      <c r="E15" s="46">
        <v>0</v>
      </c>
      <c r="F15" s="46">
        <v>0</v>
      </c>
      <c r="G15" s="46">
        <v>2236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7461</v>
      </c>
      <c r="O15" s="47">
        <f t="shared" si="2"/>
        <v>40.548913043478258</v>
      </c>
      <c r="P15" s="9"/>
    </row>
    <row r="16" spans="1:133">
      <c r="A16" s="12"/>
      <c r="B16" s="25">
        <v>335.18</v>
      </c>
      <c r="C16" s="20" t="s">
        <v>19</v>
      </c>
      <c r="D16" s="46">
        <v>24982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24982</v>
      </c>
      <c r="O16" s="47">
        <f t="shared" si="2"/>
        <v>135.77173913043478</v>
      </c>
      <c r="P16" s="9"/>
    </row>
    <row r="17" spans="1:119" ht="15.75">
      <c r="A17" s="29" t="s">
        <v>25</v>
      </c>
      <c r="B17" s="30"/>
      <c r="C17" s="31"/>
      <c r="D17" s="32">
        <f t="shared" ref="D17:M17" si="5">SUM(D18:D18)</f>
        <v>2157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2157</v>
      </c>
      <c r="O17" s="45">
        <f t="shared" si="2"/>
        <v>11.722826086956522</v>
      </c>
      <c r="P17" s="10"/>
    </row>
    <row r="18" spans="1:119">
      <c r="A18" s="13"/>
      <c r="B18" s="39">
        <v>351.4</v>
      </c>
      <c r="C18" s="21" t="s">
        <v>30</v>
      </c>
      <c r="D18" s="46">
        <v>2157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2157</v>
      </c>
      <c r="O18" s="47">
        <f t="shared" si="2"/>
        <v>11.722826086956522</v>
      </c>
      <c r="P18" s="9"/>
    </row>
    <row r="19" spans="1:119" ht="15.75">
      <c r="A19" s="29" t="s">
        <v>3</v>
      </c>
      <c r="B19" s="30"/>
      <c r="C19" s="31"/>
      <c r="D19" s="32">
        <f t="shared" ref="D19:M19" si="6">SUM(D20:D21)</f>
        <v>10435</v>
      </c>
      <c r="E19" s="32">
        <f t="shared" si="6"/>
        <v>0</v>
      </c>
      <c r="F19" s="32">
        <f t="shared" si="6"/>
        <v>0</v>
      </c>
      <c r="G19" s="32">
        <f t="shared" si="6"/>
        <v>7839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18274</v>
      </c>
      <c r="O19" s="45">
        <f t="shared" si="2"/>
        <v>99.315217391304344</v>
      </c>
      <c r="P19" s="10"/>
    </row>
    <row r="20" spans="1:119">
      <c r="A20" s="12"/>
      <c r="B20" s="25">
        <v>361.1</v>
      </c>
      <c r="C20" s="20" t="s">
        <v>31</v>
      </c>
      <c r="D20" s="46">
        <v>9435</v>
      </c>
      <c r="E20" s="46">
        <v>0</v>
      </c>
      <c r="F20" s="46">
        <v>0</v>
      </c>
      <c r="G20" s="46">
        <v>7839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17274</v>
      </c>
      <c r="O20" s="47">
        <f t="shared" si="2"/>
        <v>93.880434782608702</v>
      </c>
      <c r="P20" s="9"/>
    </row>
    <row r="21" spans="1:119">
      <c r="A21" s="12"/>
      <c r="B21" s="25">
        <v>362</v>
      </c>
      <c r="C21" s="20" t="s">
        <v>32</v>
      </c>
      <c r="D21" s="46">
        <v>1000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1000</v>
      </c>
      <c r="O21" s="47">
        <f t="shared" si="2"/>
        <v>5.4347826086956523</v>
      </c>
      <c r="P21" s="9"/>
    </row>
    <row r="22" spans="1:119" ht="15.75">
      <c r="A22" s="29" t="s">
        <v>26</v>
      </c>
      <c r="B22" s="30"/>
      <c r="C22" s="31"/>
      <c r="D22" s="32">
        <f t="shared" ref="D22:M22" si="7">SUM(D23:D23)</f>
        <v>21713</v>
      </c>
      <c r="E22" s="32">
        <f t="shared" si="7"/>
        <v>0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0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1"/>
        <v>21713</v>
      </c>
      <c r="O22" s="45">
        <f t="shared" si="2"/>
        <v>118.0054347826087</v>
      </c>
      <c r="P22" s="9"/>
    </row>
    <row r="23" spans="1:119" ht="15.75" thickBot="1">
      <c r="A23" s="12"/>
      <c r="B23" s="25">
        <v>381</v>
      </c>
      <c r="C23" s="20" t="s">
        <v>33</v>
      </c>
      <c r="D23" s="46">
        <v>21713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21713</v>
      </c>
      <c r="O23" s="47">
        <f t="shared" si="2"/>
        <v>118.0054347826087</v>
      </c>
      <c r="P23" s="9"/>
    </row>
    <row r="24" spans="1:119" ht="16.5" thickBot="1">
      <c r="A24" s="14" t="s">
        <v>28</v>
      </c>
      <c r="B24" s="23"/>
      <c r="C24" s="22"/>
      <c r="D24" s="15">
        <f>SUM(D5,D11,D14,D17,D19,D22)</f>
        <v>170524</v>
      </c>
      <c r="E24" s="15">
        <f t="shared" ref="E24:M24" si="8">SUM(E5,E11,E14,E17,E19,E22)</f>
        <v>0</v>
      </c>
      <c r="F24" s="15">
        <f t="shared" si="8"/>
        <v>0</v>
      </c>
      <c r="G24" s="15">
        <f t="shared" si="8"/>
        <v>98652</v>
      </c>
      <c r="H24" s="15">
        <f t="shared" si="8"/>
        <v>0</v>
      </c>
      <c r="I24" s="15">
        <f t="shared" si="8"/>
        <v>0</v>
      </c>
      <c r="J24" s="15">
        <f t="shared" si="8"/>
        <v>0</v>
      </c>
      <c r="K24" s="15">
        <f t="shared" si="8"/>
        <v>0</v>
      </c>
      <c r="L24" s="15">
        <f t="shared" si="8"/>
        <v>0</v>
      </c>
      <c r="M24" s="15">
        <f t="shared" si="8"/>
        <v>0</v>
      </c>
      <c r="N24" s="15">
        <f t="shared" si="1"/>
        <v>269176</v>
      </c>
      <c r="O24" s="38">
        <f t="shared" si="2"/>
        <v>1462.9130434782608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40"/>
      <c r="B26" s="41"/>
      <c r="C26" s="41"/>
      <c r="D26" s="42"/>
      <c r="E26" s="42"/>
      <c r="F26" s="42"/>
      <c r="G26" s="42"/>
      <c r="H26" s="42"/>
      <c r="I26" s="42"/>
      <c r="J26" s="42"/>
      <c r="K26" s="42"/>
      <c r="L26" s="118" t="s">
        <v>43</v>
      </c>
      <c r="M26" s="118"/>
      <c r="N26" s="118"/>
      <c r="O26" s="43">
        <v>184</v>
      </c>
    </row>
    <row r="27" spans="1:119">
      <c r="A27" s="119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</row>
    <row r="28" spans="1:119" ht="15.75" thickBot="1">
      <c r="A28" s="120" t="s">
        <v>44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100"/>
    </row>
  </sheetData>
  <mergeCells count="10">
    <mergeCell ref="A28:O28"/>
    <mergeCell ref="L26:N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88084</v>
      </c>
      <c r="E5" s="27">
        <f t="shared" si="0"/>
        <v>0</v>
      </c>
      <c r="F5" s="27">
        <f t="shared" si="0"/>
        <v>0</v>
      </c>
      <c r="G5" s="27">
        <f t="shared" si="0"/>
        <v>76796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7" si="1">SUM(D5:M5)</f>
        <v>164880</v>
      </c>
      <c r="O5" s="33">
        <f t="shared" ref="O5:O27" si="2">(N5/O$29)</f>
        <v>804.29268292682923</v>
      </c>
      <c r="P5" s="6"/>
    </row>
    <row r="6" spans="1:133">
      <c r="A6" s="12"/>
      <c r="B6" s="25">
        <v>311</v>
      </c>
      <c r="C6" s="20" t="s">
        <v>2</v>
      </c>
      <c r="D6" s="46">
        <v>85944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85944</v>
      </c>
      <c r="O6" s="47">
        <f t="shared" si="2"/>
        <v>419.23902439024391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29197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29197</v>
      </c>
      <c r="O7" s="47">
        <f t="shared" si="2"/>
        <v>142.42439024390245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11628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11628</v>
      </c>
      <c r="O8" s="47">
        <f t="shared" si="2"/>
        <v>56.721951219512192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35971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35971</v>
      </c>
      <c r="O9" s="47">
        <f t="shared" si="2"/>
        <v>175.46829268292683</v>
      </c>
      <c r="P9" s="9"/>
    </row>
    <row r="10" spans="1:133">
      <c r="A10" s="12"/>
      <c r="B10" s="25">
        <v>316</v>
      </c>
      <c r="C10" s="20" t="s">
        <v>13</v>
      </c>
      <c r="D10" s="46">
        <v>2140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2140</v>
      </c>
      <c r="O10" s="47">
        <f t="shared" si="2"/>
        <v>10.439024390243903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44137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44137</v>
      </c>
      <c r="O11" s="45">
        <f t="shared" si="2"/>
        <v>215.30243902439025</v>
      </c>
      <c r="P11" s="10"/>
    </row>
    <row r="12" spans="1:133">
      <c r="A12" s="12"/>
      <c r="B12" s="25">
        <v>322</v>
      </c>
      <c r="C12" s="20" t="s">
        <v>0</v>
      </c>
      <c r="D12" s="46">
        <v>43837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43837</v>
      </c>
      <c r="O12" s="47">
        <f t="shared" si="2"/>
        <v>213.83902439024391</v>
      </c>
      <c r="P12" s="9"/>
    </row>
    <row r="13" spans="1:133">
      <c r="A13" s="12"/>
      <c r="B13" s="25">
        <v>329</v>
      </c>
      <c r="C13" s="20" t="s">
        <v>15</v>
      </c>
      <c r="D13" s="46">
        <v>300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300</v>
      </c>
      <c r="O13" s="47">
        <f t="shared" si="2"/>
        <v>1.4634146341463414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SUM(D15:D19)</f>
        <v>28245</v>
      </c>
      <c r="E14" s="32">
        <f t="shared" si="4"/>
        <v>0</v>
      </c>
      <c r="F14" s="32">
        <f t="shared" si="4"/>
        <v>0</v>
      </c>
      <c r="G14" s="32">
        <f t="shared" si="4"/>
        <v>796766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825011</v>
      </c>
      <c r="O14" s="45">
        <f t="shared" si="2"/>
        <v>4024.4439024390244</v>
      </c>
      <c r="P14" s="10"/>
    </row>
    <row r="15" spans="1:133">
      <c r="A15" s="12"/>
      <c r="B15" s="25">
        <v>331.35</v>
      </c>
      <c r="C15" s="20" t="s">
        <v>17</v>
      </c>
      <c r="D15" s="46">
        <v>0</v>
      </c>
      <c r="E15" s="46">
        <v>0</v>
      </c>
      <c r="F15" s="46">
        <v>0</v>
      </c>
      <c r="G15" s="46">
        <v>782238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782238</v>
      </c>
      <c r="O15" s="47">
        <f t="shared" si="2"/>
        <v>3815.7951219512197</v>
      </c>
      <c r="P15" s="9"/>
    </row>
    <row r="16" spans="1:133">
      <c r="A16" s="12"/>
      <c r="B16" s="25">
        <v>335.12</v>
      </c>
      <c r="C16" s="20" t="s">
        <v>18</v>
      </c>
      <c r="D16" s="46">
        <v>5262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5262</v>
      </c>
      <c r="O16" s="47">
        <f t="shared" si="2"/>
        <v>25.668292682926829</v>
      </c>
      <c r="P16" s="9"/>
    </row>
    <row r="17" spans="1:119">
      <c r="A17" s="12"/>
      <c r="B17" s="25">
        <v>335.18</v>
      </c>
      <c r="C17" s="20" t="s">
        <v>19</v>
      </c>
      <c r="D17" s="46">
        <v>22983</v>
      </c>
      <c r="E17" s="46">
        <v>0</v>
      </c>
      <c r="F17" s="46">
        <v>0</v>
      </c>
      <c r="G17" s="46">
        <v>927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23910</v>
      </c>
      <c r="O17" s="47">
        <f t="shared" si="2"/>
        <v>116.63414634146342</v>
      </c>
      <c r="P17" s="9"/>
    </row>
    <row r="18" spans="1:119">
      <c r="A18" s="12"/>
      <c r="B18" s="25">
        <v>335.19</v>
      </c>
      <c r="C18" s="20" t="s">
        <v>27</v>
      </c>
      <c r="D18" s="46">
        <v>0</v>
      </c>
      <c r="E18" s="46">
        <v>0</v>
      </c>
      <c r="F18" s="46">
        <v>0</v>
      </c>
      <c r="G18" s="46">
        <v>2428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2428</v>
      </c>
      <c r="O18" s="47">
        <f t="shared" si="2"/>
        <v>11.84390243902439</v>
      </c>
      <c r="P18" s="9"/>
    </row>
    <row r="19" spans="1:119">
      <c r="A19" s="12"/>
      <c r="B19" s="25">
        <v>338</v>
      </c>
      <c r="C19" s="20" t="s">
        <v>20</v>
      </c>
      <c r="D19" s="46">
        <v>0</v>
      </c>
      <c r="E19" s="46">
        <v>0</v>
      </c>
      <c r="F19" s="46">
        <v>0</v>
      </c>
      <c r="G19" s="46">
        <v>11173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11173</v>
      </c>
      <c r="O19" s="47">
        <f t="shared" si="2"/>
        <v>54.502439024390242</v>
      </c>
      <c r="P19" s="9"/>
    </row>
    <row r="20" spans="1:119" ht="15.75">
      <c r="A20" s="29" t="s">
        <v>25</v>
      </c>
      <c r="B20" s="30"/>
      <c r="C20" s="31"/>
      <c r="D20" s="32">
        <f t="shared" ref="D20:M20" si="5">SUM(D21:D21)</f>
        <v>20555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20555</v>
      </c>
      <c r="O20" s="45">
        <f t="shared" si="2"/>
        <v>100.26829268292683</v>
      </c>
      <c r="P20" s="10"/>
    </row>
    <row r="21" spans="1:119">
      <c r="A21" s="13"/>
      <c r="B21" s="39">
        <v>351.4</v>
      </c>
      <c r="C21" s="21" t="s">
        <v>30</v>
      </c>
      <c r="D21" s="46">
        <v>20555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20555</v>
      </c>
      <c r="O21" s="47">
        <f t="shared" si="2"/>
        <v>100.26829268292683</v>
      </c>
      <c r="P21" s="9"/>
    </row>
    <row r="22" spans="1:119" ht="15.75">
      <c r="A22" s="29" t="s">
        <v>3</v>
      </c>
      <c r="B22" s="30"/>
      <c r="C22" s="31"/>
      <c r="D22" s="32">
        <f t="shared" ref="D22:M22" si="6">SUM(D23:D24)</f>
        <v>20872</v>
      </c>
      <c r="E22" s="32">
        <f t="shared" si="6"/>
        <v>0</v>
      </c>
      <c r="F22" s="32">
        <f t="shared" si="6"/>
        <v>0</v>
      </c>
      <c r="G22" s="32">
        <f t="shared" si="6"/>
        <v>3695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24567</v>
      </c>
      <c r="O22" s="45">
        <f t="shared" si="2"/>
        <v>119.83902439024391</v>
      </c>
      <c r="P22" s="10"/>
    </row>
    <row r="23" spans="1:119">
      <c r="A23" s="12"/>
      <c r="B23" s="25">
        <v>361.1</v>
      </c>
      <c r="C23" s="20" t="s">
        <v>31</v>
      </c>
      <c r="D23" s="46">
        <v>14467</v>
      </c>
      <c r="E23" s="46">
        <v>0</v>
      </c>
      <c r="F23" s="46">
        <v>0</v>
      </c>
      <c r="G23" s="46">
        <v>3695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18162</v>
      </c>
      <c r="O23" s="47">
        <f t="shared" si="2"/>
        <v>88.595121951219511</v>
      </c>
      <c r="P23" s="9"/>
    </row>
    <row r="24" spans="1:119">
      <c r="A24" s="12"/>
      <c r="B24" s="25">
        <v>362</v>
      </c>
      <c r="C24" s="20" t="s">
        <v>32</v>
      </c>
      <c r="D24" s="46">
        <v>6405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6405</v>
      </c>
      <c r="O24" s="47">
        <f t="shared" si="2"/>
        <v>31.243902439024389</v>
      </c>
      <c r="P24" s="9"/>
    </row>
    <row r="25" spans="1:119" ht="15.75">
      <c r="A25" s="29" t="s">
        <v>26</v>
      </c>
      <c r="B25" s="30"/>
      <c r="C25" s="31"/>
      <c r="D25" s="32">
        <f t="shared" ref="D25:M25" si="7">SUM(D26:D26)</f>
        <v>38875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38875</v>
      </c>
      <c r="O25" s="45">
        <f t="shared" si="2"/>
        <v>189.63414634146341</v>
      </c>
      <c r="P25" s="9"/>
    </row>
    <row r="26" spans="1:119" ht="15.75" thickBot="1">
      <c r="A26" s="12"/>
      <c r="B26" s="25">
        <v>381</v>
      </c>
      <c r="C26" s="20" t="s">
        <v>33</v>
      </c>
      <c r="D26" s="46">
        <v>38875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38875</v>
      </c>
      <c r="O26" s="47">
        <f t="shared" si="2"/>
        <v>189.63414634146341</v>
      </c>
      <c r="P26" s="9"/>
    </row>
    <row r="27" spans="1:119" ht="16.5" thickBot="1">
      <c r="A27" s="14" t="s">
        <v>28</v>
      </c>
      <c r="B27" s="23"/>
      <c r="C27" s="22"/>
      <c r="D27" s="15">
        <f>SUM(D5,D11,D14,D20,D22,D25)</f>
        <v>240768</v>
      </c>
      <c r="E27" s="15">
        <f t="shared" ref="E27:M27" si="8">SUM(E5,E11,E14,E20,E22,E25)</f>
        <v>0</v>
      </c>
      <c r="F27" s="15">
        <f t="shared" si="8"/>
        <v>0</v>
      </c>
      <c r="G27" s="15">
        <f t="shared" si="8"/>
        <v>877257</v>
      </c>
      <c r="H27" s="15">
        <f t="shared" si="8"/>
        <v>0</v>
      </c>
      <c r="I27" s="15">
        <f t="shared" si="8"/>
        <v>0</v>
      </c>
      <c r="J27" s="15">
        <f t="shared" si="8"/>
        <v>0</v>
      </c>
      <c r="K27" s="15">
        <f t="shared" si="8"/>
        <v>0</v>
      </c>
      <c r="L27" s="15">
        <f t="shared" si="8"/>
        <v>0</v>
      </c>
      <c r="M27" s="15">
        <f t="shared" si="8"/>
        <v>0</v>
      </c>
      <c r="N27" s="15">
        <f t="shared" si="1"/>
        <v>1118025</v>
      </c>
      <c r="O27" s="38">
        <f t="shared" si="2"/>
        <v>5453.7804878048782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40"/>
      <c r="B29" s="41"/>
      <c r="C29" s="41"/>
      <c r="D29" s="42"/>
      <c r="E29" s="42"/>
      <c r="F29" s="42"/>
      <c r="G29" s="42"/>
      <c r="H29" s="42"/>
      <c r="I29" s="42"/>
      <c r="J29" s="42"/>
      <c r="K29" s="42"/>
      <c r="L29" s="118" t="s">
        <v>40</v>
      </c>
      <c r="M29" s="118"/>
      <c r="N29" s="118"/>
      <c r="O29" s="43">
        <v>205</v>
      </c>
    </row>
    <row r="30" spans="1:119">
      <c r="A30" s="119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  <row r="31" spans="1:119" ht="15.75" thickBot="1">
      <c r="A31" s="120" t="s">
        <v>44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100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183192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183192</v>
      </c>
      <c r="O5" s="33">
        <f t="shared" ref="O5:O26" si="2">(N5/O$28)</f>
        <v>893.61951219512196</v>
      </c>
      <c r="P5" s="6"/>
    </row>
    <row r="6" spans="1:133">
      <c r="A6" s="12"/>
      <c r="B6" s="25">
        <v>311</v>
      </c>
      <c r="C6" s="20" t="s">
        <v>2</v>
      </c>
      <c r="D6" s="46">
        <v>85548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85548</v>
      </c>
      <c r="O6" s="47">
        <f t="shared" si="2"/>
        <v>417.30731707317074</v>
      </c>
      <c r="P6" s="9"/>
    </row>
    <row r="7" spans="1:133">
      <c r="A7" s="12"/>
      <c r="B7" s="25">
        <v>312.41000000000003</v>
      </c>
      <c r="C7" s="20" t="s">
        <v>11</v>
      </c>
      <c r="D7" s="46">
        <v>32216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32216</v>
      </c>
      <c r="O7" s="47">
        <f t="shared" si="2"/>
        <v>157.15121951219513</v>
      </c>
      <c r="P7" s="9"/>
    </row>
    <row r="8" spans="1:133">
      <c r="A8" s="12"/>
      <c r="B8" s="25">
        <v>312.42</v>
      </c>
      <c r="C8" s="20" t="s">
        <v>10</v>
      </c>
      <c r="D8" s="46">
        <v>11987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11987</v>
      </c>
      <c r="O8" s="47">
        <f t="shared" si="2"/>
        <v>58.47317073170732</v>
      </c>
      <c r="P8" s="9"/>
    </row>
    <row r="9" spans="1:133">
      <c r="A9" s="12"/>
      <c r="B9" s="25">
        <v>312.60000000000002</v>
      </c>
      <c r="C9" s="20" t="s">
        <v>12</v>
      </c>
      <c r="D9" s="46">
        <v>51471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51471</v>
      </c>
      <c r="O9" s="47">
        <f t="shared" si="2"/>
        <v>251.07804878048779</v>
      </c>
      <c r="P9" s="9"/>
    </row>
    <row r="10" spans="1:133">
      <c r="A10" s="12"/>
      <c r="B10" s="25">
        <v>316</v>
      </c>
      <c r="C10" s="20" t="s">
        <v>13</v>
      </c>
      <c r="D10" s="46">
        <v>1970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1970</v>
      </c>
      <c r="O10" s="47">
        <f t="shared" si="2"/>
        <v>9.6097560975609753</v>
      </c>
      <c r="P10" s="9"/>
    </row>
    <row r="11" spans="1:133" ht="15.75">
      <c r="A11" s="29" t="s">
        <v>58</v>
      </c>
      <c r="B11" s="30"/>
      <c r="C11" s="31"/>
      <c r="D11" s="32">
        <f t="shared" ref="D11:M11" si="3">SUM(D12:D12)</f>
        <v>14066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14066</v>
      </c>
      <c r="O11" s="45">
        <f t="shared" si="2"/>
        <v>68.614634146341459</v>
      </c>
      <c r="P11" s="10"/>
    </row>
    <row r="12" spans="1:133">
      <c r="A12" s="12"/>
      <c r="B12" s="25">
        <v>322</v>
      </c>
      <c r="C12" s="20" t="s">
        <v>0</v>
      </c>
      <c r="D12" s="46">
        <v>14066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14066</v>
      </c>
      <c r="O12" s="47">
        <f t="shared" si="2"/>
        <v>68.614634146341459</v>
      </c>
      <c r="P12" s="9"/>
    </row>
    <row r="13" spans="1:133" ht="15.75">
      <c r="A13" s="29" t="s">
        <v>16</v>
      </c>
      <c r="B13" s="30"/>
      <c r="C13" s="31"/>
      <c r="D13" s="32">
        <f t="shared" ref="D13:M13" si="4">SUM(D14:D17)</f>
        <v>47286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47286</v>
      </c>
      <c r="O13" s="45">
        <f t="shared" si="2"/>
        <v>230.66341463414633</v>
      </c>
      <c r="P13" s="10"/>
    </row>
    <row r="14" spans="1:133">
      <c r="A14" s="12"/>
      <c r="B14" s="25">
        <v>335.12</v>
      </c>
      <c r="C14" s="20" t="s">
        <v>18</v>
      </c>
      <c r="D14" s="46">
        <v>5424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5424</v>
      </c>
      <c r="O14" s="47">
        <f t="shared" si="2"/>
        <v>26.458536585365852</v>
      </c>
      <c r="P14" s="9"/>
    </row>
    <row r="15" spans="1:133">
      <c r="A15" s="12"/>
      <c r="B15" s="25">
        <v>335.18</v>
      </c>
      <c r="C15" s="20" t="s">
        <v>19</v>
      </c>
      <c r="D15" s="46">
        <v>26091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26091</v>
      </c>
      <c r="O15" s="47">
        <f t="shared" si="2"/>
        <v>127.27317073170731</v>
      </c>
      <c r="P15" s="9"/>
    </row>
    <row r="16" spans="1:133">
      <c r="A16" s="12"/>
      <c r="B16" s="25">
        <v>335.19</v>
      </c>
      <c r="C16" s="20" t="s">
        <v>27</v>
      </c>
      <c r="D16" s="46">
        <v>7576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7576</v>
      </c>
      <c r="O16" s="47">
        <f t="shared" si="2"/>
        <v>36.956097560975607</v>
      </c>
      <c r="P16" s="9"/>
    </row>
    <row r="17" spans="1:119">
      <c r="A17" s="12"/>
      <c r="B17" s="25">
        <v>338</v>
      </c>
      <c r="C17" s="20" t="s">
        <v>20</v>
      </c>
      <c r="D17" s="46">
        <v>8195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8195</v>
      </c>
      <c r="O17" s="47">
        <f t="shared" si="2"/>
        <v>39.975609756097562</v>
      </c>
      <c r="P17" s="9"/>
    </row>
    <row r="18" spans="1:119" ht="15.75">
      <c r="A18" s="29" t="s">
        <v>59</v>
      </c>
      <c r="B18" s="30"/>
      <c r="C18" s="31"/>
      <c r="D18" s="32">
        <f t="shared" ref="D18:M18" si="5">SUM(D19:D19)</f>
        <v>30000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30000</v>
      </c>
      <c r="O18" s="45">
        <f t="shared" si="2"/>
        <v>146.34146341463415</v>
      </c>
      <c r="P18" s="10"/>
    </row>
    <row r="19" spans="1:119">
      <c r="A19" s="12"/>
      <c r="B19" s="25">
        <v>342.2</v>
      </c>
      <c r="C19" s="20" t="s">
        <v>60</v>
      </c>
      <c r="D19" s="46">
        <v>30000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30000</v>
      </c>
      <c r="O19" s="47">
        <f t="shared" si="2"/>
        <v>146.34146341463415</v>
      </c>
      <c r="P19" s="9"/>
    </row>
    <row r="20" spans="1:119" ht="15.75">
      <c r="A20" s="29" t="s">
        <v>25</v>
      </c>
      <c r="B20" s="30"/>
      <c r="C20" s="31"/>
      <c r="D20" s="32">
        <f t="shared" ref="D20:M20" si="6">SUM(D21:D22)</f>
        <v>48278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48278</v>
      </c>
      <c r="O20" s="45">
        <f t="shared" si="2"/>
        <v>235.50243902439024</v>
      </c>
      <c r="P20" s="10"/>
    </row>
    <row r="21" spans="1:119">
      <c r="A21" s="13"/>
      <c r="B21" s="39">
        <v>351.4</v>
      </c>
      <c r="C21" s="21" t="s">
        <v>30</v>
      </c>
      <c r="D21" s="46">
        <v>4568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4568</v>
      </c>
      <c r="O21" s="47">
        <f t="shared" si="2"/>
        <v>22.282926829268291</v>
      </c>
      <c r="P21" s="9"/>
    </row>
    <row r="22" spans="1:119">
      <c r="A22" s="13"/>
      <c r="B22" s="39">
        <v>359</v>
      </c>
      <c r="C22" s="21" t="s">
        <v>61</v>
      </c>
      <c r="D22" s="46">
        <v>43710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43710</v>
      </c>
      <c r="O22" s="47">
        <f t="shared" si="2"/>
        <v>213.21951219512195</v>
      </c>
      <c r="P22" s="9"/>
    </row>
    <row r="23" spans="1:119" ht="15.75">
      <c r="A23" s="29" t="s">
        <v>3</v>
      </c>
      <c r="B23" s="30"/>
      <c r="C23" s="31"/>
      <c r="D23" s="32">
        <f t="shared" ref="D23:M23" si="7">SUM(D24:D25)</f>
        <v>38513</v>
      </c>
      <c r="E23" s="32">
        <f t="shared" si="7"/>
        <v>0</v>
      </c>
      <c r="F23" s="32">
        <f t="shared" si="7"/>
        <v>0</v>
      </c>
      <c r="G23" s="32">
        <f t="shared" si="7"/>
        <v>0</v>
      </c>
      <c r="H23" s="32">
        <f t="shared" si="7"/>
        <v>0</v>
      </c>
      <c r="I23" s="32">
        <f t="shared" si="7"/>
        <v>0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1"/>
        <v>38513</v>
      </c>
      <c r="O23" s="45">
        <f t="shared" si="2"/>
        <v>187.86829268292684</v>
      </c>
      <c r="P23" s="10"/>
    </row>
    <row r="24" spans="1:119">
      <c r="A24" s="12"/>
      <c r="B24" s="25">
        <v>361.1</v>
      </c>
      <c r="C24" s="20" t="s">
        <v>31</v>
      </c>
      <c r="D24" s="46">
        <v>32108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32108</v>
      </c>
      <c r="O24" s="47">
        <f t="shared" si="2"/>
        <v>156.62439024390244</v>
      </c>
      <c r="P24" s="9"/>
    </row>
    <row r="25" spans="1:119" ht="15.75" thickBot="1">
      <c r="A25" s="12"/>
      <c r="B25" s="25">
        <v>362</v>
      </c>
      <c r="C25" s="20" t="s">
        <v>32</v>
      </c>
      <c r="D25" s="46">
        <v>6405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6405</v>
      </c>
      <c r="O25" s="47">
        <f t="shared" si="2"/>
        <v>31.243902439024389</v>
      </c>
      <c r="P25" s="9"/>
    </row>
    <row r="26" spans="1:119" ht="16.5" thickBot="1">
      <c r="A26" s="14" t="s">
        <v>28</v>
      </c>
      <c r="B26" s="23"/>
      <c r="C26" s="22"/>
      <c r="D26" s="15">
        <f>SUM(D5,D11,D13,D18,D20,D23)</f>
        <v>361335</v>
      </c>
      <c r="E26" s="15">
        <f t="shared" ref="E26:M26" si="8">SUM(E5,E11,E13,E18,E20,E23)</f>
        <v>0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0</v>
      </c>
      <c r="J26" s="15">
        <f t="shared" si="8"/>
        <v>0</v>
      </c>
      <c r="K26" s="15">
        <f t="shared" si="8"/>
        <v>0</v>
      </c>
      <c r="L26" s="15">
        <f t="shared" si="8"/>
        <v>0</v>
      </c>
      <c r="M26" s="15">
        <f t="shared" si="8"/>
        <v>0</v>
      </c>
      <c r="N26" s="15">
        <f t="shared" si="1"/>
        <v>361335</v>
      </c>
      <c r="O26" s="38">
        <f t="shared" si="2"/>
        <v>1762.6097560975609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8" t="s">
        <v>62</v>
      </c>
      <c r="M28" s="118"/>
      <c r="N28" s="118"/>
      <c r="O28" s="43">
        <v>205</v>
      </c>
    </row>
    <row r="29" spans="1:119">
      <c r="A29" s="119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1:119" ht="15.75" customHeight="1" thickBot="1">
      <c r="A30" s="120" t="s">
        <v>44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34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29"/>
      <c r="M3" s="130"/>
      <c r="N3" s="36"/>
      <c r="O3" s="37"/>
      <c r="P3" s="131" t="s">
        <v>85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86</v>
      </c>
      <c r="N4" s="35" t="s">
        <v>9</v>
      </c>
      <c r="O4" s="35" t="s">
        <v>87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88</v>
      </c>
      <c r="B5" s="26"/>
      <c r="C5" s="26"/>
      <c r="D5" s="27">
        <f t="shared" ref="D5:N5" si="0">SUM(D6:D11)</f>
        <v>195514</v>
      </c>
      <c r="E5" s="27">
        <f t="shared" si="0"/>
        <v>0</v>
      </c>
      <c r="F5" s="27">
        <f t="shared" si="0"/>
        <v>0</v>
      </c>
      <c r="G5" s="27">
        <f t="shared" si="0"/>
        <v>145987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341501</v>
      </c>
      <c r="P5" s="33">
        <f t="shared" ref="P5:P31" si="1">(O5/P$33)</f>
        <v>1595.7990654205607</v>
      </c>
      <c r="Q5" s="6"/>
    </row>
    <row r="6" spans="1:134">
      <c r="A6" s="12"/>
      <c r="B6" s="25">
        <v>311</v>
      </c>
      <c r="C6" s="20" t="s">
        <v>2</v>
      </c>
      <c r="D6" s="46">
        <v>193207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193207</v>
      </c>
      <c r="P6" s="47">
        <f t="shared" si="1"/>
        <v>902.8364485981308</v>
      </c>
      <c r="Q6" s="9"/>
    </row>
    <row r="7" spans="1:134">
      <c r="A7" s="12"/>
      <c r="B7" s="25">
        <v>312.3</v>
      </c>
      <c r="C7" s="20" t="s">
        <v>98</v>
      </c>
      <c r="D7" s="46">
        <v>0</v>
      </c>
      <c r="E7" s="46">
        <v>0</v>
      </c>
      <c r="F7" s="46">
        <v>0</v>
      </c>
      <c r="G7" s="46">
        <v>8048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8048</v>
      </c>
      <c r="P7" s="47">
        <f t="shared" si="1"/>
        <v>37.607476635514018</v>
      </c>
      <c r="Q7" s="9"/>
    </row>
    <row r="8" spans="1:134">
      <c r="A8" s="12"/>
      <c r="B8" s="25">
        <v>312.41000000000003</v>
      </c>
      <c r="C8" s="20" t="s">
        <v>89</v>
      </c>
      <c r="D8" s="46">
        <v>0</v>
      </c>
      <c r="E8" s="46">
        <v>0</v>
      </c>
      <c r="F8" s="46">
        <v>0</v>
      </c>
      <c r="G8" s="46">
        <v>32307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32307</v>
      </c>
      <c r="P8" s="47">
        <f t="shared" si="1"/>
        <v>150.96728971962617</v>
      </c>
      <c r="Q8" s="9"/>
    </row>
    <row r="9" spans="1:134">
      <c r="A9" s="12"/>
      <c r="B9" s="25">
        <v>312.43</v>
      </c>
      <c r="C9" s="20" t="s">
        <v>90</v>
      </c>
      <c r="D9" s="46">
        <v>0</v>
      </c>
      <c r="E9" s="46">
        <v>0</v>
      </c>
      <c r="F9" s="46">
        <v>0</v>
      </c>
      <c r="G9" s="46">
        <v>6324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6324</v>
      </c>
      <c r="P9" s="47">
        <f t="shared" si="1"/>
        <v>29.55140186915888</v>
      </c>
      <c r="Q9" s="9"/>
    </row>
    <row r="10" spans="1:134">
      <c r="A10" s="12"/>
      <c r="B10" s="25">
        <v>316</v>
      </c>
      <c r="C10" s="20" t="s">
        <v>51</v>
      </c>
      <c r="D10" s="46">
        <v>2307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2307</v>
      </c>
      <c r="P10" s="47">
        <f t="shared" si="1"/>
        <v>10.780373831775702</v>
      </c>
      <c r="Q10" s="9"/>
    </row>
    <row r="11" spans="1:134">
      <c r="A11" s="12"/>
      <c r="B11" s="25">
        <v>319.89999999999998</v>
      </c>
      <c r="C11" s="20" t="s">
        <v>66</v>
      </c>
      <c r="D11" s="46">
        <v>0</v>
      </c>
      <c r="E11" s="46">
        <v>0</v>
      </c>
      <c r="F11" s="46">
        <v>0</v>
      </c>
      <c r="G11" s="46">
        <v>99308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99308</v>
      </c>
      <c r="P11" s="47">
        <f t="shared" si="1"/>
        <v>464.05607476635515</v>
      </c>
      <c r="Q11" s="9"/>
    </row>
    <row r="12" spans="1:134" ht="15.75">
      <c r="A12" s="29" t="s">
        <v>14</v>
      </c>
      <c r="B12" s="30"/>
      <c r="C12" s="31"/>
      <c r="D12" s="32">
        <f t="shared" ref="D12:N12" si="3">SUM(D13:D14)</f>
        <v>24388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24388</v>
      </c>
      <c r="P12" s="45">
        <f t="shared" si="1"/>
        <v>113.96261682242991</v>
      </c>
      <c r="Q12" s="10"/>
    </row>
    <row r="13" spans="1:134">
      <c r="A13" s="12"/>
      <c r="B13" s="25">
        <v>322</v>
      </c>
      <c r="C13" s="20" t="s">
        <v>91</v>
      </c>
      <c r="D13" s="46">
        <v>24038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24038</v>
      </c>
      <c r="P13" s="47">
        <f t="shared" si="1"/>
        <v>112.32710280373831</v>
      </c>
      <c r="Q13" s="9"/>
    </row>
    <row r="14" spans="1:134">
      <c r="A14" s="12"/>
      <c r="B14" s="25">
        <v>329.5</v>
      </c>
      <c r="C14" s="20" t="s">
        <v>92</v>
      </c>
      <c r="D14" s="46">
        <v>350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" si="4">SUM(D14:N14)</f>
        <v>350</v>
      </c>
      <c r="P14" s="47">
        <f t="shared" si="1"/>
        <v>1.6355140186915889</v>
      </c>
      <c r="Q14" s="9"/>
    </row>
    <row r="15" spans="1:134" ht="15.75">
      <c r="A15" s="29" t="s">
        <v>93</v>
      </c>
      <c r="B15" s="30"/>
      <c r="C15" s="31"/>
      <c r="D15" s="32">
        <f t="shared" ref="D15:N15" si="5">SUM(D16:D19)</f>
        <v>153676</v>
      </c>
      <c r="E15" s="32">
        <f t="shared" si="5"/>
        <v>0</v>
      </c>
      <c r="F15" s="32">
        <f t="shared" si="5"/>
        <v>0</v>
      </c>
      <c r="G15" s="32">
        <f t="shared" si="5"/>
        <v>2694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4">
        <f>SUM(D15:N15)</f>
        <v>156370</v>
      </c>
      <c r="P15" s="45">
        <f t="shared" si="1"/>
        <v>730.70093457943926</v>
      </c>
      <c r="Q15" s="10"/>
    </row>
    <row r="16" spans="1:134">
      <c r="A16" s="12"/>
      <c r="B16" s="25">
        <v>331.51</v>
      </c>
      <c r="C16" s="20" t="s">
        <v>99</v>
      </c>
      <c r="D16" s="46">
        <v>91155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9" si="6">SUM(D16:N16)</f>
        <v>91155</v>
      </c>
      <c r="P16" s="47">
        <f t="shared" si="1"/>
        <v>425.95794392523362</v>
      </c>
      <c r="Q16" s="9"/>
    </row>
    <row r="17" spans="1:120">
      <c r="A17" s="12"/>
      <c r="B17" s="25">
        <v>335.125</v>
      </c>
      <c r="C17" s="20" t="s">
        <v>94</v>
      </c>
      <c r="D17" s="46">
        <v>10572</v>
      </c>
      <c r="E17" s="46">
        <v>0</v>
      </c>
      <c r="F17" s="46">
        <v>0</v>
      </c>
      <c r="G17" s="46">
        <v>2694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13266</v>
      </c>
      <c r="P17" s="47">
        <f t="shared" si="1"/>
        <v>61.990654205607477</v>
      </c>
      <c r="Q17" s="9"/>
    </row>
    <row r="18" spans="1:120">
      <c r="A18" s="12"/>
      <c r="B18" s="25">
        <v>335.15</v>
      </c>
      <c r="C18" s="20" t="s">
        <v>70</v>
      </c>
      <c r="D18" s="46">
        <v>545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545</v>
      </c>
      <c r="P18" s="47">
        <f t="shared" si="1"/>
        <v>2.5467289719626169</v>
      </c>
      <c r="Q18" s="9"/>
    </row>
    <row r="19" spans="1:120">
      <c r="A19" s="12"/>
      <c r="B19" s="25">
        <v>335.18</v>
      </c>
      <c r="C19" s="20" t="s">
        <v>95</v>
      </c>
      <c r="D19" s="46">
        <v>51404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51404</v>
      </c>
      <c r="P19" s="47">
        <f t="shared" si="1"/>
        <v>240.20560747663552</v>
      </c>
      <c r="Q19" s="9"/>
    </row>
    <row r="20" spans="1:120" ht="15.75">
      <c r="A20" s="29" t="s">
        <v>59</v>
      </c>
      <c r="B20" s="30"/>
      <c r="C20" s="31"/>
      <c r="D20" s="32">
        <f t="shared" ref="D20:N20" si="7">SUM(D21:D21)</f>
        <v>5</v>
      </c>
      <c r="E20" s="32">
        <f t="shared" si="7"/>
        <v>0</v>
      </c>
      <c r="F20" s="32">
        <f t="shared" si="7"/>
        <v>0</v>
      </c>
      <c r="G20" s="32">
        <f t="shared" si="7"/>
        <v>0</v>
      </c>
      <c r="H20" s="32">
        <f t="shared" si="7"/>
        <v>0</v>
      </c>
      <c r="I20" s="32">
        <f t="shared" si="7"/>
        <v>0</v>
      </c>
      <c r="J20" s="32">
        <f t="shared" si="7"/>
        <v>0</v>
      </c>
      <c r="K20" s="32">
        <f t="shared" si="7"/>
        <v>0</v>
      </c>
      <c r="L20" s="32">
        <f t="shared" si="7"/>
        <v>0</v>
      </c>
      <c r="M20" s="32">
        <f t="shared" si="7"/>
        <v>0</v>
      </c>
      <c r="N20" s="32">
        <f t="shared" si="7"/>
        <v>0</v>
      </c>
      <c r="O20" s="32">
        <f>SUM(D20:N20)</f>
        <v>5</v>
      </c>
      <c r="P20" s="45">
        <f t="shared" si="1"/>
        <v>2.336448598130841E-2</v>
      </c>
      <c r="Q20" s="10"/>
    </row>
    <row r="21" spans="1:120">
      <c r="A21" s="12"/>
      <c r="B21" s="25">
        <v>341.3</v>
      </c>
      <c r="C21" s="20" t="s">
        <v>71</v>
      </c>
      <c r="D21" s="46">
        <v>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" si="8">SUM(D21:N21)</f>
        <v>5</v>
      </c>
      <c r="P21" s="47">
        <f t="shared" si="1"/>
        <v>2.336448598130841E-2</v>
      </c>
      <c r="Q21" s="9"/>
    </row>
    <row r="22" spans="1:120" ht="15.75">
      <c r="A22" s="29" t="s">
        <v>25</v>
      </c>
      <c r="B22" s="30"/>
      <c r="C22" s="31"/>
      <c r="D22" s="32">
        <f t="shared" ref="D22:N22" si="9">SUM(D23:D23)</f>
        <v>5978</v>
      </c>
      <c r="E22" s="32">
        <f t="shared" si="9"/>
        <v>0</v>
      </c>
      <c r="F22" s="32">
        <f t="shared" si="9"/>
        <v>0</v>
      </c>
      <c r="G22" s="32">
        <f t="shared" si="9"/>
        <v>0</v>
      </c>
      <c r="H22" s="32">
        <f t="shared" si="9"/>
        <v>0</v>
      </c>
      <c r="I22" s="32">
        <f t="shared" si="9"/>
        <v>0</v>
      </c>
      <c r="J22" s="32">
        <f t="shared" si="9"/>
        <v>0</v>
      </c>
      <c r="K22" s="32">
        <f t="shared" si="9"/>
        <v>0</v>
      </c>
      <c r="L22" s="32">
        <f t="shared" si="9"/>
        <v>0</v>
      </c>
      <c r="M22" s="32">
        <f t="shared" si="9"/>
        <v>0</v>
      </c>
      <c r="N22" s="32">
        <f t="shared" si="9"/>
        <v>0</v>
      </c>
      <c r="O22" s="32">
        <f>SUM(D22:N22)</f>
        <v>5978</v>
      </c>
      <c r="P22" s="45">
        <f t="shared" si="1"/>
        <v>27.934579439252335</v>
      </c>
      <c r="Q22" s="10"/>
    </row>
    <row r="23" spans="1:120">
      <c r="A23" s="13"/>
      <c r="B23" s="39">
        <v>351.5</v>
      </c>
      <c r="C23" s="21" t="s">
        <v>100</v>
      </c>
      <c r="D23" s="46">
        <v>5978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" si="10">SUM(D23:N23)</f>
        <v>5978</v>
      </c>
      <c r="P23" s="47">
        <f t="shared" si="1"/>
        <v>27.934579439252335</v>
      </c>
      <c r="Q23" s="9"/>
    </row>
    <row r="24" spans="1:120" ht="15.75">
      <c r="A24" s="29" t="s">
        <v>3</v>
      </c>
      <c r="B24" s="30"/>
      <c r="C24" s="31"/>
      <c r="D24" s="32">
        <f t="shared" ref="D24:N24" si="11">SUM(D25:D28)</f>
        <v>5895</v>
      </c>
      <c r="E24" s="32">
        <f t="shared" si="11"/>
        <v>0</v>
      </c>
      <c r="F24" s="32">
        <f t="shared" si="11"/>
        <v>0</v>
      </c>
      <c r="G24" s="32">
        <f t="shared" si="11"/>
        <v>902</v>
      </c>
      <c r="H24" s="32">
        <f t="shared" si="11"/>
        <v>0</v>
      </c>
      <c r="I24" s="32">
        <f t="shared" si="11"/>
        <v>0</v>
      </c>
      <c r="J24" s="32">
        <f t="shared" si="11"/>
        <v>0</v>
      </c>
      <c r="K24" s="32">
        <f t="shared" si="11"/>
        <v>0</v>
      </c>
      <c r="L24" s="32">
        <f t="shared" si="11"/>
        <v>0</v>
      </c>
      <c r="M24" s="32">
        <f t="shared" si="11"/>
        <v>0</v>
      </c>
      <c r="N24" s="32">
        <f t="shared" si="11"/>
        <v>0</v>
      </c>
      <c r="O24" s="32">
        <f>SUM(D24:N24)</f>
        <v>6797</v>
      </c>
      <c r="P24" s="45">
        <f t="shared" si="1"/>
        <v>31.761682242990656</v>
      </c>
      <c r="Q24" s="10"/>
    </row>
    <row r="25" spans="1:120">
      <c r="A25" s="12"/>
      <c r="B25" s="25">
        <v>361.1</v>
      </c>
      <c r="C25" s="20" t="s">
        <v>31</v>
      </c>
      <c r="D25" s="46">
        <v>248</v>
      </c>
      <c r="E25" s="46">
        <v>0</v>
      </c>
      <c r="F25" s="46">
        <v>0</v>
      </c>
      <c r="G25" s="46">
        <v>902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1150</v>
      </c>
      <c r="P25" s="47">
        <f t="shared" si="1"/>
        <v>5.3738317757009346</v>
      </c>
      <c r="Q25" s="9"/>
    </row>
    <row r="26" spans="1:120">
      <c r="A26" s="12"/>
      <c r="B26" s="25">
        <v>362</v>
      </c>
      <c r="C26" s="20" t="s">
        <v>32</v>
      </c>
      <c r="D26" s="46">
        <v>2000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0" si="12">SUM(D26:N26)</f>
        <v>2000</v>
      </c>
      <c r="P26" s="47">
        <f t="shared" si="1"/>
        <v>9.3457943925233646</v>
      </c>
      <c r="Q26" s="9"/>
    </row>
    <row r="27" spans="1:120">
      <c r="A27" s="12"/>
      <c r="B27" s="25">
        <v>366</v>
      </c>
      <c r="C27" s="20" t="s">
        <v>54</v>
      </c>
      <c r="D27" s="46">
        <v>107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2"/>
        <v>107</v>
      </c>
      <c r="P27" s="47">
        <f t="shared" si="1"/>
        <v>0.5</v>
      </c>
      <c r="Q27" s="9"/>
    </row>
    <row r="28" spans="1:120">
      <c r="A28" s="12"/>
      <c r="B28" s="25">
        <v>369.9</v>
      </c>
      <c r="C28" s="20" t="s">
        <v>55</v>
      </c>
      <c r="D28" s="46">
        <v>3540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2"/>
        <v>3540</v>
      </c>
      <c r="P28" s="47">
        <f t="shared" si="1"/>
        <v>16.542056074766354</v>
      </c>
      <c r="Q28" s="9"/>
    </row>
    <row r="29" spans="1:120" ht="15.75">
      <c r="A29" s="29" t="s">
        <v>26</v>
      </c>
      <c r="B29" s="30"/>
      <c r="C29" s="31"/>
      <c r="D29" s="32">
        <f t="shared" ref="D29:N29" si="13">SUM(D30:D30)</f>
        <v>0</v>
      </c>
      <c r="E29" s="32">
        <f t="shared" si="13"/>
        <v>0</v>
      </c>
      <c r="F29" s="32">
        <f t="shared" si="13"/>
        <v>0</v>
      </c>
      <c r="G29" s="32">
        <f t="shared" si="13"/>
        <v>174255</v>
      </c>
      <c r="H29" s="32">
        <f t="shared" si="13"/>
        <v>0</v>
      </c>
      <c r="I29" s="32">
        <f t="shared" si="13"/>
        <v>0</v>
      </c>
      <c r="J29" s="32">
        <f t="shared" si="13"/>
        <v>0</v>
      </c>
      <c r="K29" s="32">
        <f t="shared" si="13"/>
        <v>0</v>
      </c>
      <c r="L29" s="32">
        <f t="shared" si="13"/>
        <v>0</v>
      </c>
      <c r="M29" s="32">
        <f t="shared" si="13"/>
        <v>0</v>
      </c>
      <c r="N29" s="32">
        <f t="shared" si="13"/>
        <v>0</v>
      </c>
      <c r="O29" s="32">
        <f t="shared" si="12"/>
        <v>174255</v>
      </c>
      <c r="P29" s="45">
        <f t="shared" si="1"/>
        <v>814.27570093457939</v>
      </c>
      <c r="Q29" s="9"/>
    </row>
    <row r="30" spans="1:120" ht="15.75" thickBot="1">
      <c r="A30" s="12"/>
      <c r="B30" s="25">
        <v>381</v>
      </c>
      <c r="C30" s="20" t="s">
        <v>33</v>
      </c>
      <c r="D30" s="46">
        <v>0</v>
      </c>
      <c r="E30" s="46">
        <v>0</v>
      </c>
      <c r="F30" s="46">
        <v>0</v>
      </c>
      <c r="G30" s="46">
        <v>174255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2"/>
        <v>174255</v>
      </c>
      <c r="P30" s="47">
        <f t="shared" si="1"/>
        <v>814.27570093457939</v>
      </c>
      <c r="Q30" s="9"/>
    </row>
    <row r="31" spans="1:120" ht="16.5" thickBot="1">
      <c r="A31" s="14" t="s">
        <v>28</v>
      </c>
      <c r="B31" s="23"/>
      <c r="C31" s="22"/>
      <c r="D31" s="15">
        <f t="shared" ref="D31:N31" si="14">SUM(D5,D12,D15,D20,D22,D24,D29)</f>
        <v>385456</v>
      </c>
      <c r="E31" s="15">
        <f t="shared" si="14"/>
        <v>0</v>
      </c>
      <c r="F31" s="15">
        <f t="shared" si="14"/>
        <v>0</v>
      </c>
      <c r="G31" s="15">
        <f t="shared" si="14"/>
        <v>323838</v>
      </c>
      <c r="H31" s="15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5">
        <f t="shared" si="14"/>
        <v>0</v>
      </c>
      <c r="M31" s="15">
        <f t="shared" si="14"/>
        <v>0</v>
      </c>
      <c r="N31" s="15">
        <f t="shared" si="14"/>
        <v>0</v>
      </c>
      <c r="O31" s="15">
        <f>SUM(D31:N31)</f>
        <v>709294</v>
      </c>
      <c r="P31" s="38">
        <f t="shared" si="1"/>
        <v>3314.4579439252338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118" t="s">
        <v>101</v>
      </c>
      <c r="N33" s="118"/>
      <c r="O33" s="118"/>
      <c r="P33" s="43">
        <v>214</v>
      </c>
    </row>
    <row r="34" spans="1:16">
      <c r="A34" s="119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7"/>
    </row>
    <row r="35" spans="1:16" ht="15.75" customHeight="1" thickBot="1">
      <c r="A35" s="120" t="s">
        <v>44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100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84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34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29"/>
      <c r="M3" s="130"/>
      <c r="N3" s="36"/>
      <c r="O3" s="37"/>
      <c r="P3" s="131" t="s">
        <v>85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86</v>
      </c>
      <c r="N4" s="35" t="s">
        <v>9</v>
      </c>
      <c r="O4" s="35" t="s">
        <v>87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88</v>
      </c>
      <c r="B5" s="26"/>
      <c r="C5" s="26"/>
      <c r="D5" s="27">
        <f t="shared" ref="D5:N5" si="0">SUM(D6:D9)</f>
        <v>181972</v>
      </c>
      <c r="E5" s="27">
        <f t="shared" si="0"/>
        <v>0</v>
      </c>
      <c r="F5" s="27">
        <f t="shared" si="0"/>
        <v>0</v>
      </c>
      <c r="G5" s="27">
        <f t="shared" si="0"/>
        <v>127815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23" si="1">SUM(D5:N5)</f>
        <v>309787</v>
      </c>
      <c r="P5" s="33">
        <f t="shared" ref="P5:P23" si="2">(O5/P$25)</f>
        <v>1468.1848341232228</v>
      </c>
      <c r="Q5" s="6"/>
    </row>
    <row r="6" spans="1:134">
      <c r="A6" s="12"/>
      <c r="B6" s="25">
        <v>311</v>
      </c>
      <c r="C6" s="20" t="s">
        <v>2</v>
      </c>
      <c r="D6" s="46">
        <v>181972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181972</v>
      </c>
      <c r="P6" s="47">
        <f t="shared" si="2"/>
        <v>862.42654028436016</v>
      </c>
      <c r="Q6" s="9"/>
    </row>
    <row r="7" spans="1:134">
      <c r="A7" s="12"/>
      <c r="B7" s="25">
        <v>312.41000000000003</v>
      </c>
      <c r="C7" s="20" t="s">
        <v>89</v>
      </c>
      <c r="D7" s="46">
        <v>0</v>
      </c>
      <c r="E7" s="46">
        <v>0</v>
      </c>
      <c r="F7" s="46">
        <v>0</v>
      </c>
      <c r="G7" s="46">
        <v>37586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37586</v>
      </c>
      <c r="P7" s="47">
        <f t="shared" si="2"/>
        <v>178.13270142180096</v>
      </c>
      <c r="Q7" s="9"/>
    </row>
    <row r="8" spans="1:134">
      <c r="A8" s="12"/>
      <c r="B8" s="25">
        <v>312.43</v>
      </c>
      <c r="C8" s="20" t="s">
        <v>90</v>
      </c>
      <c r="D8" s="46">
        <v>0</v>
      </c>
      <c r="E8" s="46">
        <v>0</v>
      </c>
      <c r="F8" s="46">
        <v>0</v>
      </c>
      <c r="G8" s="46">
        <v>6872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6872</v>
      </c>
      <c r="P8" s="47">
        <f t="shared" si="2"/>
        <v>32.568720379146917</v>
      </c>
      <c r="Q8" s="9"/>
    </row>
    <row r="9" spans="1:134">
      <c r="A9" s="12"/>
      <c r="B9" s="25">
        <v>319.89999999999998</v>
      </c>
      <c r="C9" s="20" t="s">
        <v>66</v>
      </c>
      <c r="D9" s="46">
        <v>0</v>
      </c>
      <c r="E9" s="46">
        <v>0</v>
      </c>
      <c r="F9" s="46">
        <v>0</v>
      </c>
      <c r="G9" s="46">
        <v>83357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83357</v>
      </c>
      <c r="P9" s="47">
        <f t="shared" si="2"/>
        <v>395.05687203791467</v>
      </c>
      <c r="Q9" s="9"/>
    </row>
    <row r="10" spans="1:134" ht="15.75">
      <c r="A10" s="29" t="s">
        <v>14</v>
      </c>
      <c r="B10" s="30"/>
      <c r="C10" s="31"/>
      <c r="D10" s="32">
        <f t="shared" ref="D10:N10" si="3">SUM(D11:D12)</f>
        <v>27035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 t="shared" si="1"/>
        <v>27035</v>
      </c>
      <c r="P10" s="45">
        <f t="shared" si="2"/>
        <v>128.12796208530807</v>
      </c>
      <c r="Q10" s="10"/>
    </row>
    <row r="11" spans="1:134">
      <c r="A11" s="12"/>
      <c r="B11" s="25">
        <v>322</v>
      </c>
      <c r="C11" s="20" t="s">
        <v>91</v>
      </c>
      <c r="D11" s="46">
        <v>26860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26860</v>
      </c>
      <c r="P11" s="47">
        <f t="shared" si="2"/>
        <v>127.29857819905213</v>
      </c>
      <c r="Q11" s="9"/>
    </row>
    <row r="12" spans="1:134">
      <c r="A12" s="12"/>
      <c r="B12" s="25">
        <v>329.5</v>
      </c>
      <c r="C12" s="20" t="s">
        <v>92</v>
      </c>
      <c r="D12" s="46">
        <v>175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175</v>
      </c>
      <c r="P12" s="47">
        <f t="shared" si="2"/>
        <v>0.82938388625592419</v>
      </c>
      <c r="Q12" s="9"/>
    </row>
    <row r="13" spans="1:134" ht="15.75">
      <c r="A13" s="29" t="s">
        <v>93</v>
      </c>
      <c r="B13" s="30"/>
      <c r="C13" s="31"/>
      <c r="D13" s="32">
        <f t="shared" ref="D13:N13" si="4">SUM(D14:D17)</f>
        <v>57120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32">
        <f t="shared" si="4"/>
        <v>0</v>
      </c>
      <c r="O13" s="44">
        <f t="shared" si="1"/>
        <v>57120</v>
      </c>
      <c r="P13" s="45">
        <f t="shared" si="2"/>
        <v>270.71090047393363</v>
      </c>
      <c r="Q13" s="10"/>
    </row>
    <row r="14" spans="1:134">
      <c r="A14" s="12"/>
      <c r="B14" s="25">
        <v>332</v>
      </c>
      <c r="C14" s="20" t="s">
        <v>82</v>
      </c>
      <c r="D14" s="46">
        <v>5500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5500</v>
      </c>
      <c r="P14" s="47">
        <f t="shared" si="2"/>
        <v>26.066350710900473</v>
      </c>
      <c r="Q14" s="9"/>
    </row>
    <row r="15" spans="1:134">
      <c r="A15" s="12"/>
      <c r="B15" s="25">
        <v>335.125</v>
      </c>
      <c r="C15" s="20" t="s">
        <v>94</v>
      </c>
      <c r="D15" s="46">
        <v>8076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8076</v>
      </c>
      <c r="P15" s="47">
        <f t="shared" si="2"/>
        <v>38.274881516587676</v>
      </c>
      <c r="Q15" s="9"/>
    </row>
    <row r="16" spans="1:134">
      <c r="A16" s="12"/>
      <c r="B16" s="25">
        <v>335.15</v>
      </c>
      <c r="C16" s="20" t="s">
        <v>70</v>
      </c>
      <c r="D16" s="46">
        <v>545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545</v>
      </c>
      <c r="P16" s="47">
        <f t="shared" si="2"/>
        <v>2.5829383886255926</v>
      </c>
      <c r="Q16" s="9"/>
    </row>
    <row r="17" spans="1:120">
      <c r="A17" s="12"/>
      <c r="B17" s="25">
        <v>335.18</v>
      </c>
      <c r="C17" s="20" t="s">
        <v>95</v>
      </c>
      <c r="D17" s="46">
        <v>42999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42999</v>
      </c>
      <c r="P17" s="47">
        <f t="shared" si="2"/>
        <v>203.78672985781989</v>
      </c>
      <c r="Q17" s="9"/>
    </row>
    <row r="18" spans="1:120" ht="15.75">
      <c r="A18" s="29" t="s">
        <v>25</v>
      </c>
      <c r="B18" s="30"/>
      <c r="C18" s="31"/>
      <c r="D18" s="32">
        <f t="shared" ref="D18:N18" si="5">SUM(D19:D19)</f>
        <v>5786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32">
        <f t="shared" si="1"/>
        <v>5786</v>
      </c>
      <c r="P18" s="45">
        <f t="shared" si="2"/>
        <v>27.421800947867297</v>
      </c>
      <c r="Q18" s="10"/>
    </row>
    <row r="19" spans="1:120">
      <c r="A19" s="13"/>
      <c r="B19" s="39">
        <v>351.1</v>
      </c>
      <c r="C19" s="21" t="s">
        <v>46</v>
      </c>
      <c r="D19" s="46">
        <v>5786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5786</v>
      </c>
      <c r="P19" s="47">
        <f t="shared" si="2"/>
        <v>27.421800947867297</v>
      </c>
      <c r="Q19" s="9"/>
    </row>
    <row r="20" spans="1:120" ht="15.75">
      <c r="A20" s="29" t="s">
        <v>3</v>
      </c>
      <c r="B20" s="30"/>
      <c r="C20" s="31"/>
      <c r="D20" s="32">
        <f t="shared" ref="D20:N20" si="6">SUM(D21:D22)</f>
        <v>5113</v>
      </c>
      <c r="E20" s="32">
        <f t="shared" si="6"/>
        <v>0</v>
      </c>
      <c r="F20" s="32">
        <f t="shared" si="6"/>
        <v>0</v>
      </c>
      <c r="G20" s="32">
        <f t="shared" si="6"/>
        <v>7690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6"/>
        <v>0</v>
      </c>
      <c r="O20" s="32">
        <f t="shared" si="1"/>
        <v>12803</v>
      </c>
      <c r="P20" s="45">
        <f t="shared" si="2"/>
        <v>60.677725118483416</v>
      </c>
      <c r="Q20" s="10"/>
    </row>
    <row r="21" spans="1:120">
      <c r="A21" s="12"/>
      <c r="B21" s="25">
        <v>361.1</v>
      </c>
      <c r="C21" s="20" t="s">
        <v>31</v>
      </c>
      <c r="D21" s="46">
        <v>2339</v>
      </c>
      <c r="E21" s="46">
        <v>0</v>
      </c>
      <c r="F21" s="46">
        <v>0</v>
      </c>
      <c r="G21" s="46">
        <v>3430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5769</v>
      </c>
      <c r="P21" s="47">
        <f t="shared" si="2"/>
        <v>27.341232227488153</v>
      </c>
      <c r="Q21" s="9"/>
    </row>
    <row r="22" spans="1:120" ht="15.75" thickBot="1">
      <c r="A22" s="12"/>
      <c r="B22" s="25">
        <v>369.9</v>
      </c>
      <c r="C22" s="20" t="s">
        <v>55</v>
      </c>
      <c r="D22" s="46">
        <v>2774</v>
      </c>
      <c r="E22" s="46">
        <v>0</v>
      </c>
      <c r="F22" s="46">
        <v>0</v>
      </c>
      <c r="G22" s="46">
        <v>4260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7034</v>
      </c>
      <c r="P22" s="47">
        <f t="shared" si="2"/>
        <v>33.33649289099526</v>
      </c>
      <c r="Q22" s="9"/>
    </row>
    <row r="23" spans="1:120" ht="16.5" thickBot="1">
      <c r="A23" s="14" t="s">
        <v>28</v>
      </c>
      <c r="B23" s="23"/>
      <c r="C23" s="22"/>
      <c r="D23" s="15">
        <f>SUM(D5,D10,D13,D18,D20)</f>
        <v>277026</v>
      </c>
      <c r="E23" s="15">
        <f t="shared" ref="E23:N23" si="7">SUM(E5,E10,E13,E18,E20)</f>
        <v>0</v>
      </c>
      <c r="F23" s="15">
        <f t="shared" si="7"/>
        <v>0</v>
      </c>
      <c r="G23" s="15">
        <f t="shared" si="7"/>
        <v>135505</v>
      </c>
      <c r="H23" s="15">
        <f t="shared" si="7"/>
        <v>0</v>
      </c>
      <c r="I23" s="15">
        <f t="shared" si="7"/>
        <v>0</v>
      </c>
      <c r="J23" s="15">
        <f t="shared" si="7"/>
        <v>0</v>
      </c>
      <c r="K23" s="15">
        <f t="shared" si="7"/>
        <v>0</v>
      </c>
      <c r="L23" s="15">
        <f t="shared" si="7"/>
        <v>0</v>
      </c>
      <c r="M23" s="15">
        <f t="shared" si="7"/>
        <v>0</v>
      </c>
      <c r="N23" s="15">
        <f t="shared" si="7"/>
        <v>0</v>
      </c>
      <c r="O23" s="15">
        <f t="shared" si="1"/>
        <v>412531</v>
      </c>
      <c r="P23" s="38">
        <f t="shared" si="2"/>
        <v>1955.1232227488151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9"/>
    </row>
    <row r="25" spans="1:120">
      <c r="A25" s="40"/>
      <c r="B25" s="41"/>
      <c r="C25" s="41"/>
      <c r="D25" s="42"/>
      <c r="E25" s="42"/>
      <c r="F25" s="42"/>
      <c r="G25" s="42"/>
      <c r="H25" s="42"/>
      <c r="I25" s="42"/>
      <c r="J25" s="42"/>
      <c r="K25" s="42"/>
      <c r="L25" s="42"/>
      <c r="M25" s="118" t="s">
        <v>96</v>
      </c>
      <c r="N25" s="118"/>
      <c r="O25" s="118"/>
      <c r="P25" s="43">
        <v>211</v>
      </c>
    </row>
    <row r="26" spans="1:120">
      <c r="A26" s="119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7"/>
    </row>
    <row r="27" spans="1:120" ht="15.75" customHeight="1" thickBot="1">
      <c r="A27" s="120" t="s">
        <v>44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100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167655</v>
      </c>
      <c r="E5" s="27">
        <f t="shared" si="0"/>
        <v>0</v>
      </c>
      <c r="F5" s="27">
        <f t="shared" si="0"/>
        <v>0</v>
      </c>
      <c r="G5" s="27">
        <f t="shared" si="0"/>
        <v>101969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7" si="1">SUM(D5:M5)</f>
        <v>269624</v>
      </c>
      <c r="O5" s="33">
        <f t="shared" ref="O5:O27" si="2">(N5/O$29)</f>
        <v>1449.5913978494623</v>
      </c>
      <c r="P5" s="6"/>
    </row>
    <row r="6" spans="1:133">
      <c r="A6" s="12"/>
      <c r="B6" s="25">
        <v>311</v>
      </c>
      <c r="C6" s="20" t="s">
        <v>2</v>
      </c>
      <c r="D6" s="46">
        <v>166546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166546</v>
      </c>
      <c r="O6" s="47">
        <f t="shared" si="2"/>
        <v>895.4086021505376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28833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28833</v>
      </c>
      <c r="O7" s="47">
        <f t="shared" si="2"/>
        <v>155.01612903225808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13468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13468</v>
      </c>
      <c r="O8" s="47">
        <f t="shared" si="2"/>
        <v>72.408602150537632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59668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59668</v>
      </c>
      <c r="O9" s="47">
        <f t="shared" si="2"/>
        <v>320.7956989247312</v>
      </c>
      <c r="P9" s="9"/>
    </row>
    <row r="10" spans="1:133">
      <c r="A10" s="12"/>
      <c r="B10" s="25">
        <v>316</v>
      </c>
      <c r="C10" s="20" t="s">
        <v>51</v>
      </c>
      <c r="D10" s="46">
        <v>1109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1109</v>
      </c>
      <c r="O10" s="47">
        <f t="shared" si="2"/>
        <v>5.9623655913978491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27910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27910</v>
      </c>
      <c r="O11" s="45">
        <f t="shared" si="2"/>
        <v>150.05376344086022</v>
      </c>
      <c r="P11" s="10"/>
    </row>
    <row r="12" spans="1:133">
      <c r="A12" s="12"/>
      <c r="B12" s="25">
        <v>322</v>
      </c>
      <c r="C12" s="20" t="s">
        <v>0</v>
      </c>
      <c r="D12" s="46">
        <v>27610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27610</v>
      </c>
      <c r="O12" s="47">
        <f t="shared" si="2"/>
        <v>148.44086021505376</v>
      </c>
      <c r="P12" s="9"/>
    </row>
    <row r="13" spans="1:133">
      <c r="A13" s="12"/>
      <c r="B13" s="25">
        <v>329</v>
      </c>
      <c r="C13" s="20" t="s">
        <v>15</v>
      </c>
      <c r="D13" s="46">
        <v>300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300</v>
      </c>
      <c r="O13" s="47">
        <f t="shared" si="2"/>
        <v>1.6129032258064515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SUM(D15:D18)</f>
        <v>62259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62259</v>
      </c>
      <c r="O14" s="45">
        <f t="shared" si="2"/>
        <v>334.72580645161293</v>
      </c>
      <c r="P14" s="10"/>
    </row>
    <row r="15" spans="1:133">
      <c r="A15" s="12"/>
      <c r="B15" s="25">
        <v>332</v>
      </c>
      <c r="C15" s="20" t="s">
        <v>82</v>
      </c>
      <c r="D15" s="46">
        <v>16003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16003</v>
      </c>
      <c r="O15" s="47">
        <f t="shared" si="2"/>
        <v>86.037634408602145</v>
      </c>
      <c r="P15" s="9"/>
    </row>
    <row r="16" spans="1:133">
      <c r="A16" s="12"/>
      <c r="B16" s="25">
        <v>335.12</v>
      </c>
      <c r="C16" s="20" t="s">
        <v>52</v>
      </c>
      <c r="D16" s="46">
        <v>14130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14130</v>
      </c>
      <c r="O16" s="47">
        <f t="shared" si="2"/>
        <v>75.967741935483872</v>
      </c>
      <c r="P16" s="9"/>
    </row>
    <row r="17" spans="1:119">
      <c r="A17" s="12"/>
      <c r="B17" s="25">
        <v>335.15</v>
      </c>
      <c r="C17" s="20" t="s">
        <v>70</v>
      </c>
      <c r="D17" s="46">
        <v>455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455</v>
      </c>
      <c r="O17" s="47">
        <f t="shared" si="2"/>
        <v>2.446236559139785</v>
      </c>
      <c r="P17" s="9"/>
    </row>
    <row r="18" spans="1:119">
      <c r="A18" s="12"/>
      <c r="B18" s="25">
        <v>335.18</v>
      </c>
      <c r="C18" s="20" t="s">
        <v>53</v>
      </c>
      <c r="D18" s="46">
        <v>31671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31671</v>
      </c>
      <c r="O18" s="47">
        <f t="shared" si="2"/>
        <v>170.2741935483871</v>
      </c>
      <c r="P18" s="9"/>
    </row>
    <row r="19" spans="1:119" ht="15.75">
      <c r="A19" s="29" t="s">
        <v>25</v>
      </c>
      <c r="B19" s="30"/>
      <c r="C19" s="31"/>
      <c r="D19" s="32">
        <f t="shared" ref="D19:M19" si="5">SUM(D20:D20)</f>
        <v>2105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2105</v>
      </c>
      <c r="O19" s="45">
        <f t="shared" si="2"/>
        <v>11.317204301075268</v>
      </c>
      <c r="P19" s="10"/>
    </row>
    <row r="20" spans="1:119">
      <c r="A20" s="13"/>
      <c r="B20" s="39">
        <v>351.1</v>
      </c>
      <c r="C20" s="21" t="s">
        <v>46</v>
      </c>
      <c r="D20" s="46">
        <v>2105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2105</v>
      </c>
      <c r="O20" s="47">
        <f t="shared" si="2"/>
        <v>11.317204301075268</v>
      </c>
      <c r="P20" s="9"/>
    </row>
    <row r="21" spans="1:119" ht="15.75">
      <c r="A21" s="29" t="s">
        <v>3</v>
      </c>
      <c r="B21" s="30"/>
      <c r="C21" s="31"/>
      <c r="D21" s="32">
        <f t="shared" ref="D21:M21" si="6">SUM(D22:D24)</f>
        <v>5127</v>
      </c>
      <c r="E21" s="32">
        <f t="shared" si="6"/>
        <v>0</v>
      </c>
      <c r="F21" s="32">
        <f t="shared" si="6"/>
        <v>0</v>
      </c>
      <c r="G21" s="32">
        <f t="shared" si="6"/>
        <v>8363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13490</v>
      </c>
      <c r="O21" s="45">
        <f t="shared" si="2"/>
        <v>72.526881720430111</v>
      </c>
      <c r="P21" s="10"/>
    </row>
    <row r="22" spans="1:119">
      <c r="A22" s="12"/>
      <c r="B22" s="25">
        <v>361.1</v>
      </c>
      <c r="C22" s="20" t="s">
        <v>31</v>
      </c>
      <c r="D22" s="46">
        <v>2865</v>
      </c>
      <c r="E22" s="46">
        <v>0</v>
      </c>
      <c r="F22" s="46">
        <v>0</v>
      </c>
      <c r="G22" s="46">
        <v>8363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11228</v>
      </c>
      <c r="O22" s="47">
        <f t="shared" si="2"/>
        <v>60.365591397849464</v>
      </c>
      <c r="P22" s="9"/>
    </row>
    <row r="23" spans="1:119">
      <c r="A23" s="12"/>
      <c r="B23" s="25">
        <v>362</v>
      </c>
      <c r="C23" s="20" t="s">
        <v>32</v>
      </c>
      <c r="D23" s="46">
        <v>2000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2000</v>
      </c>
      <c r="O23" s="47">
        <f t="shared" si="2"/>
        <v>10.75268817204301</v>
      </c>
      <c r="P23" s="9"/>
    </row>
    <row r="24" spans="1:119">
      <c r="A24" s="12"/>
      <c r="B24" s="25">
        <v>369.9</v>
      </c>
      <c r="C24" s="20" t="s">
        <v>55</v>
      </c>
      <c r="D24" s="46">
        <v>262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262</v>
      </c>
      <c r="O24" s="47">
        <f t="shared" si="2"/>
        <v>1.4086021505376345</v>
      </c>
      <c r="P24" s="9"/>
    </row>
    <row r="25" spans="1:119" ht="15.75">
      <c r="A25" s="29" t="s">
        <v>26</v>
      </c>
      <c r="B25" s="30"/>
      <c r="C25" s="31"/>
      <c r="D25" s="32">
        <f t="shared" ref="D25:M25" si="7">SUM(D26:D26)</f>
        <v>0</v>
      </c>
      <c r="E25" s="32">
        <f t="shared" si="7"/>
        <v>0</v>
      </c>
      <c r="F25" s="32">
        <f t="shared" si="7"/>
        <v>0</v>
      </c>
      <c r="G25" s="32">
        <f t="shared" si="7"/>
        <v>13830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13830</v>
      </c>
      <c r="O25" s="45">
        <f t="shared" si="2"/>
        <v>74.354838709677423</v>
      </c>
      <c r="P25" s="9"/>
    </row>
    <row r="26" spans="1:119" ht="15.75" thickBot="1">
      <c r="A26" s="12"/>
      <c r="B26" s="25">
        <v>381</v>
      </c>
      <c r="C26" s="20" t="s">
        <v>33</v>
      </c>
      <c r="D26" s="46">
        <v>0</v>
      </c>
      <c r="E26" s="46">
        <v>0</v>
      </c>
      <c r="F26" s="46">
        <v>0</v>
      </c>
      <c r="G26" s="46">
        <v>13830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13830</v>
      </c>
      <c r="O26" s="47">
        <f t="shared" si="2"/>
        <v>74.354838709677423</v>
      </c>
      <c r="P26" s="9"/>
    </row>
    <row r="27" spans="1:119" ht="16.5" thickBot="1">
      <c r="A27" s="14" t="s">
        <v>28</v>
      </c>
      <c r="B27" s="23"/>
      <c r="C27" s="22"/>
      <c r="D27" s="15">
        <f>SUM(D5,D11,D14,D19,D21,D25)</f>
        <v>265056</v>
      </c>
      <c r="E27" s="15">
        <f t="shared" ref="E27:M27" si="8">SUM(E5,E11,E14,E19,E21,E25)</f>
        <v>0</v>
      </c>
      <c r="F27" s="15">
        <f t="shared" si="8"/>
        <v>0</v>
      </c>
      <c r="G27" s="15">
        <f t="shared" si="8"/>
        <v>124162</v>
      </c>
      <c r="H27" s="15">
        <f t="shared" si="8"/>
        <v>0</v>
      </c>
      <c r="I27" s="15">
        <f t="shared" si="8"/>
        <v>0</v>
      </c>
      <c r="J27" s="15">
        <f t="shared" si="8"/>
        <v>0</v>
      </c>
      <c r="K27" s="15">
        <f t="shared" si="8"/>
        <v>0</v>
      </c>
      <c r="L27" s="15">
        <f t="shared" si="8"/>
        <v>0</v>
      </c>
      <c r="M27" s="15">
        <f t="shared" si="8"/>
        <v>0</v>
      </c>
      <c r="N27" s="15">
        <f t="shared" si="1"/>
        <v>389218</v>
      </c>
      <c r="O27" s="38">
        <f t="shared" si="2"/>
        <v>2092.5698924731182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40"/>
      <c r="B29" s="41"/>
      <c r="C29" s="41"/>
      <c r="D29" s="42"/>
      <c r="E29" s="42"/>
      <c r="F29" s="42"/>
      <c r="G29" s="42"/>
      <c r="H29" s="42"/>
      <c r="I29" s="42"/>
      <c r="J29" s="42"/>
      <c r="K29" s="42"/>
      <c r="L29" s="118" t="s">
        <v>83</v>
      </c>
      <c r="M29" s="118"/>
      <c r="N29" s="118"/>
      <c r="O29" s="43">
        <v>186</v>
      </c>
    </row>
    <row r="30" spans="1:119">
      <c r="A30" s="119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  <row r="31" spans="1:119" ht="15.75" customHeight="1" thickBot="1">
      <c r="A31" s="120" t="s">
        <v>44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100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166177</v>
      </c>
      <c r="E5" s="27">
        <f t="shared" si="0"/>
        <v>0</v>
      </c>
      <c r="F5" s="27">
        <f t="shared" si="0"/>
        <v>0</v>
      </c>
      <c r="G5" s="27">
        <f t="shared" si="0"/>
        <v>117971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284148</v>
      </c>
      <c r="O5" s="33">
        <f t="shared" ref="O5:O23" si="2">(N5/O$25)</f>
        <v>1552.7213114754099</v>
      </c>
      <c r="P5" s="6"/>
    </row>
    <row r="6" spans="1:133">
      <c r="A6" s="12"/>
      <c r="B6" s="25">
        <v>311</v>
      </c>
      <c r="C6" s="20" t="s">
        <v>2</v>
      </c>
      <c r="D6" s="46">
        <v>165182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165182</v>
      </c>
      <c r="O6" s="47">
        <f t="shared" si="2"/>
        <v>902.63387978142077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40779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40779</v>
      </c>
      <c r="O7" s="47">
        <f t="shared" si="2"/>
        <v>222.8360655737705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3953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3953</v>
      </c>
      <c r="O8" s="47">
        <f t="shared" si="2"/>
        <v>21.601092896174862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73239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73239</v>
      </c>
      <c r="O9" s="47">
        <f t="shared" si="2"/>
        <v>400.21311475409834</v>
      </c>
      <c r="P9" s="9"/>
    </row>
    <row r="10" spans="1:133">
      <c r="A10" s="12"/>
      <c r="B10" s="25">
        <v>316</v>
      </c>
      <c r="C10" s="20" t="s">
        <v>51</v>
      </c>
      <c r="D10" s="46">
        <v>995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995</v>
      </c>
      <c r="O10" s="47">
        <f t="shared" si="2"/>
        <v>5.4371584699453548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24034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24034</v>
      </c>
      <c r="O11" s="45">
        <f t="shared" si="2"/>
        <v>131.33333333333334</v>
      </c>
      <c r="P11" s="10"/>
    </row>
    <row r="12" spans="1:133">
      <c r="A12" s="12"/>
      <c r="B12" s="25">
        <v>322</v>
      </c>
      <c r="C12" s="20" t="s">
        <v>0</v>
      </c>
      <c r="D12" s="46">
        <v>23484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23484</v>
      </c>
      <c r="O12" s="47">
        <f t="shared" si="2"/>
        <v>128.32786885245901</v>
      </c>
      <c r="P12" s="9"/>
    </row>
    <row r="13" spans="1:133">
      <c r="A13" s="12"/>
      <c r="B13" s="25">
        <v>329</v>
      </c>
      <c r="C13" s="20" t="s">
        <v>15</v>
      </c>
      <c r="D13" s="46">
        <v>550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550</v>
      </c>
      <c r="O13" s="47">
        <f t="shared" si="2"/>
        <v>3.0054644808743167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SUM(D15:D17)</f>
        <v>44395</v>
      </c>
      <c r="E14" s="32">
        <f t="shared" si="4"/>
        <v>0</v>
      </c>
      <c r="F14" s="32">
        <f t="shared" si="4"/>
        <v>0</v>
      </c>
      <c r="G14" s="32">
        <f t="shared" si="4"/>
        <v>2204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46599</v>
      </c>
      <c r="O14" s="45">
        <f t="shared" si="2"/>
        <v>254.63934426229508</v>
      </c>
      <c r="P14" s="10"/>
    </row>
    <row r="15" spans="1:133">
      <c r="A15" s="12"/>
      <c r="B15" s="25">
        <v>335.12</v>
      </c>
      <c r="C15" s="20" t="s">
        <v>52</v>
      </c>
      <c r="D15" s="46">
        <v>7399</v>
      </c>
      <c r="E15" s="46">
        <v>0</v>
      </c>
      <c r="F15" s="46">
        <v>0</v>
      </c>
      <c r="G15" s="46">
        <v>2204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9603</v>
      </c>
      <c r="O15" s="47">
        <f t="shared" si="2"/>
        <v>52.475409836065573</v>
      </c>
      <c r="P15" s="9"/>
    </row>
    <row r="16" spans="1:133">
      <c r="A16" s="12"/>
      <c r="B16" s="25">
        <v>335.15</v>
      </c>
      <c r="C16" s="20" t="s">
        <v>70</v>
      </c>
      <c r="D16" s="46">
        <v>546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546</v>
      </c>
      <c r="O16" s="47">
        <f t="shared" si="2"/>
        <v>2.9836065573770494</v>
      </c>
      <c r="P16" s="9"/>
    </row>
    <row r="17" spans="1:119">
      <c r="A17" s="12"/>
      <c r="B17" s="25">
        <v>335.18</v>
      </c>
      <c r="C17" s="20" t="s">
        <v>53</v>
      </c>
      <c r="D17" s="46">
        <v>36450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36450</v>
      </c>
      <c r="O17" s="47">
        <f t="shared" si="2"/>
        <v>199.18032786885246</v>
      </c>
      <c r="P17" s="9"/>
    </row>
    <row r="18" spans="1:119" ht="15.75">
      <c r="A18" s="29" t="s">
        <v>25</v>
      </c>
      <c r="B18" s="30"/>
      <c r="C18" s="31"/>
      <c r="D18" s="32">
        <f t="shared" ref="D18:M18" si="5">SUM(D19:D19)</f>
        <v>3948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3948</v>
      </c>
      <c r="O18" s="45">
        <f t="shared" si="2"/>
        <v>21.57377049180328</v>
      </c>
      <c r="P18" s="10"/>
    </row>
    <row r="19" spans="1:119">
      <c r="A19" s="13"/>
      <c r="B19" s="39">
        <v>351.1</v>
      </c>
      <c r="C19" s="21" t="s">
        <v>46</v>
      </c>
      <c r="D19" s="46">
        <v>3948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3948</v>
      </c>
      <c r="O19" s="47">
        <f t="shared" si="2"/>
        <v>21.57377049180328</v>
      </c>
      <c r="P19" s="9"/>
    </row>
    <row r="20" spans="1:119" ht="15.75">
      <c r="A20" s="29" t="s">
        <v>3</v>
      </c>
      <c r="B20" s="30"/>
      <c r="C20" s="31"/>
      <c r="D20" s="32">
        <f t="shared" ref="D20:M20" si="6">SUM(D21:D22)</f>
        <v>1969</v>
      </c>
      <c r="E20" s="32">
        <f t="shared" si="6"/>
        <v>0</v>
      </c>
      <c r="F20" s="32">
        <f t="shared" si="6"/>
        <v>0</v>
      </c>
      <c r="G20" s="32">
        <f t="shared" si="6"/>
        <v>8364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10333</v>
      </c>
      <c r="O20" s="45">
        <f t="shared" si="2"/>
        <v>56.464480874316941</v>
      </c>
      <c r="P20" s="10"/>
    </row>
    <row r="21" spans="1:119">
      <c r="A21" s="12"/>
      <c r="B21" s="25">
        <v>361.1</v>
      </c>
      <c r="C21" s="20" t="s">
        <v>31</v>
      </c>
      <c r="D21" s="46">
        <v>969</v>
      </c>
      <c r="E21" s="46">
        <v>0</v>
      </c>
      <c r="F21" s="46">
        <v>0</v>
      </c>
      <c r="G21" s="46">
        <v>8364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9333</v>
      </c>
      <c r="O21" s="47">
        <f t="shared" si="2"/>
        <v>51</v>
      </c>
      <c r="P21" s="9"/>
    </row>
    <row r="22" spans="1:119" ht="15.75" thickBot="1">
      <c r="A22" s="12"/>
      <c r="B22" s="25">
        <v>362</v>
      </c>
      <c r="C22" s="20" t="s">
        <v>32</v>
      </c>
      <c r="D22" s="46">
        <v>1000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1000</v>
      </c>
      <c r="O22" s="47">
        <f t="shared" si="2"/>
        <v>5.4644808743169397</v>
      </c>
      <c r="P22" s="9"/>
    </row>
    <row r="23" spans="1:119" ht="16.5" thickBot="1">
      <c r="A23" s="14" t="s">
        <v>28</v>
      </c>
      <c r="B23" s="23"/>
      <c r="C23" s="22"/>
      <c r="D23" s="15">
        <f>SUM(D5,D11,D14,D18,D20)</f>
        <v>240523</v>
      </c>
      <c r="E23" s="15">
        <f t="shared" ref="E23:M23" si="7">SUM(E5,E11,E14,E18,E20)</f>
        <v>0</v>
      </c>
      <c r="F23" s="15">
        <f t="shared" si="7"/>
        <v>0</v>
      </c>
      <c r="G23" s="15">
        <f t="shared" si="7"/>
        <v>128539</v>
      </c>
      <c r="H23" s="15">
        <f t="shared" si="7"/>
        <v>0</v>
      </c>
      <c r="I23" s="15">
        <f t="shared" si="7"/>
        <v>0</v>
      </c>
      <c r="J23" s="15">
        <f t="shared" si="7"/>
        <v>0</v>
      </c>
      <c r="K23" s="15">
        <f t="shared" si="7"/>
        <v>0</v>
      </c>
      <c r="L23" s="15">
        <f t="shared" si="7"/>
        <v>0</v>
      </c>
      <c r="M23" s="15">
        <f t="shared" si="7"/>
        <v>0</v>
      </c>
      <c r="N23" s="15">
        <f t="shared" si="1"/>
        <v>369062</v>
      </c>
      <c r="O23" s="38">
        <f t="shared" si="2"/>
        <v>2016.7322404371585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40"/>
      <c r="B25" s="41"/>
      <c r="C25" s="41"/>
      <c r="D25" s="42"/>
      <c r="E25" s="42"/>
      <c r="F25" s="42"/>
      <c r="G25" s="42"/>
      <c r="H25" s="42"/>
      <c r="I25" s="42"/>
      <c r="J25" s="42"/>
      <c r="K25" s="42"/>
      <c r="L25" s="118" t="s">
        <v>80</v>
      </c>
      <c r="M25" s="118"/>
      <c r="N25" s="118"/>
      <c r="O25" s="43">
        <v>183</v>
      </c>
    </row>
    <row r="26" spans="1:119">
      <c r="A26" s="119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7"/>
    </row>
    <row r="27" spans="1:119" ht="15.75" customHeight="1" thickBot="1">
      <c r="A27" s="120" t="s">
        <v>44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00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149576</v>
      </c>
      <c r="E5" s="27">
        <f t="shared" si="0"/>
        <v>0</v>
      </c>
      <c r="F5" s="27">
        <f t="shared" si="0"/>
        <v>0</v>
      </c>
      <c r="G5" s="27">
        <f t="shared" si="0"/>
        <v>111231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7" si="1">SUM(D5:M5)</f>
        <v>260807</v>
      </c>
      <c r="O5" s="33">
        <f t="shared" ref="O5:O27" si="2">(N5/O$29)</f>
        <v>1433.0054945054944</v>
      </c>
      <c r="P5" s="6"/>
    </row>
    <row r="6" spans="1:133">
      <c r="A6" s="12"/>
      <c r="B6" s="25">
        <v>311</v>
      </c>
      <c r="C6" s="20" t="s">
        <v>2</v>
      </c>
      <c r="D6" s="46">
        <v>148942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148942</v>
      </c>
      <c r="O6" s="47">
        <f t="shared" si="2"/>
        <v>818.36263736263732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41928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41928</v>
      </c>
      <c r="O7" s="47">
        <f t="shared" si="2"/>
        <v>230.37362637362637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3689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3689</v>
      </c>
      <c r="O8" s="47">
        <f t="shared" si="2"/>
        <v>20.26923076923077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65614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65614</v>
      </c>
      <c r="O9" s="47">
        <f t="shared" si="2"/>
        <v>360.5164835164835</v>
      </c>
      <c r="P9" s="9"/>
    </row>
    <row r="10" spans="1:133">
      <c r="A10" s="12"/>
      <c r="B10" s="25">
        <v>316</v>
      </c>
      <c r="C10" s="20" t="s">
        <v>51</v>
      </c>
      <c r="D10" s="46">
        <v>634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634</v>
      </c>
      <c r="O10" s="47">
        <f t="shared" si="2"/>
        <v>3.4835164835164836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23422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23422</v>
      </c>
      <c r="O11" s="45">
        <f t="shared" si="2"/>
        <v>128.69230769230768</v>
      </c>
      <c r="P11" s="10"/>
    </row>
    <row r="12" spans="1:133">
      <c r="A12" s="12"/>
      <c r="B12" s="25">
        <v>322</v>
      </c>
      <c r="C12" s="20" t="s">
        <v>0</v>
      </c>
      <c r="D12" s="46">
        <v>23072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23072</v>
      </c>
      <c r="O12" s="47">
        <f t="shared" si="2"/>
        <v>126.76923076923077</v>
      </c>
      <c r="P12" s="9"/>
    </row>
    <row r="13" spans="1:133">
      <c r="A13" s="12"/>
      <c r="B13" s="25">
        <v>329</v>
      </c>
      <c r="C13" s="20" t="s">
        <v>15</v>
      </c>
      <c r="D13" s="46">
        <v>350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350</v>
      </c>
      <c r="O13" s="47">
        <f t="shared" si="2"/>
        <v>1.9230769230769231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SUM(D15:D17)</f>
        <v>39697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39697</v>
      </c>
      <c r="O14" s="45">
        <f t="shared" si="2"/>
        <v>218.11538461538461</v>
      </c>
      <c r="P14" s="10"/>
    </row>
    <row r="15" spans="1:133">
      <c r="A15" s="12"/>
      <c r="B15" s="25">
        <v>335.12</v>
      </c>
      <c r="C15" s="20" t="s">
        <v>52</v>
      </c>
      <c r="D15" s="46">
        <v>6791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6791</v>
      </c>
      <c r="O15" s="47">
        <f t="shared" si="2"/>
        <v>37.31318681318681</v>
      </c>
      <c r="P15" s="9"/>
    </row>
    <row r="16" spans="1:133">
      <c r="A16" s="12"/>
      <c r="B16" s="25">
        <v>335.15</v>
      </c>
      <c r="C16" s="20" t="s">
        <v>70</v>
      </c>
      <c r="D16" s="46">
        <v>1000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1000</v>
      </c>
      <c r="O16" s="47">
        <f t="shared" si="2"/>
        <v>5.4945054945054945</v>
      </c>
      <c r="P16" s="9"/>
    </row>
    <row r="17" spans="1:119">
      <c r="A17" s="12"/>
      <c r="B17" s="25">
        <v>335.18</v>
      </c>
      <c r="C17" s="20" t="s">
        <v>53</v>
      </c>
      <c r="D17" s="46">
        <v>31906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31906</v>
      </c>
      <c r="O17" s="47">
        <f t="shared" si="2"/>
        <v>175.30769230769232</v>
      </c>
      <c r="P17" s="9"/>
    </row>
    <row r="18" spans="1:119" ht="15.75">
      <c r="A18" s="29" t="s">
        <v>59</v>
      </c>
      <c r="B18" s="30"/>
      <c r="C18" s="31"/>
      <c r="D18" s="32">
        <f t="shared" ref="D18:M18" si="5">SUM(D19:D19)</f>
        <v>28322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28322</v>
      </c>
      <c r="O18" s="45">
        <f t="shared" si="2"/>
        <v>155.61538461538461</v>
      </c>
      <c r="P18" s="10"/>
    </row>
    <row r="19" spans="1:119">
      <c r="A19" s="12"/>
      <c r="B19" s="25">
        <v>349</v>
      </c>
      <c r="C19" s="20" t="s">
        <v>77</v>
      </c>
      <c r="D19" s="46">
        <v>28322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28322</v>
      </c>
      <c r="O19" s="47">
        <f t="shared" si="2"/>
        <v>155.61538461538461</v>
      </c>
      <c r="P19" s="9"/>
    </row>
    <row r="20" spans="1:119" ht="15.75">
      <c r="A20" s="29" t="s">
        <v>25</v>
      </c>
      <c r="B20" s="30"/>
      <c r="C20" s="31"/>
      <c r="D20" s="32">
        <f t="shared" ref="D20:M20" si="6">SUM(D21:D21)</f>
        <v>1293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1293</v>
      </c>
      <c r="O20" s="45">
        <f t="shared" si="2"/>
        <v>7.104395604395604</v>
      </c>
      <c r="P20" s="10"/>
    </row>
    <row r="21" spans="1:119">
      <c r="A21" s="13"/>
      <c r="B21" s="39">
        <v>351.1</v>
      </c>
      <c r="C21" s="21" t="s">
        <v>46</v>
      </c>
      <c r="D21" s="46">
        <v>1293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1293</v>
      </c>
      <c r="O21" s="47">
        <f t="shared" si="2"/>
        <v>7.104395604395604</v>
      </c>
      <c r="P21" s="9"/>
    </row>
    <row r="22" spans="1:119" ht="15.75">
      <c r="A22" s="29" t="s">
        <v>3</v>
      </c>
      <c r="B22" s="30"/>
      <c r="C22" s="31"/>
      <c r="D22" s="32">
        <f t="shared" ref="D22:M22" si="7">SUM(D23:D24)</f>
        <v>6492</v>
      </c>
      <c r="E22" s="32">
        <f t="shared" si="7"/>
        <v>0</v>
      </c>
      <c r="F22" s="32">
        <f t="shared" si="7"/>
        <v>0</v>
      </c>
      <c r="G22" s="32">
        <f t="shared" si="7"/>
        <v>8368</v>
      </c>
      <c r="H22" s="32">
        <f t="shared" si="7"/>
        <v>0</v>
      </c>
      <c r="I22" s="32">
        <f t="shared" si="7"/>
        <v>0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1"/>
        <v>14860</v>
      </c>
      <c r="O22" s="45">
        <f t="shared" si="2"/>
        <v>81.64835164835165</v>
      </c>
      <c r="P22" s="10"/>
    </row>
    <row r="23" spans="1:119">
      <c r="A23" s="12"/>
      <c r="B23" s="25">
        <v>361.1</v>
      </c>
      <c r="C23" s="20" t="s">
        <v>31</v>
      </c>
      <c r="D23" s="46">
        <v>5492</v>
      </c>
      <c r="E23" s="46">
        <v>0</v>
      </c>
      <c r="F23" s="46">
        <v>0</v>
      </c>
      <c r="G23" s="46">
        <v>8368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13860</v>
      </c>
      <c r="O23" s="47">
        <f t="shared" si="2"/>
        <v>76.15384615384616</v>
      </c>
      <c r="P23" s="9"/>
    </row>
    <row r="24" spans="1:119">
      <c r="A24" s="12"/>
      <c r="B24" s="25">
        <v>362</v>
      </c>
      <c r="C24" s="20" t="s">
        <v>32</v>
      </c>
      <c r="D24" s="46">
        <v>1000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1000</v>
      </c>
      <c r="O24" s="47">
        <f t="shared" si="2"/>
        <v>5.4945054945054945</v>
      </c>
      <c r="P24" s="9"/>
    </row>
    <row r="25" spans="1:119" ht="15.75">
      <c r="A25" s="29" t="s">
        <v>26</v>
      </c>
      <c r="B25" s="30"/>
      <c r="C25" s="31"/>
      <c r="D25" s="32">
        <f t="shared" ref="D25:M25" si="8">SUM(D26:D26)</f>
        <v>0</v>
      </c>
      <c r="E25" s="32">
        <f t="shared" si="8"/>
        <v>0</v>
      </c>
      <c r="F25" s="32">
        <f t="shared" si="8"/>
        <v>0</v>
      </c>
      <c r="G25" s="32">
        <f t="shared" si="8"/>
        <v>19703</v>
      </c>
      <c r="H25" s="32">
        <f t="shared" si="8"/>
        <v>0</v>
      </c>
      <c r="I25" s="32">
        <f t="shared" si="8"/>
        <v>0</v>
      </c>
      <c r="J25" s="32">
        <f t="shared" si="8"/>
        <v>0</v>
      </c>
      <c r="K25" s="32">
        <f t="shared" si="8"/>
        <v>0</v>
      </c>
      <c r="L25" s="32">
        <f t="shared" si="8"/>
        <v>0</v>
      </c>
      <c r="M25" s="32">
        <f t="shared" si="8"/>
        <v>0</v>
      </c>
      <c r="N25" s="32">
        <f t="shared" si="1"/>
        <v>19703</v>
      </c>
      <c r="O25" s="45">
        <f t="shared" si="2"/>
        <v>108.25824175824175</v>
      </c>
      <c r="P25" s="9"/>
    </row>
    <row r="26" spans="1:119" ht="15.75" thickBot="1">
      <c r="A26" s="12"/>
      <c r="B26" s="25">
        <v>381</v>
      </c>
      <c r="C26" s="20" t="s">
        <v>33</v>
      </c>
      <c r="D26" s="46">
        <v>0</v>
      </c>
      <c r="E26" s="46">
        <v>0</v>
      </c>
      <c r="F26" s="46">
        <v>0</v>
      </c>
      <c r="G26" s="46">
        <v>19703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19703</v>
      </c>
      <c r="O26" s="47">
        <f t="shared" si="2"/>
        <v>108.25824175824175</v>
      </c>
      <c r="P26" s="9"/>
    </row>
    <row r="27" spans="1:119" ht="16.5" thickBot="1">
      <c r="A27" s="14" t="s">
        <v>28</v>
      </c>
      <c r="B27" s="23"/>
      <c r="C27" s="22"/>
      <c r="D27" s="15">
        <f t="shared" ref="D27:M27" si="9">SUM(D5,D11,D14,D18,D20,D22,D25)</f>
        <v>248802</v>
      </c>
      <c r="E27" s="15">
        <f t="shared" si="9"/>
        <v>0</v>
      </c>
      <c r="F27" s="15">
        <f t="shared" si="9"/>
        <v>0</v>
      </c>
      <c r="G27" s="15">
        <f t="shared" si="9"/>
        <v>139302</v>
      </c>
      <c r="H27" s="15">
        <f t="shared" si="9"/>
        <v>0</v>
      </c>
      <c r="I27" s="15">
        <f t="shared" si="9"/>
        <v>0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0</v>
      </c>
      <c r="N27" s="15">
        <f t="shared" si="1"/>
        <v>388104</v>
      </c>
      <c r="O27" s="38">
        <f t="shared" si="2"/>
        <v>2132.4395604395604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40"/>
      <c r="B29" s="41"/>
      <c r="C29" s="41"/>
      <c r="D29" s="42"/>
      <c r="E29" s="42"/>
      <c r="F29" s="42"/>
      <c r="G29" s="42"/>
      <c r="H29" s="42"/>
      <c r="I29" s="42"/>
      <c r="J29" s="42"/>
      <c r="K29" s="42"/>
      <c r="L29" s="118" t="s">
        <v>78</v>
      </c>
      <c r="M29" s="118"/>
      <c r="N29" s="118"/>
      <c r="O29" s="43">
        <v>182</v>
      </c>
    </row>
    <row r="30" spans="1:119">
      <c r="A30" s="119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  <row r="31" spans="1:119" ht="15.75" customHeight="1" thickBot="1">
      <c r="A31" s="120" t="s">
        <v>44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100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146641</v>
      </c>
      <c r="E5" s="27">
        <f t="shared" si="0"/>
        <v>0</v>
      </c>
      <c r="F5" s="27">
        <f t="shared" si="0"/>
        <v>0</v>
      </c>
      <c r="G5" s="27">
        <f t="shared" si="0"/>
        <v>111861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258502</v>
      </c>
      <c r="O5" s="33">
        <f t="shared" ref="O5:O29" si="2">(N5/O$31)</f>
        <v>1389.7956989247311</v>
      </c>
      <c r="P5" s="6"/>
    </row>
    <row r="6" spans="1:133">
      <c r="A6" s="12"/>
      <c r="B6" s="25">
        <v>311</v>
      </c>
      <c r="C6" s="20" t="s">
        <v>2</v>
      </c>
      <c r="D6" s="46">
        <v>145572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145572</v>
      </c>
      <c r="O6" s="47">
        <f t="shared" si="2"/>
        <v>782.64516129032256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47150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47150</v>
      </c>
      <c r="O7" s="47">
        <f t="shared" si="2"/>
        <v>253.49462365591398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3907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3907</v>
      </c>
      <c r="O8" s="47">
        <f t="shared" si="2"/>
        <v>21.00537634408602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60804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60804</v>
      </c>
      <c r="O9" s="47">
        <f t="shared" si="2"/>
        <v>326.90322580645159</v>
      </c>
      <c r="P9" s="9"/>
    </row>
    <row r="10" spans="1:133">
      <c r="A10" s="12"/>
      <c r="B10" s="25">
        <v>316</v>
      </c>
      <c r="C10" s="20" t="s">
        <v>51</v>
      </c>
      <c r="D10" s="46">
        <v>1069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1069</v>
      </c>
      <c r="O10" s="47">
        <f t="shared" si="2"/>
        <v>5.747311827956989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27573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27573</v>
      </c>
      <c r="O11" s="45">
        <f t="shared" si="2"/>
        <v>148.24193548387098</v>
      </c>
      <c r="P11" s="10"/>
    </row>
    <row r="12" spans="1:133">
      <c r="A12" s="12"/>
      <c r="B12" s="25">
        <v>322</v>
      </c>
      <c r="C12" s="20" t="s">
        <v>0</v>
      </c>
      <c r="D12" s="46">
        <v>27323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27323</v>
      </c>
      <c r="O12" s="47">
        <f t="shared" si="2"/>
        <v>146.8978494623656</v>
      </c>
      <c r="P12" s="9"/>
    </row>
    <row r="13" spans="1:133">
      <c r="A13" s="12"/>
      <c r="B13" s="25">
        <v>329</v>
      </c>
      <c r="C13" s="20" t="s">
        <v>15</v>
      </c>
      <c r="D13" s="46">
        <v>250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250</v>
      </c>
      <c r="O13" s="47">
        <f t="shared" si="2"/>
        <v>1.3440860215053763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SUM(D15:D17)</f>
        <v>44503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44503</v>
      </c>
      <c r="O14" s="45">
        <f t="shared" si="2"/>
        <v>239.26344086021504</v>
      </c>
      <c r="P14" s="10"/>
    </row>
    <row r="15" spans="1:133">
      <c r="A15" s="12"/>
      <c r="B15" s="25">
        <v>335.12</v>
      </c>
      <c r="C15" s="20" t="s">
        <v>52</v>
      </c>
      <c r="D15" s="46">
        <v>9429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9429</v>
      </c>
      <c r="O15" s="47">
        <f t="shared" si="2"/>
        <v>50.693548387096776</v>
      </c>
      <c r="P15" s="9"/>
    </row>
    <row r="16" spans="1:133">
      <c r="A16" s="12"/>
      <c r="B16" s="25">
        <v>335.15</v>
      </c>
      <c r="C16" s="20" t="s">
        <v>70</v>
      </c>
      <c r="D16" s="46">
        <v>454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454</v>
      </c>
      <c r="O16" s="47">
        <f t="shared" si="2"/>
        <v>2.4408602150537635</v>
      </c>
      <c r="P16" s="9"/>
    </row>
    <row r="17" spans="1:119">
      <c r="A17" s="12"/>
      <c r="B17" s="25">
        <v>335.18</v>
      </c>
      <c r="C17" s="20" t="s">
        <v>53</v>
      </c>
      <c r="D17" s="46">
        <v>34620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34620</v>
      </c>
      <c r="O17" s="47">
        <f t="shared" si="2"/>
        <v>186.12903225806451</v>
      </c>
      <c r="P17" s="9"/>
    </row>
    <row r="18" spans="1:119" ht="15.75">
      <c r="A18" s="29" t="s">
        <v>59</v>
      </c>
      <c r="B18" s="30"/>
      <c r="C18" s="31"/>
      <c r="D18" s="32">
        <f t="shared" ref="D18:M18" si="5">SUM(D19:D19)</f>
        <v>1340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1340</v>
      </c>
      <c r="O18" s="45">
        <f t="shared" si="2"/>
        <v>7.204301075268817</v>
      </c>
      <c r="P18" s="10"/>
    </row>
    <row r="19" spans="1:119">
      <c r="A19" s="12"/>
      <c r="B19" s="25">
        <v>341.3</v>
      </c>
      <c r="C19" s="20" t="s">
        <v>71</v>
      </c>
      <c r="D19" s="46">
        <v>1340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1340</v>
      </c>
      <c r="O19" s="47">
        <f t="shared" si="2"/>
        <v>7.204301075268817</v>
      </c>
      <c r="P19" s="9"/>
    </row>
    <row r="20" spans="1:119" ht="15.75">
      <c r="A20" s="29" t="s">
        <v>25</v>
      </c>
      <c r="B20" s="30"/>
      <c r="C20" s="31"/>
      <c r="D20" s="32">
        <f t="shared" ref="D20:M20" si="6">SUM(D21:D21)</f>
        <v>6789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6789</v>
      </c>
      <c r="O20" s="45">
        <f t="shared" si="2"/>
        <v>36.5</v>
      </c>
      <c r="P20" s="10"/>
    </row>
    <row r="21" spans="1:119">
      <c r="A21" s="13"/>
      <c r="B21" s="39">
        <v>351.1</v>
      </c>
      <c r="C21" s="21" t="s">
        <v>46</v>
      </c>
      <c r="D21" s="46">
        <v>6789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6789</v>
      </c>
      <c r="O21" s="47">
        <f t="shared" si="2"/>
        <v>36.5</v>
      </c>
      <c r="P21" s="9"/>
    </row>
    <row r="22" spans="1:119" ht="15.75">
      <c r="A22" s="29" t="s">
        <v>3</v>
      </c>
      <c r="B22" s="30"/>
      <c r="C22" s="31"/>
      <c r="D22" s="32">
        <f t="shared" ref="D22:M22" si="7">SUM(D23:D25)</f>
        <v>6709</v>
      </c>
      <c r="E22" s="32">
        <f t="shared" si="7"/>
        <v>0</v>
      </c>
      <c r="F22" s="32">
        <f t="shared" si="7"/>
        <v>0</v>
      </c>
      <c r="G22" s="32">
        <f t="shared" si="7"/>
        <v>7372</v>
      </c>
      <c r="H22" s="32">
        <f t="shared" si="7"/>
        <v>0</v>
      </c>
      <c r="I22" s="32">
        <f t="shared" si="7"/>
        <v>0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1"/>
        <v>14081</v>
      </c>
      <c r="O22" s="45">
        <f t="shared" si="2"/>
        <v>75.704301075268816</v>
      </c>
      <c r="P22" s="10"/>
    </row>
    <row r="23" spans="1:119">
      <c r="A23" s="12"/>
      <c r="B23" s="25">
        <v>361.1</v>
      </c>
      <c r="C23" s="20" t="s">
        <v>31</v>
      </c>
      <c r="D23" s="46">
        <v>32</v>
      </c>
      <c r="E23" s="46">
        <v>0</v>
      </c>
      <c r="F23" s="46">
        <v>0</v>
      </c>
      <c r="G23" s="46">
        <v>7372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7404</v>
      </c>
      <c r="O23" s="47">
        <f t="shared" si="2"/>
        <v>39.806451612903224</v>
      </c>
      <c r="P23" s="9"/>
    </row>
    <row r="24" spans="1:119">
      <c r="A24" s="12"/>
      <c r="B24" s="25">
        <v>362</v>
      </c>
      <c r="C24" s="20" t="s">
        <v>32</v>
      </c>
      <c r="D24" s="46">
        <v>1000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1000</v>
      </c>
      <c r="O24" s="47">
        <f t="shared" si="2"/>
        <v>5.376344086021505</v>
      </c>
      <c r="P24" s="9"/>
    </row>
    <row r="25" spans="1:119">
      <c r="A25" s="12"/>
      <c r="B25" s="25">
        <v>369.9</v>
      </c>
      <c r="C25" s="20" t="s">
        <v>55</v>
      </c>
      <c r="D25" s="46">
        <v>5677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5677</v>
      </c>
      <c r="O25" s="47">
        <f t="shared" si="2"/>
        <v>30.521505376344088</v>
      </c>
      <c r="P25" s="9"/>
    </row>
    <row r="26" spans="1:119" ht="15.75">
      <c r="A26" s="29" t="s">
        <v>26</v>
      </c>
      <c r="B26" s="30"/>
      <c r="C26" s="31"/>
      <c r="D26" s="32">
        <f t="shared" ref="D26:M26" si="8">SUM(D27:D28)</f>
        <v>10062</v>
      </c>
      <c r="E26" s="32">
        <f t="shared" si="8"/>
        <v>0</v>
      </c>
      <c r="F26" s="32">
        <f t="shared" si="8"/>
        <v>0</v>
      </c>
      <c r="G26" s="32">
        <f t="shared" si="8"/>
        <v>20420</v>
      </c>
      <c r="H26" s="32">
        <f t="shared" si="8"/>
        <v>0</v>
      </c>
      <c r="I26" s="32">
        <f t="shared" si="8"/>
        <v>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1"/>
        <v>30482</v>
      </c>
      <c r="O26" s="45">
        <f t="shared" si="2"/>
        <v>163.88172043010752</v>
      </c>
      <c r="P26" s="9"/>
    </row>
    <row r="27" spans="1:119">
      <c r="A27" s="12"/>
      <c r="B27" s="25">
        <v>381</v>
      </c>
      <c r="C27" s="20" t="s">
        <v>33</v>
      </c>
      <c r="D27" s="46">
        <v>9725</v>
      </c>
      <c r="E27" s="46">
        <v>0</v>
      </c>
      <c r="F27" s="46">
        <v>0</v>
      </c>
      <c r="G27" s="46">
        <v>20420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30145</v>
      </c>
      <c r="O27" s="47">
        <f t="shared" si="2"/>
        <v>162.06989247311827</v>
      </c>
      <c r="P27" s="9"/>
    </row>
    <row r="28" spans="1:119" ht="15.75" thickBot="1">
      <c r="A28" s="12"/>
      <c r="B28" s="25">
        <v>389.4</v>
      </c>
      <c r="C28" s="20" t="s">
        <v>72</v>
      </c>
      <c r="D28" s="46">
        <v>337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337</v>
      </c>
      <c r="O28" s="47">
        <f t="shared" si="2"/>
        <v>1.8118279569892473</v>
      </c>
      <c r="P28" s="9"/>
    </row>
    <row r="29" spans="1:119" ht="16.5" thickBot="1">
      <c r="A29" s="14" t="s">
        <v>28</v>
      </c>
      <c r="B29" s="23"/>
      <c r="C29" s="22"/>
      <c r="D29" s="15">
        <f t="shared" ref="D29:M29" si="9">SUM(D5,D11,D14,D18,D20,D22,D26)</f>
        <v>243617</v>
      </c>
      <c r="E29" s="15">
        <f t="shared" si="9"/>
        <v>0</v>
      </c>
      <c r="F29" s="15">
        <f t="shared" si="9"/>
        <v>0</v>
      </c>
      <c r="G29" s="15">
        <f t="shared" si="9"/>
        <v>139653</v>
      </c>
      <c r="H29" s="15">
        <f t="shared" si="9"/>
        <v>0</v>
      </c>
      <c r="I29" s="15">
        <f t="shared" si="9"/>
        <v>0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383270</v>
      </c>
      <c r="O29" s="38">
        <f t="shared" si="2"/>
        <v>2060.5913978494623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8" t="s">
        <v>75</v>
      </c>
      <c r="M31" s="118"/>
      <c r="N31" s="118"/>
      <c r="O31" s="43">
        <v>186</v>
      </c>
    </row>
    <row r="32" spans="1:119">
      <c r="A32" s="119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  <row r="33" spans="1:15" ht="15.75" customHeight="1" thickBot="1">
      <c r="A33" s="120" t="s">
        <v>44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128645</v>
      </c>
      <c r="E5" s="27">
        <f t="shared" si="0"/>
        <v>0</v>
      </c>
      <c r="F5" s="27">
        <f t="shared" si="0"/>
        <v>0</v>
      </c>
      <c r="G5" s="27">
        <f t="shared" si="0"/>
        <v>107215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235860</v>
      </c>
      <c r="O5" s="33">
        <f t="shared" ref="O5:O28" si="2">(N5/O$30)</f>
        <v>1295.934065934066</v>
      </c>
      <c r="P5" s="6"/>
    </row>
    <row r="6" spans="1:133">
      <c r="A6" s="12"/>
      <c r="B6" s="25">
        <v>311</v>
      </c>
      <c r="C6" s="20" t="s">
        <v>2</v>
      </c>
      <c r="D6" s="46">
        <v>125397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125397</v>
      </c>
      <c r="O6" s="47">
        <f t="shared" si="2"/>
        <v>688.99450549450546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31274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31274</v>
      </c>
      <c r="O7" s="47">
        <f t="shared" si="2"/>
        <v>171.83516483516485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9755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9755</v>
      </c>
      <c r="O8" s="47">
        <f t="shared" si="2"/>
        <v>53.598901098901102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66186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66186</v>
      </c>
      <c r="O9" s="47">
        <f t="shared" si="2"/>
        <v>363.65934065934067</v>
      </c>
      <c r="P9" s="9"/>
    </row>
    <row r="10" spans="1:133">
      <c r="A10" s="12"/>
      <c r="B10" s="25">
        <v>316</v>
      </c>
      <c r="C10" s="20" t="s">
        <v>51</v>
      </c>
      <c r="D10" s="46">
        <v>3248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3248</v>
      </c>
      <c r="O10" s="47">
        <f t="shared" si="2"/>
        <v>17.846153846153847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13413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13413</v>
      </c>
      <c r="O11" s="45">
        <f t="shared" si="2"/>
        <v>73.697802197802204</v>
      </c>
      <c r="P11" s="10"/>
    </row>
    <row r="12" spans="1:133">
      <c r="A12" s="12"/>
      <c r="B12" s="25">
        <v>322</v>
      </c>
      <c r="C12" s="20" t="s">
        <v>0</v>
      </c>
      <c r="D12" s="46">
        <v>13013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13013</v>
      </c>
      <c r="O12" s="47">
        <f t="shared" si="2"/>
        <v>71.5</v>
      </c>
      <c r="P12" s="9"/>
    </row>
    <row r="13" spans="1:133">
      <c r="A13" s="12"/>
      <c r="B13" s="25">
        <v>329</v>
      </c>
      <c r="C13" s="20" t="s">
        <v>15</v>
      </c>
      <c r="D13" s="46">
        <v>400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400</v>
      </c>
      <c r="O13" s="47">
        <f t="shared" si="2"/>
        <v>2.197802197802198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SUM(D15:D17)</f>
        <v>42021</v>
      </c>
      <c r="E14" s="32">
        <f t="shared" si="4"/>
        <v>0</v>
      </c>
      <c r="F14" s="32">
        <f t="shared" si="4"/>
        <v>0</v>
      </c>
      <c r="G14" s="32">
        <f t="shared" si="4"/>
        <v>2162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44183</v>
      </c>
      <c r="O14" s="45">
        <f t="shared" si="2"/>
        <v>242.76373626373626</v>
      </c>
      <c r="P14" s="10"/>
    </row>
    <row r="15" spans="1:133">
      <c r="A15" s="12"/>
      <c r="B15" s="25">
        <v>335.12</v>
      </c>
      <c r="C15" s="20" t="s">
        <v>52</v>
      </c>
      <c r="D15" s="46">
        <v>6940</v>
      </c>
      <c r="E15" s="46">
        <v>0</v>
      </c>
      <c r="F15" s="46">
        <v>0</v>
      </c>
      <c r="G15" s="46">
        <v>2162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9102</v>
      </c>
      <c r="O15" s="47">
        <f t="shared" si="2"/>
        <v>50.010989010989015</v>
      </c>
      <c r="P15" s="9"/>
    </row>
    <row r="16" spans="1:133">
      <c r="A16" s="12"/>
      <c r="B16" s="25">
        <v>335.15</v>
      </c>
      <c r="C16" s="20" t="s">
        <v>70</v>
      </c>
      <c r="D16" s="46">
        <v>909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909</v>
      </c>
      <c r="O16" s="47">
        <f t="shared" si="2"/>
        <v>4.9945054945054945</v>
      </c>
      <c r="P16" s="9"/>
    </row>
    <row r="17" spans="1:119">
      <c r="A17" s="12"/>
      <c r="B17" s="25">
        <v>335.18</v>
      </c>
      <c r="C17" s="20" t="s">
        <v>53</v>
      </c>
      <c r="D17" s="46">
        <v>34172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34172</v>
      </c>
      <c r="O17" s="47">
        <f t="shared" si="2"/>
        <v>187.75824175824175</v>
      </c>
      <c r="P17" s="9"/>
    </row>
    <row r="18" spans="1:119" ht="15.75">
      <c r="A18" s="29" t="s">
        <v>59</v>
      </c>
      <c r="B18" s="30"/>
      <c r="C18" s="31"/>
      <c r="D18" s="32">
        <f t="shared" ref="D18:M18" si="5">SUM(D19:D19)</f>
        <v>20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20</v>
      </c>
      <c r="O18" s="45">
        <f t="shared" si="2"/>
        <v>0.10989010989010989</v>
      </c>
      <c r="P18" s="10"/>
    </row>
    <row r="19" spans="1:119">
      <c r="A19" s="12"/>
      <c r="B19" s="25">
        <v>341.3</v>
      </c>
      <c r="C19" s="20" t="s">
        <v>71</v>
      </c>
      <c r="D19" s="46">
        <v>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</v>
      </c>
      <c r="O19" s="47">
        <f t="shared" si="2"/>
        <v>0.10989010989010989</v>
      </c>
      <c r="P19" s="9"/>
    </row>
    <row r="20" spans="1:119" ht="15.75">
      <c r="A20" s="29" t="s">
        <v>25</v>
      </c>
      <c r="B20" s="30"/>
      <c r="C20" s="31"/>
      <c r="D20" s="32">
        <f t="shared" ref="D20:M20" si="6">SUM(D21:D21)</f>
        <v>1957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1957</v>
      </c>
      <c r="O20" s="45">
        <f t="shared" si="2"/>
        <v>10.752747252747254</v>
      </c>
      <c r="P20" s="10"/>
    </row>
    <row r="21" spans="1:119">
      <c r="A21" s="13"/>
      <c r="B21" s="39">
        <v>351.1</v>
      </c>
      <c r="C21" s="21" t="s">
        <v>46</v>
      </c>
      <c r="D21" s="46">
        <v>1957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1957</v>
      </c>
      <c r="O21" s="47">
        <f t="shared" si="2"/>
        <v>10.752747252747254</v>
      </c>
      <c r="P21" s="9"/>
    </row>
    <row r="22" spans="1:119" ht="15.75">
      <c r="A22" s="29" t="s">
        <v>3</v>
      </c>
      <c r="B22" s="30"/>
      <c r="C22" s="31"/>
      <c r="D22" s="32">
        <f t="shared" ref="D22:M22" si="7">SUM(D23:D25)</f>
        <v>6255</v>
      </c>
      <c r="E22" s="32">
        <f t="shared" si="7"/>
        <v>0</v>
      </c>
      <c r="F22" s="32">
        <f t="shared" si="7"/>
        <v>0</v>
      </c>
      <c r="G22" s="32">
        <f t="shared" si="7"/>
        <v>28455</v>
      </c>
      <c r="H22" s="32">
        <f t="shared" si="7"/>
        <v>0</v>
      </c>
      <c r="I22" s="32">
        <f t="shared" si="7"/>
        <v>0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1"/>
        <v>34710</v>
      </c>
      <c r="O22" s="45">
        <f t="shared" si="2"/>
        <v>190.71428571428572</v>
      </c>
      <c r="P22" s="10"/>
    </row>
    <row r="23" spans="1:119">
      <c r="A23" s="12"/>
      <c r="B23" s="25">
        <v>361.1</v>
      </c>
      <c r="C23" s="20" t="s">
        <v>31</v>
      </c>
      <c r="D23" s="46">
        <v>2353</v>
      </c>
      <c r="E23" s="46">
        <v>0</v>
      </c>
      <c r="F23" s="46">
        <v>0</v>
      </c>
      <c r="G23" s="46">
        <v>10514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12867</v>
      </c>
      <c r="O23" s="47">
        <f t="shared" si="2"/>
        <v>70.697802197802204</v>
      </c>
      <c r="P23" s="9"/>
    </row>
    <row r="24" spans="1:119">
      <c r="A24" s="12"/>
      <c r="B24" s="25">
        <v>362</v>
      </c>
      <c r="C24" s="20" t="s">
        <v>32</v>
      </c>
      <c r="D24" s="46">
        <v>2000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2000</v>
      </c>
      <c r="O24" s="47">
        <f t="shared" si="2"/>
        <v>10.989010989010989</v>
      </c>
      <c r="P24" s="9"/>
    </row>
    <row r="25" spans="1:119">
      <c r="A25" s="12"/>
      <c r="B25" s="25">
        <v>369.9</v>
      </c>
      <c r="C25" s="20" t="s">
        <v>55</v>
      </c>
      <c r="D25" s="46">
        <v>1902</v>
      </c>
      <c r="E25" s="46">
        <v>0</v>
      </c>
      <c r="F25" s="46">
        <v>0</v>
      </c>
      <c r="G25" s="46">
        <v>17941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19843</v>
      </c>
      <c r="O25" s="47">
        <f t="shared" si="2"/>
        <v>109.02747252747253</v>
      </c>
      <c r="P25" s="9"/>
    </row>
    <row r="26" spans="1:119" ht="15.75">
      <c r="A26" s="29" t="s">
        <v>26</v>
      </c>
      <c r="B26" s="30"/>
      <c r="C26" s="31"/>
      <c r="D26" s="32">
        <f t="shared" ref="D26:M26" si="8">SUM(D27:D27)</f>
        <v>6120</v>
      </c>
      <c r="E26" s="32">
        <f t="shared" si="8"/>
        <v>0</v>
      </c>
      <c r="F26" s="32">
        <f t="shared" si="8"/>
        <v>0</v>
      </c>
      <c r="G26" s="32">
        <f t="shared" si="8"/>
        <v>1821</v>
      </c>
      <c r="H26" s="32">
        <f t="shared" si="8"/>
        <v>0</v>
      </c>
      <c r="I26" s="32">
        <f t="shared" si="8"/>
        <v>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1"/>
        <v>7941</v>
      </c>
      <c r="O26" s="45">
        <f t="shared" si="2"/>
        <v>43.631868131868131</v>
      </c>
      <c r="P26" s="9"/>
    </row>
    <row r="27" spans="1:119" ht="15.75" thickBot="1">
      <c r="A27" s="12"/>
      <c r="B27" s="25">
        <v>389.4</v>
      </c>
      <c r="C27" s="20" t="s">
        <v>72</v>
      </c>
      <c r="D27" s="46">
        <v>6120</v>
      </c>
      <c r="E27" s="46">
        <v>0</v>
      </c>
      <c r="F27" s="46">
        <v>0</v>
      </c>
      <c r="G27" s="46">
        <v>1821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7941</v>
      </c>
      <c r="O27" s="47">
        <f t="shared" si="2"/>
        <v>43.631868131868131</v>
      </c>
      <c r="P27" s="9"/>
    </row>
    <row r="28" spans="1:119" ht="16.5" thickBot="1">
      <c r="A28" s="14" t="s">
        <v>28</v>
      </c>
      <c r="B28" s="23"/>
      <c r="C28" s="22"/>
      <c r="D28" s="15">
        <f t="shared" ref="D28:M28" si="9">SUM(D5,D11,D14,D18,D20,D22,D26)</f>
        <v>198431</v>
      </c>
      <c r="E28" s="15">
        <f t="shared" si="9"/>
        <v>0</v>
      </c>
      <c r="F28" s="15">
        <f t="shared" si="9"/>
        <v>0</v>
      </c>
      <c r="G28" s="15">
        <f t="shared" si="9"/>
        <v>139653</v>
      </c>
      <c r="H28" s="15">
        <f t="shared" si="9"/>
        <v>0</v>
      </c>
      <c r="I28" s="15">
        <f t="shared" si="9"/>
        <v>0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1"/>
        <v>338084</v>
      </c>
      <c r="O28" s="38">
        <f t="shared" si="2"/>
        <v>1857.6043956043957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118" t="s">
        <v>73</v>
      </c>
      <c r="M30" s="118"/>
      <c r="N30" s="118"/>
      <c r="O30" s="43">
        <v>182</v>
      </c>
    </row>
    <row r="31" spans="1:119">
      <c r="A31" s="119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7"/>
    </row>
    <row r="32" spans="1:119" ht="15.75" customHeight="1" thickBot="1">
      <c r="A32" s="120" t="s">
        <v>44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113593</v>
      </c>
      <c r="E5" s="27">
        <f t="shared" si="0"/>
        <v>0</v>
      </c>
      <c r="F5" s="27">
        <f t="shared" si="0"/>
        <v>0</v>
      </c>
      <c r="G5" s="27">
        <f t="shared" si="0"/>
        <v>106097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219690</v>
      </c>
      <c r="O5" s="33">
        <f t="shared" ref="O5:O24" si="2">(N5/O$26)</f>
        <v>1200.4918032786886</v>
      </c>
      <c r="P5" s="6"/>
    </row>
    <row r="6" spans="1:133">
      <c r="A6" s="12"/>
      <c r="B6" s="25">
        <v>311</v>
      </c>
      <c r="C6" s="20" t="s">
        <v>2</v>
      </c>
      <c r="D6" s="46">
        <v>111646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111646</v>
      </c>
      <c r="O6" s="47">
        <f t="shared" si="2"/>
        <v>610.08743169398906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33705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33705</v>
      </c>
      <c r="O7" s="47">
        <f t="shared" si="2"/>
        <v>184.18032786885246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10721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10721</v>
      </c>
      <c r="O8" s="47">
        <f t="shared" si="2"/>
        <v>58.584699453551913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61023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61023</v>
      </c>
      <c r="O9" s="47">
        <f t="shared" si="2"/>
        <v>333.4590163934426</v>
      </c>
      <c r="P9" s="9"/>
    </row>
    <row r="10" spans="1:133">
      <c r="A10" s="12"/>
      <c r="B10" s="25">
        <v>316</v>
      </c>
      <c r="C10" s="20" t="s">
        <v>51</v>
      </c>
      <c r="D10" s="46">
        <v>1947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1947</v>
      </c>
      <c r="O10" s="47">
        <f t="shared" si="2"/>
        <v>10.639344262295081</v>
      </c>
      <c r="P10" s="9"/>
    </row>
    <row r="11" spans="1:133">
      <c r="A11" s="12"/>
      <c r="B11" s="25">
        <v>319</v>
      </c>
      <c r="C11" s="20" t="s">
        <v>66</v>
      </c>
      <c r="D11" s="46">
        <v>0</v>
      </c>
      <c r="E11" s="46">
        <v>0</v>
      </c>
      <c r="F11" s="46">
        <v>0</v>
      </c>
      <c r="G11" s="46">
        <v>648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648</v>
      </c>
      <c r="O11" s="47">
        <f t="shared" si="2"/>
        <v>3.540983606557377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SUM(D13:D14)</f>
        <v>31711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31711</v>
      </c>
      <c r="O12" s="45">
        <f t="shared" si="2"/>
        <v>173.28415300546447</v>
      </c>
      <c r="P12" s="10"/>
    </row>
    <row r="13" spans="1:133">
      <c r="A13" s="12"/>
      <c r="B13" s="25">
        <v>322</v>
      </c>
      <c r="C13" s="20" t="s">
        <v>0</v>
      </c>
      <c r="D13" s="46">
        <v>31376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31376</v>
      </c>
      <c r="O13" s="47">
        <f t="shared" si="2"/>
        <v>171.45355191256832</v>
      </c>
      <c r="P13" s="9"/>
    </row>
    <row r="14" spans="1:133">
      <c r="A14" s="12"/>
      <c r="B14" s="25">
        <v>329</v>
      </c>
      <c r="C14" s="20" t="s">
        <v>15</v>
      </c>
      <c r="D14" s="46">
        <v>335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335</v>
      </c>
      <c r="O14" s="47">
        <f t="shared" si="2"/>
        <v>1.8306010928961749</v>
      </c>
      <c r="P14" s="9"/>
    </row>
    <row r="15" spans="1:133" ht="15.75">
      <c r="A15" s="29" t="s">
        <v>16</v>
      </c>
      <c r="B15" s="30"/>
      <c r="C15" s="31"/>
      <c r="D15" s="32">
        <f t="shared" ref="D15:M15" si="4">SUM(D16:D17)</f>
        <v>41289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41289</v>
      </c>
      <c r="O15" s="45">
        <f t="shared" si="2"/>
        <v>225.62295081967213</v>
      </c>
      <c r="P15" s="10"/>
    </row>
    <row r="16" spans="1:133">
      <c r="A16" s="12"/>
      <c r="B16" s="25">
        <v>335.12</v>
      </c>
      <c r="C16" s="20" t="s">
        <v>52</v>
      </c>
      <c r="D16" s="46">
        <v>8806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8806</v>
      </c>
      <c r="O16" s="47">
        <f t="shared" si="2"/>
        <v>48.120218579234972</v>
      </c>
      <c r="P16" s="9"/>
    </row>
    <row r="17" spans="1:119">
      <c r="A17" s="12"/>
      <c r="B17" s="25">
        <v>335.18</v>
      </c>
      <c r="C17" s="20" t="s">
        <v>53</v>
      </c>
      <c r="D17" s="46">
        <v>32483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32483</v>
      </c>
      <c r="O17" s="47">
        <f t="shared" si="2"/>
        <v>177.50273224043715</v>
      </c>
      <c r="P17" s="9"/>
    </row>
    <row r="18" spans="1:119" ht="15.75">
      <c r="A18" s="29" t="s">
        <v>25</v>
      </c>
      <c r="B18" s="30"/>
      <c r="C18" s="31"/>
      <c r="D18" s="32">
        <f t="shared" ref="D18:M18" si="5">SUM(D19:D20)</f>
        <v>10171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10171</v>
      </c>
      <c r="O18" s="45">
        <f t="shared" si="2"/>
        <v>55.579234972677597</v>
      </c>
      <c r="P18" s="10"/>
    </row>
    <row r="19" spans="1:119">
      <c r="A19" s="13"/>
      <c r="B19" s="39">
        <v>351.1</v>
      </c>
      <c r="C19" s="21" t="s">
        <v>46</v>
      </c>
      <c r="D19" s="46">
        <v>171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171</v>
      </c>
      <c r="O19" s="47">
        <f t="shared" si="2"/>
        <v>0.93442622950819676</v>
      </c>
      <c r="P19" s="9"/>
    </row>
    <row r="20" spans="1:119">
      <c r="A20" s="13"/>
      <c r="B20" s="39">
        <v>351.9</v>
      </c>
      <c r="C20" s="21" t="s">
        <v>67</v>
      </c>
      <c r="D20" s="46">
        <v>10000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10000</v>
      </c>
      <c r="O20" s="47">
        <f t="shared" si="2"/>
        <v>54.644808743169399</v>
      </c>
      <c r="P20" s="9"/>
    </row>
    <row r="21" spans="1:119" ht="15.75">
      <c r="A21" s="29" t="s">
        <v>3</v>
      </c>
      <c r="B21" s="30"/>
      <c r="C21" s="31"/>
      <c r="D21" s="32">
        <f t="shared" ref="D21:M21" si="6">SUM(D22:D23)</f>
        <v>8747</v>
      </c>
      <c r="E21" s="32">
        <f t="shared" si="6"/>
        <v>0</v>
      </c>
      <c r="F21" s="32">
        <f t="shared" si="6"/>
        <v>0</v>
      </c>
      <c r="G21" s="32">
        <f t="shared" si="6"/>
        <v>10568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19315</v>
      </c>
      <c r="O21" s="45">
        <f t="shared" si="2"/>
        <v>105.5464480874317</v>
      </c>
      <c r="P21" s="10"/>
    </row>
    <row r="22" spans="1:119">
      <c r="A22" s="12"/>
      <c r="B22" s="25">
        <v>361.1</v>
      </c>
      <c r="C22" s="20" t="s">
        <v>31</v>
      </c>
      <c r="D22" s="46">
        <v>2343</v>
      </c>
      <c r="E22" s="46">
        <v>0</v>
      </c>
      <c r="F22" s="46">
        <v>0</v>
      </c>
      <c r="G22" s="46">
        <v>10568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12911</v>
      </c>
      <c r="O22" s="47">
        <f t="shared" si="2"/>
        <v>70.551912568306008</v>
      </c>
      <c r="P22" s="9"/>
    </row>
    <row r="23" spans="1:119" ht="15.75" thickBot="1">
      <c r="A23" s="12"/>
      <c r="B23" s="25">
        <v>369.9</v>
      </c>
      <c r="C23" s="20" t="s">
        <v>55</v>
      </c>
      <c r="D23" s="46">
        <v>6404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6404</v>
      </c>
      <c r="O23" s="47">
        <f t="shared" si="2"/>
        <v>34.994535519125684</v>
      </c>
      <c r="P23" s="9"/>
    </row>
    <row r="24" spans="1:119" ht="16.5" thickBot="1">
      <c r="A24" s="14" t="s">
        <v>28</v>
      </c>
      <c r="B24" s="23"/>
      <c r="C24" s="22"/>
      <c r="D24" s="15">
        <f>SUM(D5,D12,D15,D18,D21)</f>
        <v>205511</v>
      </c>
      <c r="E24" s="15">
        <f t="shared" ref="E24:M24" si="7">SUM(E5,E12,E15,E18,E21)</f>
        <v>0</v>
      </c>
      <c r="F24" s="15">
        <f t="shared" si="7"/>
        <v>0</v>
      </c>
      <c r="G24" s="15">
        <f t="shared" si="7"/>
        <v>116665</v>
      </c>
      <c r="H24" s="15">
        <f t="shared" si="7"/>
        <v>0</v>
      </c>
      <c r="I24" s="15">
        <f t="shared" si="7"/>
        <v>0</v>
      </c>
      <c r="J24" s="15">
        <f t="shared" si="7"/>
        <v>0</v>
      </c>
      <c r="K24" s="15">
        <f t="shared" si="7"/>
        <v>0</v>
      </c>
      <c r="L24" s="15">
        <f t="shared" si="7"/>
        <v>0</v>
      </c>
      <c r="M24" s="15">
        <f t="shared" si="7"/>
        <v>0</v>
      </c>
      <c r="N24" s="15">
        <f t="shared" si="1"/>
        <v>322176</v>
      </c>
      <c r="O24" s="38">
        <f t="shared" si="2"/>
        <v>1760.5245901639344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40"/>
      <c r="B26" s="41"/>
      <c r="C26" s="41"/>
      <c r="D26" s="42"/>
      <c r="E26" s="42"/>
      <c r="F26" s="42"/>
      <c r="G26" s="42"/>
      <c r="H26" s="42"/>
      <c r="I26" s="42"/>
      <c r="J26" s="42"/>
      <c r="K26" s="42"/>
      <c r="L26" s="118" t="s">
        <v>68</v>
      </c>
      <c r="M26" s="118"/>
      <c r="N26" s="118"/>
      <c r="O26" s="43">
        <v>183</v>
      </c>
    </row>
    <row r="27" spans="1:119">
      <c r="A27" s="119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</row>
    <row r="28" spans="1:119" ht="15.75" customHeight="1" thickBot="1">
      <c r="A28" s="120" t="s">
        <v>44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100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2025-04-10T19:20:40Z</cp:lastPrinted>
  <dcterms:created xsi:type="dcterms:W3CDTF">2000-08-31T21:26:31Z</dcterms:created>
  <dcterms:modified xsi:type="dcterms:W3CDTF">2025-04-10T19:20:45Z</dcterms:modified>
</cp:coreProperties>
</file>