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2" documentId="11_CB7BB72A2AB8F62EDFE46813F15A95E886F28F39" xr6:coauthVersionLast="47" xr6:coauthVersionMax="47" xr10:uidLastSave="{C63FE63C-01E7-455B-959A-F60E0B51F277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'2007'!$A$1:$O$24</definedName>
    <definedName name="_xlnm.Print_Area" localSheetId="15">'2008'!$A$1:$O$25</definedName>
    <definedName name="_xlnm.Print_Area" localSheetId="14">'2009'!$A$1:$O$26</definedName>
    <definedName name="_xlnm.Print_Area" localSheetId="13">'2010'!$A$1:$O$26</definedName>
    <definedName name="_xlnm.Print_Area" localSheetId="12">'2011'!$A$1:$O$26</definedName>
    <definedName name="_xlnm.Print_Area" localSheetId="11">'2012'!$A$1:$O$24</definedName>
    <definedName name="_xlnm.Print_Area" localSheetId="10">'2013'!$A$1:$O$23</definedName>
    <definedName name="_xlnm.Print_Area" localSheetId="9">'2014'!$A$1:$O$25</definedName>
    <definedName name="_xlnm.Print_Area" localSheetId="8">'2015'!$A$1:$O$22</definedName>
    <definedName name="_xlnm.Print_Area" localSheetId="7">'2016'!$A$1:$O$24</definedName>
    <definedName name="_xlnm.Print_Area" localSheetId="6">'2017'!$A$1:$O$24</definedName>
    <definedName name="_xlnm.Print_Area" localSheetId="5">'2018'!$A$1:$O$22</definedName>
    <definedName name="_xlnm.Print_Area" localSheetId="4">'2019'!$A$1:$O$23</definedName>
    <definedName name="_xlnm.Print_Area" localSheetId="3">'2020'!$A$1:$O$25</definedName>
    <definedName name="_xlnm.Print_Area" localSheetId="2">'2021'!$A$1:$P$24</definedName>
    <definedName name="_xlnm.Print_Area" localSheetId="1">'2022'!$A$1:$P$24</definedName>
    <definedName name="_xlnm.Print_Area" localSheetId="0">'2023'!$A$1:$P$24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49" l="1"/>
  <c r="F20" i="49"/>
  <c r="G20" i="49"/>
  <c r="H20" i="49"/>
  <c r="I20" i="49"/>
  <c r="J20" i="49"/>
  <c r="K20" i="49"/>
  <c r="L20" i="49"/>
  <c r="M20" i="49"/>
  <c r="N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8" i="49" l="1"/>
  <c r="P18" i="49" s="1"/>
  <c r="O16" i="49"/>
  <c r="P16" i="49" s="1"/>
  <c r="O14" i="49"/>
  <c r="P14" i="49" s="1"/>
  <c r="O9" i="49"/>
  <c r="P9" i="49" s="1"/>
  <c r="O5" i="49"/>
  <c r="P5" i="49" s="1"/>
  <c r="O12" i="49"/>
  <c r="P12" i="49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0" i="49" l="1"/>
  <c r="P20" i="49" s="1"/>
  <c r="H20" i="48"/>
  <c r="F20" i="48"/>
  <c r="J20" i="48"/>
  <c r="K20" i="48"/>
  <c r="E20" i="48"/>
  <c r="L20" i="48"/>
  <c r="D20" i="48"/>
  <c r="G20" i="48"/>
  <c r="M20" i="48"/>
  <c r="N20" i="48"/>
  <c r="I20" i="48"/>
  <c r="O18" i="48"/>
  <c r="P18" i="48" s="1"/>
  <c r="O16" i="48"/>
  <c r="P16" i="48" s="1"/>
  <c r="O14" i="48"/>
  <c r="P14" i="48" s="1"/>
  <c r="O12" i="48"/>
  <c r="P12" i="48" s="1"/>
  <c r="O9" i="48"/>
  <c r="P9" i="48" s="1"/>
  <c r="O5" i="48"/>
  <c r="P5" i="48" s="1"/>
  <c r="N5" i="47"/>
  <c r="M5" i="47"/>
  <c r="L5" i="47"/>
  <c r="K5" i="47"/>
  <c r="J5" i="47"/>
  <c r="I5" i="47"/>
  <c r="H5" i="47"/>
  <c r="G5" i="47"/>
  <c r="F5" i="47"/>
  <c r="E5" i="47"/>
  <c r="O6" i="47"/>
  <c r="P6" i="47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/>
  <c r="N9" i="47"/>
  <c r="M9" i="47"/>
  <c r="L9" i="47"/>
  <c r="K9" i="47"/>
  <c r="J9" i="47"/>
  <c r="I9" i="47"/>
  <c r="H9" i="47"/>
  <c r="G9" i="47"/>
  <c r="F9" i="47"/>
  <c r="E9" i="47"/>
  <c r="D9" i="47"/>
  <c r="O8" i="47"/>
  <c r="P8" i="47"/>
  <c r="O7" i="47"/>
  <c r="P7" i="47" s="1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M17" i="46"/>
  <c r="L17" i="46"/>
  <c r="K17" i="46"/>
  <c r="J17" i="46"/>
  <c r="I17" i="46"/>
  <c r="H17" i="46"/>
  <c r="G17" i="46"/>
  <c r="F17" i="46"/>
  <c r="E17" i="46"/>
  <c r="E21" i="46" s="1"/>
  <c r="D17" i="46"/>
  <c r="N16" i="46"/>
  <c r="O16" i="46"/>
  <c r="M15" i="46"/>
  <c r="L15" i="46"/>
  <c r="N15" i="46" s="1"/>
  <c r="O15" i="46" s="1"/>
  <c r="K15" i="46"/>
  <c r="J15" i="46"/>
  <c r="I15" i="46"/>
  <c r="H15" i="46"/>
  <c r="G15" i="46"/>
  <c r="F15" i="46"/>
  <c r="E15" i="46"/>
  <c r="D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M10" i="46"/>
  <c r="L10" i="46"/>
  <c r="K10" i="46"/>
  <c r="J10" i="46"/>
  <c r="I10" i="46"/>
  <c r="H10" i="46"/>
  <c r="G10" i="46"/>
  <c r="F10" i="46"/>
  <c r="F21" i="46" s="1"/>
  <c r="E10" i="46"/>
  <c r="D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L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M15" i="45"/>
  <c r="L15" i="45"/>
  <c r="K15" i="45"/>
  <c r="J15" i="45"/>
  <c r="I15" i="45"/>
  <c r="H15" i="45"/>
  <c r="G15" i="45"/>
  <c r="F15" i="45"/>
  <c r="N15" i="45" s="1"/>
  <c r="O15" i="45" s="1"/>
  <c r="E15" i="45"/>
  <c r="D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M10" i="45"/>
  <c r="L10" i="45"/>
  <c r="K10" i="45"/>
  <c r="J10" i="45"/>
  <c r="J19" i="45" s="1"/>
  <c r="I10" i="45"/>
  <c r="I19" i="45" s="1"/>
  <c r="H10" i="45"/>
  <c r="G10" i="45"/>
  <c r="F10" i="45"/>
  <c r="E10" i="45"/>
  <c r="D10" i="45"/>
  <c r="N9" i="45"/>
  <c r="O9" i="45" s="1"/>
  <c r="N8" i="45"/>
  <c r="O8" i="45" s="1"/>
  <c r="N7" i="45"/>
  <c r="O7" i="45" s="1"/>
  <c r="N6" i="45"/>
  <c r="O6" i="45"/>
  <c r="M5" i="45"/>
  <c r="L5" i="45"/>
  <c r="K5" i="45"/>
  <c r="K19" i="45" s="1"/>
  <c r="J5" i="45"/>
  <c r="I5" i="45"/>
  <c r="H5" i="45"/>
  <c r="G5" i="45"/>
  <c r="F5" i="45"/>
  <c r="E5" i="45"/>
  <c r="D5" i="45"/>
  <c r="D19" i="45" s="1"/>
  <c r="F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M11" i="44"/>
  <c r="L11" i="44"/>
  <c r="K11" i="44"/>
  <c r="J11" i="44"/>
  <c r="I11" i="44"/>
  <c r="H11" i="44"/>
  <c r="G11" i="44"/>
  <c r="F11" i="44"/>
  <c r="E11" i="44"/>
  <c r="E18" i="44" s="1"/>
  <c r="D11" i="44"/>
  <c r="N10" i="44"/>
  <c r="O10" i="44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J18" i="44" s="1"/>
  <c r="I5" i="44"/>
  <c r="H5" i="44"/>
  <c r="G5" i="44"/>
  <c r="F5" i="44"/>
  <c r="E5" i="44"/>
  <c r="D5" i="44"/>
  <c r="I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M16" i="43"/>
  <c r="L16" i="43"/>
  <c r="K16" i="43"/>
  <c r="J16" i="43"/>
  <c r="I16" i="43"/>
  <c r="H16" i="43"/>
  <c r="N16" i="43" s="1"/>
  <c r="O16" i="43" s="1"/>
  <c r="G16" i="43"/>
  <c r="F16" i="43"/>
  <c r="E16" i="43"/>
  <c r="D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D20" i="43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M16" i="42"/>
  <c r="L16" i="42"/>
  <c r="K16" i="42"/>
  <c r="J16" i="42"/>
  <c r="I16" i="42"/>
  <c r="H16" i="42"/>
  <c r="H20" i="42" s="1"/>
  <c r="G16" i="42"/>
  <c r="F16" i="42"/>
  <c r="E16" i="42"/>
  <c r="D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/>
  <c r="M11" i="42"/>
  <c r="L11" i="42"/>
  <c r="L20" i="42" s="1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K20" i="42" s="1"/>
  <c r="J5" i="42"/>
  <c r="I5" i="42"/>
  <c r="H5" i="42"/>
  <c r="G5" i="42"/>
  <c r="F5" i="42"/>
  <c r="E5" i="42"/>
  <c r="D5" i="42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M11" i="41"/>
  <c r="L11" i="41"/>
  <c r="K11" i="41"/>
  <c r="J11" i="41"/>
  <c r="I11" i="41"/>
  <c r="H11" i="41"/>
  <c r="G11" i="41"/>
  <c r="G20" i="41" s="1"/>
  <c r="F11" i="41"/>
  <c r="E11" i="41"/>
  <c r="D11" i="4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K20" i="41" s="1"/>
  <c r="J5" i="41"/>
  <c r="I5" i="41"/>
  <c r="H5" i="41"/>
  <c r="G5" i="41"/>
  <c r="F5" i="41"/>
  <c r="F20" i="41" s="1"/>
  <c r="E5" i="41"/>
  <c r="E20" i="41" s="1"/>
  <c r="D5" i="41"/>
  <c r="N17" i="40"/>
  <c r="O17" i="40" s="1"/>
  <c r="M16" i="40"/>
  <c r="L16" i="40"/>
  <c r="K16" i="40"/>
  <c r="K18" i="40" s="1"/>
  <c r="J16" i="40"/>
  <c r="I16" i="40"/>
  <c r="H16" i="40"/>
  <c r="G16" i="40"/>
  <c r="F16" i="40"/>
  <c r="E16" i="40"/>
  <c r="D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/>
  <c r="N8" i="40"/>
  <c r="O8" i="40"/>
  <c r="N7" i="40"/>
  <c r="O7" i="40"/>
  <c r="N6" i="40"/>
  <c r="O6" i="40" s="1"/>
  <c r="M5" i="40"/>
  <c r="L5" i="40"/>
  <c r="L18" i="40" s="1"/>
  <c r="K5" i="40"/>
  <c r="J5" i="40"/>
  <c r="J18" i="40" s="1"/>
  <c r="I5" i="40"/>
  <c r="H5" i="40"/>
  <c r="G5" i="40"/>
  <c r="F5" i="40"/>
  <c r="F18" i="40" s="1"/>
  <c r="E5" i="40"/>
  <c r="D5" i="40"/>
  <c r="D18" i="40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M15" i="39"/>
  <c r="L15" i="39"/>
  <c r="K15" i="39"/>
  <c r="J15" i="39"/>
  <c r="I15" i="39"/>
  <c r="H15" i="39"/>
  <c r="G15" i="39"/>
  <c r="F15" i="39"/>
  <c r="E15" i="39"/>
  <c r="E21" i="39" s="1"/>
  <c r="D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M10" i="39"/>
  <c r="M21" i="39" s="1"/>
  <c r="L10" i="39"/>
  <c r="K10" i="39"/>
  <c r="K21" i="39" s="1"/>
  <c r="J10" i="39"/>
  <c r="I10" i="39"/>
  <c r="H10" i="39"/>
  <c r="G10" i="39"/>
  <c r="F10" i="39"/>
  <c r="E10" i="39"/>
  <c r="D10" i="39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/>
  <c r="M17" i="38"/>
  <c r="L17" i="38"/>
  <c r="K17" i="38"/>
  <c r="J17" i="38"/>
  <c r="I17" i="38"/>
  <c r="I21" i="38" s="1"/>
  <c r="H17" i="38"/>
  <c r="G17" i="38"/>
  <c r="F17" i="38"/>
  <c r="E17" i="38"/>
  <c r="D17" i="38"/>
  <c r="N16" i="38"/>
  <c r="O16" i="38"/>
  <c r="M15" i="38"/>
  <c r="L15" i="38"/>
  <c r="K15" i="38"/>
  <c r="J15" i="38"/>
  <c r="I15" i="38"/>
  <c r="H15" i="38"/>
  <c r="G15" i="38"/>
  <c r="F15" i="38"/>
  <c r="E15" i="38"/>
  <c r="D15" i="38"/>
  <c r="N14" i="38"/>
  <c r="O14" i="38"/>
  <c r="N13" i="38"/>
  <c r="O13" i="38"/>
  <c r="N12" i="38"/>
  <c r="O12" i="38" s="1"/>
  <c r="M11" i="38"/>
  <c r="L11" i="38"/>
  <c r="K11" i="38"/>
  <c r="J11" i="38"/>
  <c r="I11" i="38"/>
  <c r="H11" i="38"/>
  <c r="H21" i="38" s="1"/>
  <c r="G11" i="38"/>
  <c r="F11" i="38"/>
  <c r="E11" i="38"/>
  <c r="D11" i="38"/>
  <c r="N11" i="38" s="1"/>
  <c r="O11" i="38" s="1"/>
  <c r="N10" i="38"/>
  <c r="O10" i="38" s="1"/>
  <c r="N9" i="38"/>
  <c r="O9" i="38"/>
  <c r="N8" i="38"/>
  <c r="O8" i="38"/>
  <c r="N7" i="38"/>
  <c r="O7" i="38"/>
  <c r="N6" i="38"/>
  <c r="O6" i="38" s="1"/>
  <c r="M5" i="38"/>
  <c r="M21" i="38" s="1"/>
  <c r="L5" i="38"/>
  <c r="K5" i="38"/>
  <c r="J5" i="38"/>
  <c r="I5" i="38"/>
  <c r="H5" i="38"/>
  <c r="G5" i="38"/>
  <c r="F5" i="38"/>
  <c r="E5" i="38"/>
  <c r="D5" i="38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D19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M11" i="36"/>
  <c r="L11" i="36"/>
  <c r="L20" i="36" s="1"/>
  <c r="K11" i="36"/>
  <c r="J11" i="36"/>
  <c r="I11" i="36"/>
  <c r="H11" i="36"/>
  <c r="G11" i="36"/>
  <c r="F11" i="36"/>
  <c r="E11" i="36"/>
  <c r="D11" i="36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E20" i="36" s="1"/>
  <c r="D5" i="36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M14" i="35"/>
  <c r="L14" i="35"/>
  <c r="K14" i="35"/>
  <c r="J14" i="35"/>
  <c r="I14" i="35"/>
  <c r="N14" i="35" s="1"/>
  <c r="O14" i="35" s="1"/>
  <c r="H14" i="35"/>
  <c r="G14" i="35"/>
  <c r="F14" i="35"/>
  <c r="E14" i="35"/>
  <c r="D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E22" i="35" s="1"/>
  <c r="D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1" i="34"/>
  <c r="O21" i="34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D22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M14" i="34"/>
  <c r="L14" i="34"/>
  <c r="K14" i="34"/>
  <c r="J14" i="34"/>
  <c r="J22" i="34" s="1"/>
  <c r="I14" i="34"/>
  <c r="I22" i="34" s="1"/>
  <c r="H14" i="34"/>
  <c r="H22" i="34"/>
  <c r="G14" i="34"/>
  <c r="G22" i="34" s="1"/>
  <c r="F14" i="34"/>
  <c r="E14" i="34"/>
  <c r="D14" i="34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E11" i="34"/>
  <c r="D11" i="34"/>
  <c r="N10" i="34"/>
  <c r="O10" i="34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20" i="33"/>
  <c r="F20" i="33"/>
  <c r="G20" i="33"/>
  <c r="H20" i="33"/>
  <c r="I20" i="33"/>
  <c r="J20" i="33"/>
  <c r="K20" i="33"/>
  <c r="L20" i="33"/>
  <c r="M20" i="33"/>
  <c r="D20" i="33"/>
  <c r="E18" i="33"/>
  <c r="F18" i="33"/>
  <c r="G18" i="33"/>
  <c r="H18" i="33"/>
  <c r="I18" i="33"/>
  <c r="J18" i="33"/>
  <c r="K18" i="33"/>
  <c r="L18" i="33"/>
  <c r="M18" i="33"/>
  <c r="E16" i="33"/>
  <c r="F16" i="33"/>
  <c r="G16" i="33"/>
  <c r="H16" i="33"/>
  <c r="I16" i="33"/>
  <c r="J16" i="33"/>
  <c r="K16" i="33"/>
  <c r="L16" i="33"/>
  <c r="M16" i="33"/>
  <c r="E14" i="33"/>
  <c r="F14" i="33"/>
  <c r="G14" i="33"/>
  <c r="H14" i="33"/>
  <c r="I14" i="33"/>
  <c r="J14" i="33"/>
  <c r="K14" i="33"/>
  <c r="L14" i="33"/>
  <c r="M14" i="33"/>
  <c r="E11" i="33"/>
  <c r="F11" i="33"/>
  <c r="G11" i="33"/>
  <c r="H11" i="33"/>
  <c r="I11" i="33"/>
  <c r="J11" i="33"/>
  <c r="J22" i="33" s="1"/>
  <c r="K11" i="33"/>
  <c r="L11" i="33"/>
  <c r="M11" i="33"/>
  <c r="E5" i="33"/>
  <c r="F5" i="33"/>
  <c r="G5" i="33"/>
  <c r="H5" i="33"/>
  <c r="H22" i="33" s="1"/>
  <c r="I5" i="33"/>
  <c r="J5" i="33"/>
  <c r="K5" i="33"/>
  <c r="L5" i="33"/>
  <c r="M5" i="33"/>
  <c r="D18" i="33"/>
  <c r="D16" i="33"/>
  <c r="D14" i="33"/>
  <c r="N14" i="33" s="1"/>
  <c r="O14" i="33" s="1"/>
  <c r="D11" i="33"/>
  <c r="D5" i="33"/>
  <c r="N21" i="33"/>
  <c r="O21" i="33" s="1"/>
  <c r="N19" i="33"/>
  <c r="O19" i="33"/>
  <c r="N17" i="33"/>
  <c r="O17" i="33"/>
  <c r="N13" i="33"/>
  <c r="O13" i="33" s="1"/>
  <c r="N7" i="33"/>
  <c r="O7" i="33" s="1"/>
  <c r="N8" i="33"/>
  <c r="O8" i="33" s="1"/>
  <c r="N9" i="33"/>
  <c r="O9" i="33" s="1"/>
  <c r="N10" i="33"/>
  <c r="O10" i="33"/>
  <c r="N6" i="33"/>
  <c r="O6" i="33" s="1"/>
  <c r="N15" i="33"/>
  <c r="O15" i="33" s="1"/>
  <c r="N12" i="33"/>
  <c r="O12" i="33" s="1"/>
  <c r="D5" i="47"/>
  <c r="N14" i="40" l="1"/>
  <c r="O14" i="40" s="1"/>
  <c r="N14" i="41"/>
  <c r="O14" i="41" s="1"/>
  <c r="E20" i="43"/>
  <c r="N10" i="46"/>
  <c r="O10" i="46" s="1"/>
  <c r="D21" i="38"/>
  <c r="N16" i="33"/>
  <c r="O16" i="33" s="1"/>
  <c r="N20" i="33"/>
  <c r="O20" i="33" s="1"/>
  <c r="M20" i="36"/>
  <c r="J19" i="37"/>
  <c r="N5" i="43"/>
  <c r="O5" i="43" s="1"/>
  <c r="N11" i="44"/>
  <c r="O11" i="44" s="1"/>
  <c r="N20" i="47"/>
  <c r="G22" i="33"/>
  <c r="K20" i="36"/>
  <c r="K19" i="37"/>
  <c r="E19" i="37"/>
  <c r="N19" i="37" s="1"/>
  <c r="O19" i="37" s="1"/>
  <c r="I20" i="42"/>
  <c r="G20" i="43"/>
  <c r="E19" i="45"/>
  <c r="N19" i="45" s="1"/>
  <c r="O19" i="45" s="1"/>
  <c r="N10" i="45"/>
  <c r="O10" i="45" s="1"/>
  <c r="N13" i="46"/>
  <c r="O13" i="46" s="1"/>
  <c r="H20" i="36"/>
  <c r="L22" i="35"/>
  <c r="D20" i="41"/>
  <c r="M20" i="42"/>
  <c r="H20" i="43"/>
  <c r="N14" i="44"/>
  <c r="O14" i="44" s="1"/>
  <c r="F19" i="45"/>
  <c r="N18" i="33"/>
  <c r="O18" i="33" s="1"/>
  <c r="N11" i="33"/>
  <c r="O11" i="33" s="1"/>
  <c r="H22" i="35"/>
  <c r="I19" i="37"/>
  <c r="M19" i="37"/>
  <c r="E21" i="38"/>
  <c r="N15" i="38"/>
  <c r="O15" i="38" s="1"/>
  <c r="N19" i="38"/>
  <c r="O19" i="38" s="1"/>
  <c r="N18" i="41"/>
  <c r="O18" i="41" s="1"/>
  <c r="G19" i="45"/>
  <c r="O12" i="47"/>
  <c r="P12" i="47" s="1"/>
  <c r="F20" i="36"/>
  <c r="N20" i="36" s="1"/>
  <c r="O20" i="36" s="1"/>
  <c r="M22" i="33"/>
  <c r="F21" i="38"/>
  <c r="N14" i="42"/>
  <c r="O14" i="42" s="1"/>
  <c r="L22" i="33"/>
  <c r="N11" i="34"/>
  <c r="O11" i="34" s="1"/>
  <c r="N16" i="34"/>
  <c r="O16" i="34" s="1"/>
  <c r="G21" i="38"/>
  <c r="K20" i="43"/>
  <c r="N17" i="46"/>
  <c r="O17" i="46" s="1"/>
  <c r="N5" i="41"/>
  <c r="O5" i="41" s="1"/>
  <c r="L20" i="43"/>
  <c r="G18" i="44"/>
  <c r="O16" i="47"/>
  <c r="P16" i="47" s="1"/>
  <c r="G22" i="35"/>
  <c r="N11" i="43"/>
  <c r="O11" i="43" s="1"/>
  <c r="K22" i="33"/>
  <c r="N18" i="36"/>
  <c r="O18" i="36" s="1"/>
  <c r="N13" i="39"/>
  <c r="O13" i="39" s="1"/>
  <c r="F21" i="39"/>
  <c r="I20" i="41"/>
  <c r="N11" i="41"/>
  <c r="O11" i="41" s="1"/>
  <c r="M20" i="43"/>
  <c r="H18" i="44"/>
  <c r="G21" i="46"/>
  <c r="G20" i="36"/>
  <c r="L19" i="37"/>
  <c r="L22" i="34"/>
  <c r="N5" i="34"/>
  <c r="O5" i="34" s="1"/>
  <c r="M22" i="34"/>
  <c r="D22" i="35"/>
  <c r="M22" i="35"/>
  <c r="I22" i="35"/>
  <c r="N14" i="36"/>
  <c r="O14" i="36" s="1"/>
  <c r="N5" i="38"/>
  <c r="O5" i="38" s="1"/>
  <c r="I21" i="39"/>
  <c r="E18" i="40"/>
  <c r="N18" i="40" s="1"/>
  <c r="O18" i="40" s="1"/>
  <c r="J20" i="41"/>
  <c r="I18" i="44"/>
  <c r="H21" i="46"/>
  <c r="M19" i="45"/>
  <c r="I21" i="46"/>
  <c r="N10" i="37"/>
  <c r="O10" i="37" s="1"/>
  <c r="H19" i="37"/>
  <c r="K22" i="34"/>
  <c r="J22" i="35"/>
  <c r="I20" i="36"/>
  <c r="F19" i="37"/>
  <c r="N17" i="38"/>
  <c r="O17" i="38" s="1"/>
  <c r="D21" i="39"/>
  <c r="J21" i="39"/>
  <c r="N11" i="40"/>
  <c r="O11" i="40" s="1"/>
  <c r="N18" i="42"/>
  <c r="O18" i="42" s="1"/>
  <c r="J20" i="36"/>
  <c r="G19" i="37"/>
  <c r="J21" i="38"/>
  <c r="N21" i="38" s="1"/>
  <c r="O21" i="38" s="1"/>
  <c r="G18" i="40"/>
  <c r="I18" i="40"/>
  <c r="N16" i="40"/>
  <c r="O16" i="40" s="1"/>
  <c r="L20" i="41"/>
  <c r="N11" i="42"/>
  <c r="O11" i="42" s="1"/>
  <c r="J20" i="42"/>
  <c r="G20" i="42"/>
  <c r="K18" i="44"/>
  <c r="J21" i="46"/>
  <c r="I22" i="33"/>
  <c r="D20" i="36"/>
  <c r="N17" i="37"/>
  <c r="O17" i="37" s="1"/>
  <c r="K21" i="38"/>
  <c r="H18" i="40"/>
  <c r="M20" i="41"/>
  <c r="N16" i="41"/>
  <c r="O16" i="41" s="1"/>
  <c r="E20" i="42"/>
  <c r="L18" i="44"/>
  <c r="N13" i="45"/>
  <c r="O13" i="45" s="1"/>
  <c r="K21" i="46"/>
  <c r="E20" i="47"/>
  <c r="N14" i="34"/>
  <c r="O14" i="34" s="1"/>
  <c r="F22" i="35"/>
  <c r="N22" i="35" s="1"/>
  <c r="O22" i="35" s="1"/>
  <c r="N18" i="35"/>
  <c r="O18" i="35" s="1"/>
  <c r="F22" i="33"/>
  <c r="L21" i="38"/>
  <c r="M18" i="44"/>
  <c r="L21" i="46"/>
  <c r="F20" i="47"/>
  <c r="N14" i="43"/>
  <c r="O14" i="43" s="1"/>
  <c r="N17" i="45"/>
  <c r="O17" i="45" s="1"/>
  <c r="M21" i="46"/>
  <c r="O9" i="47"/>
  <c r="P9" i="47" s="1"/>
  <c r="G20" i="47"/>
  <c r="N5" i="39"/>
  <c r="O5" i="39" s="1"/>
  <c r="N16" i="44"/>
  <c r="O16" i="44" s="1"/>
  <c r="K20" i="47"/>
  <c r="H20" i="47"/>
  <c r="N18" i="43"/>
  <c r="O18" i="43" s="1"/>
  <c r="L20" i="47"/>
  <c r="O14" i="47"/>
  <c r="P14" i="47" s="1"/>
  <c r="I20" i="47"/>
  <c r="N20" i="34"/>
  <c r="O20" i="34" s="1"/>
  <c r="N11" i="35"/>
  <c r="O11" i="35" s="1"/>
  <c r="N19" i="39"/>
  <c r="O19" i="39" s="1"/>
  <c r="M18" i="40"/>
  <c r="M20" i="47"/>
  <c r="H21" i="39"/>
  <c r="L21" i="39"/>
  <c r="N15" i="39"/>
  <c r="O15" i="39" s="1"/>
  <c r="N19" i="46"/>
  <c r="O19" i="46" s="1"/>
  <c r="O18" i="47"/>
  <c r="P18" i="47" s="1"/>
  <c r="O20" i="48"/>
  <c r="P20" i="48" s="1"/>
  <c r="N5" i="42"/>
  <c r="O5" i="42" s="1"/>
  <c r="N16" i="35"/>
  <c r="O16" i="35" s="1"/>
  <c r="N5" i="45"/>
  <c r="O5" i="45" s="1"/>
  <c r="N10" i="39"/>
  <c r="O10" i="39" s="1"/>
  <c r="G21" i="39"/>
  <c r="F20" i="43"/>
  <c r="D18" i="44"/>
  <c r="H19" i="45"/>
  <c r="D21" i="46"/>
  <c r="H20" i="41"/>
  <c r="J20" i="43"/>
  <c r="N5" i="46"/>
  <c r="O5" i="46" s="1"/>
  <c r="N5" i="33"/>
  <c r="O5" i="33" s="1"/>
  <c r="D20" i="42"/>
  <c r="F22" i="34"/>
  <c r="K22" i="35"/>
  <c r="N11" i="36"/>
  <c r="O11" i="36" s="1"/>
  <c r="D20" i="47"/>
  <c r="N5" i="37"/>
  <c r="O5" i="37" s="1"/>
  <c r="N5" i="44"/>
  <c r="O5" i="44" s="1"/>
  <c r="E22" i="34"/>
  <c r="N22" i="34" s="1"/>
  <c r="O22" i="34" s="1"/>
  <c r="E22" i="33"/>
  <c r="N20" i="35"/>
  <c r="O20" i="35" s="1"/>
  <c r="J20" i="47"/>
  <c r="N5" i="40"/>
  <c r="O5" i="40" s="1"/>
  <c r="D22" i="33"/>
  <c r="N22" i="33" s="1"/>
  <c r="O22" i="33" s="1"/>
  <c r="N16" i="42"/>
  <c r="O16" i="42" s="1"/>
  <c r="F20" i="42"/>
  <c r="N16" i="36"/>
  <c r="O16" i="36" s="1"/>
  <c r="N17" i="39"/>
  <c r="O17" i="39" s="1"/>
  <c r="O5" i="47"/>
  <c r="P5" i="47" s="1"/>
  <c r="N5" i="35"/>
  <c r="O5" i="35" s="1"/>
  <c r="N5" i="36"/>
  <c r="O5" i="36" s="1"/>
  <c r="N21" i="39" l="1"/>
  <c r="O21" i="39" s="1"/>
  <c r="N20" i="42"/>
  <c r="O20" i="42" s="1"/>
  <c r="N20" i="43"/>
  <c r="O20" i="43" s="1"/>
  <c r="N20" i="41"/>
  <c r="O20" i="41" s="1"/>
  <c r="N21" i="46"/>
  <c r="O21" i="46" s="1"/>
  <c r="N18" i="44"/>
  <c r="O18" i="44" s="1"/>
  <c r="O20" i="47"/>
  <c r="P20" i="47" s="1"/>
</calcChain>
</file>

<file path=xl/sharedStrings.xml><?xml version="1.0" encoding="utf-8"?>
<sst xmlns="http://schemas.openxmlformats.org/spreadsheetml/2006/main" count="618" uniqueCount="84">
  <si>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</si>
  <si>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</si>
  <si>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</si>
  <si>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</si>
  <si>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</si>
  <si>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</si>
  <si>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</si>
  <si>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</si>
  <si>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</si>
  <si>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</si>
  <si>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</si>
  <si>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</si>
  <si>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</si>
  <si>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</si>
  <si>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</si>
  <si>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</si>
  <si>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</si>
  <si>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</si>
  <si>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</si>
  <si>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</si>
  <si>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</si>
  <si>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</si>
  <si>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</si>
  <si>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</si>
  <si>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</si>
  <si>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</si>
  <si>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Protective Inspections</t>
  </si>
  <si>
    <t>Physical Environment</t>
  </si>
  <si>
    <t>Other Physical Environment</t>
  </si>
  <si>
    <t>Transportation</t>
  </si>
  <si>
    <t>Road and Street Facilities</t>
  </si>
  <si>
    <t>Culture / Recreation</t>
  </si>
  <si>
    <t>Other Culture / Recreation</t>
  </si>
  <si>
    <t>Inter-Fund Group Transfers Out</t>
  </si>
  <si>
    <t>Other Uses and Non-Operating</t>
  </si>
  <si>
    <t>2009 Municipal Population:</t>
  </si>
  <si>
    <t>Layton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</si>
  <si>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</si>
  <si>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</si>
  <si>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</si>
  <si>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</si>
  <si>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</si>
  <si>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</si>
  <si>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Cultural Services</t>
  </si>
  <si>
    <t>2012 Municipal Population:</t>
  </si>
  <si>
    <t>Local Fiscal Year Ended September 30, 2013</t>
  </si>
  <si>
    <t>Special Events</t>
  </si>
  <si>
    <t>2013 Municipal Population:</t>
  </si>
  <si>
    <t>Local Fiscal Year Ended September 30, 2008</t>
  </si>
  <si>
    <t>Other Public Safety</t>
  </si>
  <si>
    <t>2008 Municipal Population:</t>
  </si>
  <si>
    <t>Local Fiscal Year Ended September 30, 2014</t>
  </si>
  <si>
    <t>Road / Street Facilities</t>
  </si>
  <si>
    <t>Other Uses</t>
  </si>
  <si>
    <t>Interfund Transfers Out</t>
  </si>
  <si>
    <t>2014 Municipal Population:</t>
  </si>
  <si>
    <t>Local Fiscal Year Ended September 30, 2015</t>
  </si>
  <si>
    <t>Other General Government</t>
  </si>
  <si>
    <t>2015 Municipal Population:</t>
  </si>
  <si>
    <t>Local Fiscal Year Ended September 30, 2007</t>
  </si>
  <si>
    <t>2007 Municipal Population:</t>
  </si>
  <si>
    <t>Local Fiscal Year Ended September 30, 2016</t>
  </si>
  <si>
    <t>Other Non-Operating Disbursements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</si>
  <si>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</si>
  <si>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</si>
  <si>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</si>
  <si>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</si>
  <si>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</si>
  <si>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</si>
  <si>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Transportation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</si>
  <si>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</si>
  <si>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</si>
  <si>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</si>
  <si>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</si>
  <si>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</si>
  <si>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</si>
  <si>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</si>
  <si>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Other Transportation Systems /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</si>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</sst>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EB05D-866A-4B73-9AD1-8FDD818DA655}">
  <sheetPr>
    <pageSetUpPr fitToPage="1"/>
  </sheetPr>
  <dimension ref="A1:ED24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74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75</v>
      </c>
      <c r="N4" s="95" t="s">
        <v>5</v>
      </c>
      <c r="O4" s="95" t="s">
        <v>76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SUM(D6:D8)</f>
        <v>200036</v>
      </c>
      <c r="E5" s="100">
        <f>SUM(E6:E8)</f>
        <v>0</v>
      </c>
      <c r="F5" s="100">
        <f>SUM(F6:F8)</f>
        <v>0</v>
      </c>
      <c r="G5" s="100">
        <f>SUM(G6:G8)</f>
        <v>8441</v>
      </c>
      <c r="H5" s="100">
        <f>SUM(H6:H8)</f>
        <v>0</v>
      </c>
      <c r="I5" s="100">
        <f>SUM(I6:I8)</f>
        <v>0</v>
      </c>
      <c r="J5" s="100">
        <f>SUM(J6:J8)</f>
        <v>0</v>
      </c>
      <c r="K5" s="100">
        <f>SUM(K6:K8)</f>
        <v>0</v>
      </c>
      <c r="L5" s="100">
        <f>SUM(L6:L8)</f>
        <v>0</v>
      </c>
      <c r="M5" s="100">
        <f>SUM(M6:M8)</f>
        <v>0</v>
      </c>
      <c r="N5" s="100">
        <f>SUM(N6:N8)</f>
        <v>0</v>
      </c>
      <c r="O5" s="101">
        <f>SUM(D5:N5)</f>
        <v>208477</v>
      </c>
      <c r="P5" s="102">
        <f>(O5/P$22)</f>
        <v>974.19158878504675</v>
      </c>
      <c r="Q5" s="103"/>
    </row>
    <row r="6" spans="1:134">
      <c r="A6" s="105"/>
      <c r="B6" s="106">
        <v>513</v>
      </c>
      <c r="C6" s="107" t="s">
        <v>20</v>
      </c>
      <c r="D6" s="108">
        <v>47000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8" si="0">SUM(D6:N6)</f>
        <v>47000</v>
      </c>
      <c r="P6" s="109">
        <f>(O6/P$22)</f>
        <v>219.62616822429908</v>
      </c>
      <c r="Q6" s="110"/>
    </row>
    <row r="7" spans="1:134">
      <c r="A7" s="105"/>
      <c r="B7" s="106">
        <v>514</v>
      </c>
      <c r="C7" s="107" t="s">
        <v>21</v>
      </c>
      <c r="D7" s="108">
        <v>28465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28465</v>
      </c>
      <c r="P7" s="109">
        <f>(O7/P$22)</f>
        <v>133.01401869158877</v>
      </c>
      <c r="Q7" s="110"/>
    </row>
    <row r="8" spans="1:134">
      <c r="A8" s="105"/>
      <c r="B8" s="106">
        <v>519</v>
      </c>
      <c r="C8" s="107" t="s">
        <v>23</v>
      </c>
      <c r="D8" s="108">
        <v>124571</v>
      </c>
      <c r="E8" s="108">
        <v>0</v>
      </c>
      <c r="F8" s="108">
        <v>0</v>
      </c>
      <c r="G8" s="108">
        <v>8441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133012</v>
      </c>
      <c r="P8" s="109">
        <f>(O8/P$22)</f>
        <v>621.55140186915889</v>
      </c>
      <c r="Q8" s="110"/>
    </row>
    <row r="9" spans="1:134" ht="15.75">
      <c r="A9" s="111" t="s">
        <v>24</v>
      </c>
      <c r="B9" s="112"/>
      <c r="C9" s="113"/>
      <c r="D9" s="114">
        <f>SUM(D10:D11)</f>
        <v>73173</v>
      </c>
      <c r="E9" s="114">
        <f>SUM(E10:E11)</f>
        <v>0</v>
      </c>
      <c r="F9" s="114">
        <f>SUM(F10:F11)</f>
        <v>0</v>
      </c>
      <c r="G9" s="114">
        <f>SUM(G10:G11)</f>
        <v>0</v>
      </c>
      <c r="H9" s="114">
        <f>SUM(H10:H11)</f>
        <v>0</v>
      </c>
      <c r="I9" s="114">
        <f>SUM(I10:I11)</f>
        <v>0</v>
      </c>
      <c r="J9" s="114">
        <f>SUM(J10:J11)</f>
        <v>0</v>
      </c>
      <c r="K9" s="114">
        <f>SUM(K10:K11)</f>
        <v>0</v>
      </c>
      <c r="L9" s="114">
        <f>SUM(L10:L11)</f>
        <v>0</v>
      </c>
      <c r="M9" s="114">
        <f>SUM(M10:M11)</f>
        <v>0</v>
      </c>
      <c r="N9" s="114">
        <f>SUM(N10:N11)</f>
        <v>0</v>
      </c>
      <c r="O9" s="115">
        <f>SUM(D9:N9)</f>
        <v>73173</v>
      </c>
      <c r="P9" s="116">
        <f>(O9/P$22)</f>
        <v>341.92990654205607</v>
      </c>
      <c r="Q9" s="117"/>
    </row>
    <row r="10" spans="1:134">
      <c r="A10" s="105"/>
      <c r="B10" s="106">
        <v>521</v>
      </c>
      <c r="C10" s="107" t="s">
        <v>25</v>
      </c>
      <c r="D10" s="108">
        <v>28173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>SUM(D10:N10)</f>
        <v>28173</v>
      </c>
      <c r="P10" s="109">
        <f>(O10/P$22)</f>
        <v>131.64953271028037</v>
      </c>
      <c r="Q10" s="110"/>
    </row>
    <row r="11" spans="1:134">
      <c r="A11" s="105"/>
      <c r="B11" s="106">
        <v>524</v>
      </c>
      <c r="C11" s="107" t="s">
        <v>26</v>
      </c>
      <c r="D11" s="108">
        <v>45000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" si="1">SUM(D11:N11)</f>
        <v>45000</v>
      </c>
      <c r="P11" s="109">
        <f>(O11/P$22)</f>
        <v>210.28037383177571</v>
      </c>
      <c r="Q11" s="110"/>
    </row>
    <row r="12" spans="1:134" ht="15.75">
      <c r="A12" s="111" t="s">
        <v>27</v>
      </c>
      <c r="B12" s="112"/>
      <c r="C12" s="113"/>
      <c r="D12" s="114">
        <f>SUM(D13:D13)</f>
        <v>0</v>
      </c>
      <c r="E12" s="114">
        <f>SUM(E13:E13)</f>
        <v>0</v>
      </c>
      <c r="F12" s="114">
        <f>SUM(F13:F13)</f>
        <v>0</v>
      </c>
      <c r="G12" s="114">
        <f>SUM(G13:G13)</f>
        <v>26655</v>
      </c>
      <c r="H12" s="114">
        <f>SUM(H13:H13)</f>
        <v>0</v>
      </c>
      <c r="I12" s="114">
        <f>SUM(I13:I13)</f>
        <v>0</v>
      </c>
      <c r="J12" s="114">
        <f>SUM(J13:J13)</f>
        <v>0</v>
      </c>
      <c r="K12" s="114">
        <f>SUM(K13:K13)</f>
        <v>0</v>
      </c>
      <c r="L12" s="114">
        <f>SUM(L13:L13)</f>
        <v>0</v>
      </c>
      <c r="M12" s="114">
        <f>SUM(M13:M13)</f>
        <v>0</v>
      </c>
      <c r="N12" s="114">
        <f>SUM(N13:N13)</f>
        <v>0</v>
      </c>
      <c r="O12" s="115">
        <f>SUM(D12:N12)</f>
        <v>26655</v>
      </c>
      <c r="P12" s="116">
        <f>(O12/P$22)</f>
        <v>124.55607476635514</v>
      </c>
      <c r="Q12" s="117"/>
    </row>
    <row r="13" spans="1:134">
      <c r="A13" s="105"/>
      <c r="B13" s="106">
        <v>539</v>
      </c>
      <c r="C13" s="107" t="s">
        <v>28</v>
      </c>
      <c r="D13" s="108">
        <v>0</v>
      </c>
      <c r="E13" s="108">
        <v>0</v>
      </c>
      <c r="F13" s="108">
        <v>0</v>
      </c>
      <c r="G13" s="108">
        <v>26655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17" si="2">SUM(D13:N13)</f>
        <v>26655</v>
      </c>
      <c r="P13" s="109">
        <f>(O13/P$22)</f>
        <v>124.55607476635514</v>
      </c>
      <c r="Q13" s="110"/>
    </row>
    <row r="14" spans="1:134" ht="15.75">
      <c r="A14" s="111" t="s">
        <v>29</v>
      </c>
      <c r="B14" s="112"/>
      <c r="C14" s="113"/>
      <c r="D14" s="114">
        <f>SUM(D15:D15)</f>
        <v>0</v>
      </c>
      <c r="E14" s="114">
        <f>SUM(E15:E15)</f>
        <v>0</v>
      </c>
      <c r="F14" s="114">
        <f>SUM(F15:F15)</f>
        <v>0</v>
      </c>
      <c r="G14" s="114">
        <f>SUM(G15:G15)</f>
        <v>27882</v>
      </c>
      <c r="H14" s="114">
        <f>SUM(H15:H15)</f>
        <v>0</v>
      </c>
      <c r="I14" s="114">
        <f>SUM(I15:I15)</f>
        <v>0</v>
      </c>
      <c r="J14" s="114">
        <f>SUM(J15:J15)</f>
        <v>0</v>
      </c>
      <c r="K14" s="114">
        <f>SUM(K15:K15)</f>
        <v>0</v>
      </c>
      <c r="L14" s="114">
        <f>SUM(L15:L15)</f>
        <v>0</v>
      </c>
      <c r="M14" s="114">
        <f>SUM(M15:M15)</f>
        <v>0</v>
      </c>
      <c r="N14" s="114">
        <f>SUM(N15:N15)</f>
        <v>0</v>
      </c>
      <c r="O14" s="114">
        <f t="shared" si="2"/>
        <v>27882</v>
      </c>
      <c r="P14" s="116">
        <f>(O14/P$22)</f>
        <v>130.28971962616822</v>
      </c>
      <c r="Q14" s="117"/>
    </row>
    <row r="15" spans="1:134">
      <c r="A15" s="105"/>
      <c r="B15" s="106">
        <v>549</v>
      </c>
      <c r="C15" s="107" t="s">
        <v>77</v>
      </c>
      <c r="D15" s="108">
        <v>0</v>
      </c>
      <c r="E15" s="108">
        <v>0</v>
      </c>
      <c r="F15" s="108">
        <v>0</v>
      </c>
      <c r="G15" s="108">
        <v>27882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2"/>
        <v>27882</v>
      </c>
      <c r="P15" s="109">
        <f>(O15/P$22)</f>
        <v>130.28971962616822</v>
      </c>
      <c r="Q15" s="110"/>
    </row>
    <row r="16" spans="1:134" ht="15.75">
      <c r="A16" s="111" t="s">
        <v>31</v>
      </c>
      <c r="B16" s="112"/>
      <c r="C16" s="113"/>
      <c r="D16" s="114">
        <f>SUM(D17:D17)</f>
        <v>16315</v>
      </c>
      <c r="E16" s="114">
        <f>SUM(E17:E17)</f>
        <v>0</v>
      </c>
      <c r="F16" s="114">
        <f>SUM(F17:F17)</f>
        <v>0</v>
      </c>
      <c r="G16" s="114">
        <f>SUM(G17:G17)</f>
        <v>0</v>
      </c>
      <c r="H16" s="114">
        <f>SUM(H17:H17)</f>
        <v>0</v>
      </c>
      <c r="I16" s="114">
        <f>SUM(I17:I17)</f>
        <v>0</v>
      </c>
      <c r="J16" s="114">
        <f>SUM(J17:J17)</f>
        <v>0</v>
      </c>
      <c r="K16" s="114">
        <f>SUM(K17:K17)</f>
        <v>0</v>
      </c>
      <c r="L16" s="114">
        <f>SUM(L17:L17)</f>
        <v>0</v>
      </c>
      <c r="M16" s="114">
        <f>SUM(M17:M17)</f>
        <v>0</v>
      </c>
      <c r="N16" s="114">
        <f>SUM(N17:N17)</f>
        <v>0</v>
      </c>
      <c r="O16" s="114">
        <f>SUM(D16:N16)</f>
        <v>16315</v>
      </c>
      <c r="P16" s="116">
        <f>(O16/P$22)</f>
        <v>76.238317757009341</v>
      </c>
      <c r="Q16" s="110"/>
    </row>
    <row r="17" spans="1:120">
      <c r="A17" s="105"/>
      <c r="B17" s="106">
        <v>574</v>
      </c>
      <c r="C17" s="107" t="s">
        <v>46</v>
      </c>
      <c r="D17" s="108">
        <v>16315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16315</v>
      </c>
      <c r="P17" s="109">
        <f>(O17/P$22)</f>
        <v>76.238317757009341</v>
      </c>
      <c r="Q17" s="110"/>
    </row>
    <row r="18" spans="1:120" ht="15.75">
      <c r="A18" s="111" t="s">
        <v>34</v>
      </c>
      <c r="B18" s="112"/>
      <c r="C18" s="113"/>
      <c r="D18" s="114">
        <f>SUM(D19:D19)</f>
        <v>0</v>
      </c>
      <c r="E18" s="114">
        <f>SUM(E19:E19)</f>
        <v>0</v>
      </c>
      <c r="F18" s="114">
        <f>SUM(F19:F19)</f>
        <v>0</v>
      </c>
      <c r="G18" s="114">
        <f>SUM(G19:G19)</f>
        <v>6443</v>
      </c>
      <c r="H18" s="114">
        <f>SUM(H19:H19)</f>
        <v>0</v>
      </c>
      <c r="I18" s="114">
        <f>SUM(I19:I19)</f>
        <v>0</v>
      </c>
      <c r="J18" s="114">
        <f>SUM(J19:J19)</f>
        <v>0</v>
      </c>
      <c r="K18" s="114">
        <f>SUM(K19:K19)</f>
        <v>0</v>
      </c>
      <c r="L18" s="114">
        <f>SUM(L19:L19)</f>
        <v>0</v>
      </c>
      <c r="M18" s="114">
        <f>SUM(M19:M19)</f>
        <v>0</v>
      </c>
      <c r="N18" s="114">
        <f>SUM(N19:N19)</f>
        <v>0</v>
      </c>
      <c r="O18" s="114">
        <f>SUM(D18:N18)</f>
        <v>6443</v>
      </c>
      <c r="P18" s="116">
        <f>(O18/P$22)</f>
        <v>30.107476635514018</v>
      </c>
      <c r="Q18" s="110"/>
    </row>
    <row r="19" spans="1:120" ht="15.75" thickBot="1">
      <c r="A19" s="105"/>
      <c r="B19" s="106">
        <v>581</v>
      </c>
      <c r="C19" s="107" t="s">
        <v>78</v>
      </c>
      <c r="D19" s="108">
        <v>0</v>
      </c>
      <c r="E19" s="108">
        <v>0</v>
      </c>
      <c r="F19" s="108">
        <v>0</v>
      </c>
      <c r="G19" s="108">
        <v>6443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>SUM(D19:N19)</f>
        <v>6443</v>
      </c>
      <c r="P19" s="109">
        <f>(O19/P$22)</f>
        <v>30.107476635514018</v>
      </c>
      <c r="Q19" s="110"/>
    </row>
    <row r="20" spans="1:120" ht="16.5" thickBot="1">
      <c r="A20" s="118" t="s">
        <v>10</v>
      </c>
      <c r="B20" s="119"/>
      <c r="C20" s="120"/>
      <c r="D20" s="121">
        <f>SUM(D5,D9,D12,D14,D16,D18)</f>
        <v>289524</v>
      </c>
      <c r="E20" s="121">
        <f t="shared" ref="E20:N20" si="3">SUM(E5,E9,E12,E14,E16,E18)</f>
        <v>0</v>
      </c>
      <c r="F20" s="121">
        <f t="shared" si="3"/>
        <v>0</v>
      </c>
      <c r="G20" s="121">
        <f t="shared" si="3"/>
        <v>69421</v>
      </c>
      <c r="H20" s="121">
        <f t="shared" si="3"/>
        <v>0</v>
      </c>
      <c r="I20" s="121">
        <f t="shared" si="3"/>
        <v>0</v>
      </c>
      <c r="J20" s="121">
        <f t="shared" si="3"/>
        <v>0</v>
      </c>
      <c r="K20" s="121">
        <f t="shared" si="3"/>
        <v>0</v>
      </c>
      <c r="L20" s="121">
        <f t="shared" si="3"/>
        <v>0</v>
      </c>
      <c r="M20" s="121">
        <f t="shared" si="3"/>
        <v>0</v>
      </c>
      <c r="N20" s="121">
        <f t="shared" si="3"/>
        <v>0</v>
      </c>
      <c r="O20" s="121">
        <f>SUM(D20:N20)</f>
        <v>358945</v>
      </c>
      <c r="P20" s="122">
        <f>(O20/P$22)</f>
        <v>1677.3130841121495</v>
      </c>
      <c r="Q20" s="103"/>
      <c r="R20" s="12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</row>
    <row r="21" spans="1:120">
      <c r="A21" s="124"/>
      <c r="B21" s="125"/>
      <c r="C21" s="125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7"/>
    </row>
    <row r="22" spans="1:120">
      <c r="A22" s="128"/>
      <c r="B22" s="129"/>
      <c r="C22" s="129"/>
      <c r="D22" s="130"/>
      <c r="E22" s="130"/>
      <c r="F22" s="130"/>
      <c r="G22" s="130"/>
      <c r="H22" s="130"/>
      <c r="I22" s="130"/>
      <c r="J22" s="130"/>
      <c r="K22" s="130"/>
      <c r="L22" s="130"/>
      <c r="M22" s="133" t="s">
        <v>83</v>
      </c>
      <c r="N22" s="133"/>
      <c r="O22" s="133"/>
      <c r="P22" s="131">
        <v>214</v>
      </c>
    </row>
    <row r="23" spans="1:120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6"/>
    </row>
    <row r="24" spans="1:120" ht="15.75" customHeight="1" thickBot="1">
      <c r="A24" s="137" t="s">
        <v>39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69060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1" si="1">SUM(D5:M5)</f>
        <v>69060</v>
      </c>
      <c r="O5" s="58">
        <f t="shared" ref="O5:O21" si="2">(N5/O$23)</f>
        <v>371.29032258064518</v>
      </c>
      <c r="P5" s="59"/>
    </row>
    <row r="6" spans="1:133">
      <c r="A6" s="61"/>
      <c r="B6" s="62">
        <v>511</v>
      </c>
      <c r="C6" s="63" t="s">
        <v>19</v>
      </c>
      <c r="D6" s="64">
        <v>1100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1100</v>
      </c>
      <c r="O6" s="65">
        <f t="shared" si="2"/>
        <v>5.913978494623656</v>
      </c>
      <c r="P6" s="66"/>
    </row>
    <row r="7" spans="1:133">
      <c r="A7" s="61"/>
      <c r="B7" s="62">
        <v>513</v>
      </c>
      <c r="C7" s="63" t="s">
        <v>20</v>
      </c>
      <c r="D7" s="64">
        <v>52860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52860</v>
      </c>
      <c r="O7" s="65">
        <f t="shared" si="2"/>
        <v>284.19354838709677</v>
      </c>
      <c r="P7" s="66"/>
    </row>
    <row r="8" spans="1:133">
      <c r="A8" s="61"/>
      <c r="B8" s="62">
        <v>514</v>
      </c>
      <c r="C8" s="63" t="s">
        <v>21</v>
      </c>
      <c r="D8" s="64">
        <v>10100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10100</v>
      </c>
      <c r="O8" s="65">
        <f t="shared" si="2"/>
        <v>54.301075268817208</v>
      </c>
      <c r="P8" s="66"/>
    </row>
    <row r="9" spans="1:133">
      <c r="A9" s="61"/>
      <c r="B9" s="62">
        <v>515</v>
      </c>
      <c r="C9" s="63" t="s">
        <v>22</v>
      </c>
      <c r="D9" s="64">
        <v>5000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5000</v>
      </c>
      <c r="O9" s="65">
        <f t="shared" si="2"/>
        <v>26.881720430107528</v>
      </c>
      <c r="P9" s="66"/>
    </row>
    <row r="10" spans="1:133" ht="15.75">
      <c r="A10" s="67" t="s">
        <v>24</v>
      </c>
      <c r="B10" s="68"/>
      <c r="C10" s="69"/>
      <c r="D10" s="70">
        <f t="shared" ref="D10:M10" si="3">SUM(D11:D12)</f>
        <v>62793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62793</v>
      </c>
      <c r="O10" s="72">
        <f t="shared" si="2"/>
        <v>337.59677419354841</v>
      </c>
      <c r="P10" s="73"/>
    </row>
    <row r="11" spans="1:133">
      <c r="A11" s="61"/>
      <c r="B11" s="62">
        <v>521</v>
      </c>
      <c r="C11" s="63" t="s">
        <v>25</v>
      </c>
      <c r="D11" s="64">
        <v>24703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24703</v>
      </c>
      <c r="O11" s="65">
        <f t="shared" si="2"/>
        <v>132.81182795698925</v>
      </c>
      <c r="P11" s="66"/>
    </row>
    <row r="12" spans="1:133">
      <c r="A12" s="61"/>
      <c r="B12" s="62">
        <v>524</v>
      </c>
      <c r="C12" s="63" t="s">
        <v>26</v>
      </c>
      <c r="D12" s="64">
        <v>38090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38090</v>
      </c>
      <c r="O12" s="65">
        <f t="shared" si="2"/>
        <v>204.78494623655914</v>
      </c>
      <c r="P12" s="66"/>
    </row>
    <row r="13" spans="1:133" ht="15.75">
      <c r="A13" s="67" t="s">
        <v>27</v>
      </c>
      <c r="B13" s="68"/>
      <c r="C13" s="69"/>
      <c r="D13" s="70">
        <f t="shared" ref="D13:M13" si="4">SUM(D14:D14)</f>
        <v>42385</v>
      </c>
      <c r="E13" s="70">
        <f t="shared" si="4"/>
        <v>0</v>
      </c>
      <c r="F13" s="70">
        <f t="shared" si="4"/>
        <v>0</v>
      </c>
      <c r="G13" s="70">
        <f t="shared" si="4"/>
        <v>11997</v>
      </c>
      <c r="H13" s="70">
        <f t="shared" si="4"/>
        <v>0</v>
      </c>
      <c r="I13" s="70">
        <f t="shared" si="4"/>
        <v>0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54382</v>
      </c>
      <c r="O13" s="72">
        <f t="shared" si="2"/>
        <v>292.3763440860215</v>
      </c>
      <c r="P13" s="73"/>
    </row>
    <row r="14" spans="1:133">
      <c r="A14" s="61"/>
      <c r="B14" s="62">
        <v>539</v>
      </c>
      <c r="C14" s="63" t="s">
        <v>28</v>
      </c>
      <c r="D14" s="64">
        <v>42385</v>
      </c>
      <c r="E14" s="64">
        <v>0</v>
      </c>
      <c r="F14" s="64">
        <v>0</v>
      </c>
      <c r="G14" s="64">
        <v>11997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54382</v>
      </c>
      <c r="O14" s="65">
        <f t="shared" si="2"/>
        <v>292.3763440860215</v>
      </c>
      <c r="P14" s="66"/>
    </row>
    <row r="15" spans="1:133" ht="15.75">
      <c r="A15" s="67" t="s">
        <v>29</v>
      </c>
      <c r="B15" s="68"/>
      <c r="C15" s="69"/>
      <c r="D15" s="70">
        <f t="shared" ref="D15:M15" si="5">SUM(D16:D16)</f>
        <v>0</v>
      </c>
      <c r="E15" s="70">
        <f t="shared" si="5"/>
        <v>0</v>
      </c>
      <c r="F15" s="70">
        <f t="shared" si="5"/>
        <v>0</v>
      </c>
      <c r="G15" s="70">
        <f t="shared" si="5"/>
        <v>5646</v>
      </c>
      <c r="H15" s="70">
        <f t="shared" si="5"/>
        <v>0</v>
      </c>
      <c r="I15" s="70">
        <f t="shared" si="5"/>
        <v>0</v>
      </c>
      <c r="J15" s="70">
        <f t="shared" si="5"/>
        <v>0</v>
      </c>
      <c r="K15" s="70">
        <f t="shared" si="5"/>
        <v>0</v>
      </c>
      <c r="L15" s="70">
        <f t="shared" si="5"/>
        <v>0</v>
      </c>
      <c r="M15" s="70">
        <f t="shared" si="5"/>
        <v>0</v>
      </c>
      <c r="N15" s="70">
        <f t="shared" si="1"/>
        <v>5646</v>
      </c>
      <c r="O15" s="72">
        <f t="shared" si="2"/>
        <v>30.35483870967742</v>
      </c>
      <c r="P15" s="73"/>
    </row>
    <row r="16" spans="1:133">
      <c r="A16" s="61"/>
      <c r="B16" s="62">
        <v>541</v>
      </c>
      <c r="C16" s="63" t="s">
        <v>52</v>
      </c>
      <c r="D16" s="64">
        <v>0</v>
      </c>
      <c r="E16" s="64">
        <v>0</v>
      </c>
      <c r="F16" s="64">
        <v>0</v>
      </c>
      <c r="G16" s="64">
        <v>5646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5646</v>
      </c>
      <c r="O16" s="65">
        <f t="shared" si="2"/>
        <v>30.35483870967742</v>
      </c>
      <c r="P16" s="66"/>
    </row>
    <row r="17" spans="1:119" ht="15.75">
      <c r="A17" s="67" t="s">
        <v>31</v>
      </c>
      <c r="B17" s="68"/>
      <c r="C17" s="69"/>
      <c r="D17" s="70">
        <f t="shared" ref="D17:M17" si="6">SUM(D18:D18)</f>
        <v>4241</v>
      </c>
      <c r="E17" s="70">
        <f t="shared" si="6"/>
        <v>0</v>
      </c>
      <c r="F17" s="70">
        <f t="shared" si="6"/>
        <v>0</v>
      </c>
      <c r="G17" s="70">
        <f t="shared" si="6"/>
        <v>0</v>
      </c>
      <c r="H17" s="70">
        <f t="shared" si="6"/>
        <v>0</v>
      </c>
      <c r="I17" s="70">
        <f t="shared" si="6"/>
        <v>0</v>
      </c>
      <c r="J17" s="70">
        <f t="shared" si="6"/>
        <v>0</v>
      </c>
      <c r="K17" s="70">
        <f t="shared" si="6"/>
        <v>0</v>
      </c>
      <c r="L17" s="70">
        <f t="shared" si="6"/>
        <v>0</v>
      </c>
      <c r="M17" s="70">
        <f t="shared" si="6"/>
        <v>0</v>
      </c>
      <c r="N17" s="70">
        <f t="shared" si="1"/>
        <v>4241</v>
      </c>
      <c r="O17" s="72">
        <f t="shared" si="2"/>
        <v>22.801075268817204</v>
      </c>
      <c r="P17" s="66"/>
    </row>
    <row r="18" spans="1:119">
      <c r="A18" s="61"/>
      <c r="B18" s="62">
        <v>574</v>
      </c>
      <c r="C18" s="63" t="s">
        <v>46</v>
      </c>
      <c r="D18" s="64">
        <v>4241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4241</v>
      </c>
      <c r="O18" s="65">
        <f t="shared" si="2"/>
        <v>22.801075268817204</v>
      </c>
      <c r="P18" s="66"/>
    </row>
    <row r="19" spans="1:119" ht="15.75">
      <c r="A19" s="67" t="s">
        <v>53</v>
      </c>
      <c r="B19" s="68"/>
      <c r="C19" s="69"/>
      <c r="D19" s="70">
        <f t="shared" ref="D19:M19" si="7">SUM(D20:D20)</f>
        <v>0</v>
      </c>
      <c r="E19" s="70">
        <f t="shared" si="7"/>
        <v>0</v>
      </c>
      <c r="F19" s="70">
        <f t="shared" si="7"/>
        <v>0</v>
      </c>
      <c r="G19" s="70">
        <f t="shared" si="7"/>
        <v>7554</v>
      </c>
      <c r="H19" s="70">
        <f t="shared" si="7"/>
        <v>0</v>
      </c>
      <c r="I19" s="70">
        <f t="shared" si="7"/>
        <v>0</v>
      </c>
      <c r="J19" s="70">
        <f t="shared" si="7"/>
        <v>0</v>
      </c>
      <c r="K19" s="70">
        <f t="shared" si="7"/>
        <v>0</v>
      </c>
      <c r="L19" s="70">
        <f t="shared" si="7"/>
        <v>0</v>
      </c>
      <c r="M19" s="70">
        <f t="shared" si="7"/>
        <v>0</v>
      </c>
      <c r="N19" s="70">
        <f t="shared" si="1"/>
        <v>7554</v>
      </c>
      <c r="O19" s="72">
        <f t="shared" si="2"/>
        <v>40.612903225806448</v>
      </c>
      <c r="P19" s="66"/>
    </row>
    <row r="20" spans="1:119" ht="15.75" thickBot="1">
      <c r="A20" s="61"/>
      <c r="B20" s="62">
        <v>581</v>
      </c>
      <c r="C20" s="63" t="s">
        <v>54</v>
      </c>
      <c r="D20" s="64">
        <v>0</v>
      </c>
      <c r="E20" s="64">
        <v>0</v>
      </c>
      <c r="F20" s="64">
        <v>0</v>
      </c>
      <c r="G20" s="64">
        <v>7554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7554</v>
      </c>
      <c r="O20" s="65">
        <f t="shared" si="2"/>
        <v>40.612903225806448</v>
      </c>
      <c r="P20" s="66"/>
    </row>
    <row r="21" spans="1:119" ht="16.5" thickBot="1">
      <c r="A21" s="74" t="s">
        <v>10</v>
      </c>
      <c r="B21" s="75"/>
      <c r="C21" s="76"/>
      <c r="D21" s="77">
        <f>SUM(D5,D10,D13,D15,D17,D19)</f>
        <v>178479</v>
      </c>
      <c r="E21" s="77">
        <f t="shared" ref="E21:M21" si="8">SUM(E5,E10,E13,E15,E17,E19)</f>
        <v>0</v>
      </c>
      <c r="F21" s="77">
        <f t="shared" si="8"/>
        <v>0</v>
      </c>
      <c r="G21" s="77">
        <f t="shared" si="8"/>
        <v>25197</v>
      </c>
      <c r="H21" s="77">
        <f t="shared" si="8"/>
        <v>0</v>
      </c>
      <c r="I21" s="77">
        <f t="shared" si="8"/>
        <v>0</v>
      </c>
      <c r="J21" s="77">
        <f t="shared" si="8"/>
        <v>0</v>
      </c>
      <c r="K21" s="77">
        <f t="shared" si="8"/>
        <v>0</v>
      </c>
      <c r="L21" s="77">
        <f t="shared" si="8"/>
        <v>0</v>
      </c>
      <c r="M21" s="77">
        <f t="shared" si="8"/>
        <v>0</v>
      </c>
      <c r="N21" s="77">
        <f t="shared" si="1"/>
        <v>203676</v>
      </c>
      <c r="O21" s="78">
        <f t="shared" si="2"/>
        <v>1095.0322580645161</v>
      </c>
      <c r="P21" s="59"/>
      <c r="Q21" s="79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</row>
    <row r="22" spans="1:119">
      <c r="A22" s="81"/>
      <c r="B22" s="82"/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</row>
    <row r="23" spans="1:119">
      <c r="A23" s="85"/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171" t="s">
        <v>55</v>
      </c>
      <c r="M23" s="171"/>
      <c r="N23" s="171"/>
      <c r="O23" s="88">
        <v>186</v>
      </c>
    </row>
    <row r="24" spans="1:119">
      <c r="A24" s="172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4"/>
    </row>
    <row r="25" spans="1:119" ht="15.75" customHeight="1" thickBot="1">
      <c r="A25" s="175" t="s">
        <v>39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7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76300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76300</v>
      </c>
      <c r="O5" s="30">
        <f t="shared" ref="O5:O19" si="2">(N5/O$21)</f>
        <v>416.93989071038249</v>
      </c>
      <c r="P5" s="6"/>
    </row>
    <row r="6" spans="1:133">
      <c r="A6" s="12"/>
      <c r="B6" s="42">
        <v>511</v>
      </c>
      <c r="C6" s="19" t="s">
        <v>19</v>
      </c>
      <c r="D6" s="43">
        <v>1458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1458</v>
      </c>
      <c r="O6" s="44">
        <f t="shared" si="2"/>
        <v>7.9672131147540988</v>
      </c>
      <c r="P6" s="9"/>
    </row>
    <row r="7" spans="1:133">
      <c r="A7" s="12"/>
      <c r="B7" s="42">
        <v>513</v>
      </c>
      <c r="C7" s="19" t="s">
        <v>20</v>
      </c>
      <c r="D7" s="43">
        <v>55257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55257</v>
      </c>
      <c r="O7" s="44">
        <f t="shared" si="2"/>
        <v>301.95081967213116</v>
      </c>
      <c r="P7" s="9"/>
    </row>
    <row r="8" spans="1:133">
      <c r="A8" s="12"/>
      <c r="B8" s="42">
        <v>514</v>
      </c>
      <c r="C8" s="19" t="s">
        <v>21</v>
      </c>
      <c r="D8" s="43">
        <v>14585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14585</v>
      </c>
      <c r="O8" s="44">
        <f t="shared" si="2"/>
        <v>79.699453551912569</v>
      </c>
      <c r="P8" s="9"/>
    </row>
    <row r="9" spans="1:133">
      <c r="A9" s="12"/>
      <c r="B9" s="42">
        <v>515</v>
      </c>
      <c r="C9" s="19" t="s">
        <v>22</v>
      </c>
      <c r="D9" s="43">
        <v>5000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5000</v>
      </c>
      <c r="O9" s="44">
        <f t="shared" si="2"/>
        <v>27.3224043715847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57927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57927</v>
      </c>
      <c r="O10" s="41">
        <f t="shared" si="2"/>
        <v>316.5409836065574</v>
      </c>
      <c r="P10" s="10"/>
    </row>
    <row r="11" spans="1:133">
      <c r="A11" s="12"/>
      <c r="B11" s="42">
        <v>521</v>
      </c>
      <c r="C11" s="19" t="s">
        <v>25</v>
      </c>
      <c r="D11" s="43">
        <v>19759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19759</v>
      </c>
      <c r="O11" s="44">
        <f t="shared" si="2"/>
        <v>107.97267759562841</v>
      </c>
      <c r="P11" s="9"/>
    </row>
    <row r="12" spans="1:133">
      <c r="A12" s="12"/>
      <c r="B12" s="42">
        <v>524</v>
      </c>
      <c r="C12" s="19" t="s">
        <v>26</v>
      </c>
      <c r="D12" s="43">
        <v>38168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38168</v>
      </c>
      <c r="O12" s="44">
        <f t="shared" si="2"/>
        <v>208.56830601092895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SUM(D14:D14)</f>
        <v>42950</v>
      </c>
      <c r="E13" s="29">
        <f t="shared" si="4"/>
        <v>0</v>
      </c>
      <c r="F13" s="29">
        <f t="shared" si="4"/>
        <v>0</v>
      </c>
      <c r="G13" s="29">
        <f t="shared" si="4"/>
        <v>7995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50945</v>
      </c>
      <c r="O13" s="41">
        <f t="shared" si="2"/>
        <v>278.38797814207652</v>
      </c>
      <c r="P13" s="10"/>
    </row>
    <row r="14" spans="1:133">
      <c r="A14" s="12"/>
      <c r="B14" s="42">
        <v>539</v>
      </c>
      <c r="C14" s="19" t="s">
        <v>28</v>
      </c>
      <c r="D14" s="43">
        <v>42950</v>
      </c>
      <c r="E14" s="43">
        <v>0</v>
      </c>
      <c r="F14" s="43">
        <v>0</v>
      </c>
      <c r="G14" s="43">
        <v>7995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50945</v>
      </c>
      <c r="O14" s="44">
        <f t="shared" si="2"/>
        <v>278.38797814207652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0</v>
      </c>
      <c r="E15" s="29">
        <f t="shared" si="5"/>
        <v>0</v>
      </c>
      <c r="F15" s="29">
        <f t="shared" si="5"/>
        <v>0</v>
      </c>
      <c r="G15" s="29">
        <f t="shared" si="5"/>
        <v>10923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10923</v>
      </c>
      <c r="O15" s="41">
        <f t="shared" si="2"/>
        <v>59.688524590163937</v>
      </c>
      <c r="P15" s="10"/>
    </row>
    <row r="16" spans="1:133">
      <c r="A16" s="12"/>
      <c r="B16" s="42">
        <v>541</v>
      </c>
      <c r="C16" s="19" t="s">
        <v>30</v>
      </c>
      <c r="D16" s="43">
        <v>0</v>
      </c>
      <c r="E16" s="43">
        <v>0</v>
      </c>
      <c r="F16" s="43">
        <v>0</v>
      </c>
      <c r="G16" s="43">
        <v>10923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10923</v>
      </c>
      <c r="O16" s="44">
        <f t="shared" si="2"/>
        <v>59.688524590163937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7392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7392</v>
      </c>
      <c r="O17" s="41">
        <f t="shared" si="2"/>
        <v>40.393442622950822</v>
      </c>
      <c r="P17" s="9"/>
    </row>
    <row r="18" spans="1:119" ht="15.75" thickBot="1">
      <c r="A18" s="12"/>
      <c r="B18" s="42">
        <v>574</v>
      </c>
      <c r="C18" s="19" t="s">
        <v>46</v>
      </c>
      <c r="D18" s="43">
        <v>7392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7392</v>
      </c>
      <c r="O18" s="44">
        <f t="shared" si="2"/>
        <v>40.393442622950822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184569</v>
      </c>
      <c r="E19" s="14">
        <f t="shared" ref="E19:M19" si="7">SUM(E5,E10,E13,E15,E17)</f>
        <v>0</v>
      </c>
      <c r="F19" s="14">
        <f t="shared" si="7"/>
        <v>0</v>
      </c>
      <c r="G19" s="14">
        <f t="shared" si="7"/>
        <v>18918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203487</v>
      </c>
      <c r="O19" s="35">
        <f t="shared" si="2"/>
        <v>1111.950819672131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47</v>
      </c>
      <c r="M21" s="157"/>
      <c r="N21" s="157"/>
      <c r="O21" s="39">
        <v>183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39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133939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133939</v>
      </c>
      <c r="O5" s="30">
        <f t="shared" ref="O5:O20" si="2">(N5/O$22)</f>
        <v>723.99459459459456</v>
      </c>
      <c r="P5" s="6"/>
    </row>
    <row r="6" spans="1:133">
      <c r="A6" s="12"/>
      <c r="B6" s="42">
        <v>511</v>
      </c>
      <c r="C6" s="19" t="s">
        <v>19</v>
      </c>
      <c r="D6" s="43">
        <v>6635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6635</v>
      </c>
      <c r="O6" s="44">
        <f t="shared" si="2"/>
        <v>35.864864864864863</v>
      </c>
      <c r="P6" s="9"/>
    </row>
    <row r="7" spans="1:133">
      <c r="A7" s="12"/>
      <c r="B7" s="42">
        <v>513</v>
      </c>
      <c r="C7" s="19" t="s">
        <v>20</v>
      </c>
      <c r="D7" s="43">
        <v>64035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64035</v>
      </c>
      <c r="O7" s="44">
        <f t="shared" si="2"/>
        <v>346.13513513513516</v>
      </c>
      <c r="P7" s="9"/>
    </row>
    <row r="8" spans="1:133">
      <c r="A8" s="12"/>
      <c r="B8" s="42">
        <v>514</v>
      </c>
      <c r="C8" s="19" t="s">
        <v>21</v>
      </c>
      <c r="D8" s="43">
        <v>15591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15591</v>
      </c>
      <c r="O8" s="44">
        <f t="shared" si="2"/>
        <v>84.275675675675672</v>
      </c>
      <c r="P8" s="9"/>
    </row>
    <row r="9" spans="1:133">
      <c r="A9" s="12"/>
      <c r="B9" s="42">
        <v>515</v>
      </c>
      <c r="C9" s="19" t="s">
        <v>22</v>
      </c>
      <c r="D9" s="43">
        <v>11000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11000</v>
      </c>
      <c r="O9" s="44">
        <f t="shared" si="2"/>
        <v>59.45945945945946</v>
      </c>
      <c r="P9" s="9"/>
    </row>
    <row r="10" spans="1:133">
      <c r="A10" s="12"/>
      <c r="B10" s="42">
        <v>519</v>
      </c>
      <c r="C10" s="19" t="s">
        <v>23</v>
      </c>
      <c r="D10" s="43">
        <v>36678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36678</v>
      </c>
      <c r="O10" s="44">
        <f t="shared" si="2"/>
        <v>198.25945945945946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57214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57214</v>
      </c>
      <c r="O11" s="41">
        <f t="shared" si="2"/>
        <v>309.26486486486488</v>
      </c>
      <c r="P11" s="10"/>
    </row>
    <row r="12" spans="1:133">
      <c r="A12" s="12"/>
      <c r="B12" s="42">
        <v>521</v>
      </c>
      <c r="C12" s="19" t="s">
        <v>25</v>
      </c>
      <c r="D12" s="43">
        <v>21380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21380</v>
      </c>
      <c r="O12" s="44">
        <f t="shared" si="2"/>
        <v>115.56756756756756</v>
      </c>
      <c r="P12" s="9"/>
    </row>
    <row r="13" spans="1:133">
      <c r="A13" s="12"/>
      <c r="B13" s="42">
        <v>524</v>
      </c>
      <c r="C13" s="19" t="s">
        <v>26</v>
      </c>
      <c r="D13" s="43">
        <v>35834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35834</v>
      </c>
      <c r="O13" s="44">
        <f t="shared" si="2"/>
        <v>193.6972972972973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10618</v>
      </c>
      <c r="E14" s="29">
        <f t="shared" si="4"/>
        <v>0</v>
      </c>
      <c r="F14" s="29">
        <f t="shared" si="4"/>
        <v>0</v>
      </c>
      <c r="G14" s="29">
        <f t="shared" si="4"/>
        <v>21447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32065</v>
      </c>
      <c r="O14" s="41">
        <f t="shared" si="2"/>
        <v>173.32432432432432</v>
      </c>
      <c r="P14" s="10"/>
    </row>
    <row r="15" spans="1:133">
      <c r="A15" s="12"/>
      <c r="B15" s="42">
        <v>539</v>
      </c>
      <c r="C15" s="19" t="s">
        <v>28</v>
      </c>
      <c r="D15" s="43">
        <v>10618</v>
      </c>
      <c r="E15" s="43">
        <v>0</v>
      </c>
      <c r="F15" s="43">
        <v>0</v>
      </c>
      <c r="G15" s="43">
        <v>21447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32065</v>
      </c>
      <c r="O15" s="44">
        <f t="shared" si="2"/>
        <v>173.32432432432432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0</v>
      </c>
      <c r="F16" s="29">
        <f t="shared" si="5"/>
        <v>0</v>
      </c>
      <c r="G16" s="29">
        <f t="shared" si="5"/>
        <v>4643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4643</v>
      </c>
      <c r="O16" s="41">
        <f t="shared" si="2"/>
        <v>25.097297297297299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0</v>
      </c>
      <c r="F17" s="43">
        <v>0</v>
      </c>
      <c r="G17" s="43">
        <v>4643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4643</v>
      </c>
      <c r="O17" s="44">
        <f t="shared" si="2"/>
        <v>25.097297297297299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5986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5986</v>
      </c>
      <c r="O18" s="41">
        <f t="shared" si="2"/>
        <v>32.356756756756759</v>
      </c>
      <c r="P18" s="9"/>
    </row>
    <row r="19" spans="1:119" ht="15.75" thickBot="1">
      <c r="A19" s="12"/>
      <c r="B19" s="42">
        <v>573</v>
      </c>
      <c r="C19" s="19" t="s">
        <v>43</v>
      </c>
      <c r="D19" s="43">
        <v>5986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5986</v>
      </c>
      <c r="O19" s="44">
        <f t="shared" si="2"/>
        <v>32.356756756756759</v>
      </c>
      <c r="P19" s="9"/>
    </row>
    <row r="20" spans="1:119" ht="16.5" thickBot="1">
      <c r="A20" s="13" t="s">
        <v>10</v>
      </c>
      <c r="B20" s="21"/>
      <c r="C20" s="20"/>
      <c r="D20" s="14">
        <f>SUM(D5,D11,D14,D16,D18)</f>
        <v>207757</v>
      </c>
      <c r="E20" s="14">
        <f t="shared" ref="E20:M20" si="7">SUM(E5,E11,E14,E16,E18)</f>
        <v>0</v>
      </c>
      <c r="F20" s="14">
        <f t="shared" si="7"/>
        <v>0</v>
      </c>
      <c r="G20" s="14">
        <f t="shared" si="7"/>
        <v>26090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233847</v>
      </c>
      <c r="O20" s="35">
        <f t="shared" si="2"/>
        <v>1264.0378378378377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44</v>
      </c>
      <c r="M22" s="157"/>
      <c r="N22" s="157"/>
      <c r="O22" s="39">
        <v>185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109640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109640</v>
      </c>
      <c r="O5" s="30">
        <f t="shared" ref="O5:O22" si="2">(N5/O$24)</f>
        <v>602.41758241758237</v>
      </c>
      <c r="P5" s="6"/>
    </row>
    <row r="6" spans="1:133">
      <c r="A6" s="12"/>
      <c r="B6" s="42">
        <v>511</v>
      </c>
      <c r="C6" s="19" t="s">
        <v>19</v>
      </c>
      <c r="D6" s="43">
        <v>6964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6964</v>
      </c>
      <c r="O6" s="44">
        <f t="shared" si="2"/>
        <v>38.263736263736263</v>
      </c>
      <c r="P6" s="9"/>
    </row>
    <row r="7" spans="1:133">
      <c r="A7" s="12"/>
      <c r="B7" s="42">
        <v>513</v>
      </c>
      <c r="C7" s="19" t="s">
        <v>20</v>
      </c>
      <c r="D7" s="43">
        <v>53475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53475</v>
      </c>
      <c r="O7" s="44">
        <f t="shared" si="2"/>
        <v>293.81868131868134</v>
      </c>
      <c r="P7" s="9"/>
    </row>
    <row r="8" spans="1:133">
      <c r="A8" s="12"/>
      <c r="B8" s="42">
        <v>514</v>
      </c>
      <c r="C8" s="19" t="s">
        <v>21</v>
      </c>
      <c r="D8" s="43">
        <v>11774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11774</v>
      </c>
      <c r="O8" s="44">
        <f t="shared" si="2"/>
        <v>64.692307692307693</v>
      </c>
      <c r="P8" s="9"/>
    </row>
    <row r="9" spans="1:133">
      <c r="A9" s="12"/>
      <c r="B9" s="42">
        <v>515</v>
      </c>
      <c r="C9" s="19" t="s">
        <v>22</v>
      </c>
      <c r="D9" s="43">
        <v>750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750</v>
      </c>
      <c r="O9" s="44">
        <f t="shared" si="2"/>
        <v>4.1208791208791204</v>
      </c>
      <c r="P9" s="9"/>
    </row>
    <row r="10" spans="1:133">
      <c r="A10" s="12"/>
      <c r="B10" s="42">
        <v>519</v>
      </c>
      <c r="C10" s="19" t="s">
        <v>23</v>
      </c>
      <c r="D10" s="43">
        <v>36677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36677</v>
      </c>
      <c r="O10" s="44">
        <f t="shared" si="2"/>
        <v>201.52197802197801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57113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57113</v>
      </c>
      <c r="O11" s="41">
        <f t="shared" si="2"/>
        <v>313.80769230769232</v>
      </c>
      <c r="P11" s="10"/>
    </row>
    <row r="12" spans="1:133">
      <c r="A12" s="12"/>
      <c r="B12" s="42">
        <v>521</v>
      </c>
      <c r="C12" s="19" t="s">
        <v>25</v>
      </c>
      <c r="D12" s="43">
        <v>21279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21279</v>
      </c>
      <c r="O12" s="44">
        <f t="shared" si="2"/>
        <v>116.91758241758242</v>
      </c>
      <c r="P12" s="9"/>
    </row>
    <row r="13" spans="1:133">
      <c r="A13" s="12"/>
      <c r="B13" s="42">
        <v>524</v>
      </c>
      <c r="C13" s="19" t="s">
        <v>26</v>
      </c>
      <c r="D13" s="43">
        <v>35834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35834</v>
      </c>
      <c r="O13" s="44">
        <f t="shared" si="2"/>
        <v>196.8901098901099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21943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21943</v>
      </c>
      <c r="O14" s="41">
        <f t="shared" si="2"/>
        <v>120.56593406593407</v>
      </c>
      <c r="P14" s="10"/>
    </row>
    <row r="15" spans="1:133">
      <c r="A15" s="12"/>
      <c r="B15" s="42">
        <v>539</v>
      </c>
      <c r="C15" s="19" t="s">
        <v>28</v>
      </c>
      <c r="D15" s="43">
        <v>21943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21943</v>
      </c>
      <c r="O15" s="44">
        <f t="shared" si="2"/>
        <v>120.56593406593407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0</v>
      </c>
      <c r="F16" s="29">
        <f t="shared" si="5"/>
        <v>0</v>
      </c>
      <c r="G16" s="29">
        <f t="shared" si="5"/>
        <v>3576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3576</v>
      </c>
      <c r="O16" s="41">
        <f t="shared" si="2"/>
        <v>19.64835164835165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0</v>
      </c>
      <c r="F17" s="43">
        <v>0</v>
      </c>
      <c r="G17" s="43">
        <v>3576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3576</v>
      </c>
      <c r="O17" s="44">
        <f t="shared" si="2"/>
        <v>19.64835164835165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15741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15741</v>
      </c>
      <c r="O18" s="41">
        <f t="shared" si="2"/>
        <v>86.489010989010993</v>
      </c>
      <c r="P18" s="9"/>
    </row>
    <row r="19" spans="1:119">
      <c r="A19" s="12"/>
      <c r="B19" s="42">
        <v>579</v>
      </c>
      <c r="C19" s="19" t="s">
        <v>32</v>
      </c>
      <c r="D19" s="43">
        <v>15741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15741</v>
      </c>
      <c r="O19" s="44">
        <f t="shared" si="2"/>
        <v>86.489010989010993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18074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18074</v>
      </c>
      <c r="O20" s="41">
        <f t="shared" si="2"/>
        <v>99.307692307692307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0</v>
      </c>
      <c r="E21" s="43">
        <v>0</v>
      </c>
      <c r="F21" s="43">
        <v>0</v>
      </c>
      <c r="G21" s="43">
        <v>18074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18074</v>
      </c>
      <c r="O21" s="44">
        <f t="shared" si="2"/>
        <v>99.307692307692307</v>
      </c>
      <c r="P21" s="9"/>
    </row>
    <row r="22" spans="1:119" ht="16.5" thickBot="1">
      <c r="A22" s="13" t="s">
        <v>10</v>
      </c>
      <c r="B22" s="21"/>
      <c r="C22" s="20"/>
      <c r="D22" s="14">
        <f>SUM(D5,D11,D14,D16,D18,D20)</f>
        <v>204437</v>
      </c>
      <c r="E22" s="14">
        <f t="shared" ref="E22:M22" si="8">SUM(E5,E11,E14,E16,E18,E20)</f>
        <v>0</v>
      </c>
      <c r="F22" s="14">
        <f t="shared" si="8"/>
        <v>0</v>
      </c>
      <c r="G22" s="14">
        <f t="shared" si="8"/>
        <v>21650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226087</v>
      </c>
      <c r="O22" s="35">
        <f t="shared" si="2"/>
        <v>1242.2362637362637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41</v>
      </c>
      <c r="M24" s="157"/>
      <c r="N24" s="157"/>
      <c r="O24" s="39">
        <v>182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105214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105214</v>
      </c>
      <c r="O5" s="30">
        <f t="shared" ref="O5:O22" si="2">(N5/O$24)</f>
        <v>571.81521739130437</v>
      </c>
      <c r="P5" s="6"/>
    </row>
    <row r="6" spans="1:133">
      <c r="A6" s="12"/>
      <c r="B6" s="42">
        <v>511</v>
      </c>
      <c r="C6" s="19" t="s">
        <v>19</v>
      </c>
      <c r="D6" s="43">
        <v>8909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8909</v>
      </c>
      <c r="O6" s="44">
        <f t="shared" si="2"/>
        <v>48.418478260869563</v>
      </c>
      <c r="P6" s="9"/>
    </row>
    <row r="7" spans="1:133">
      <c r="A7" s="12"/>
      <c r="B7" s="42">
        <v>513</v>
      </c>
      <c r="C7" s="19" t="s">
        <v>20</v>
      </c>
      <c r="D7" s="43">
        <v>53475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53475</v>
      </c>
      <c r="O7" s="44">
        <f t="shared" si="2"/>
        <v>290.625</v>
      </c>
      <c r="P7" s="9"/>
    </row>
    <row r="8" spans="1:133">
      <c r="A8" s="12"/>
      <c r="B8" s="42">
        <v>514</v>
      </c>
      <c r="C8" s="19" t="s">
        <v>21</v>
      </c>
      <c r="D8" s="43">
        <v>10323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10323</v>
      </c>
      <c r="O8" s="44">
        <f t="shared" si="2"/>
        <v>56.103260869565219</v>
      </c>
      <c r="P8" s="9"/>
    </row>
    <row r="9" spans="1:133">
      <c r="A9" s="12"/>
      <c r="B9" s="42">
        <v>515</v>
      </c>
      <c r="C9" s="19" t="s">
        <v>22</v>
      </c>
      <c r="D9" s="43">
        <v>7914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7914</v>
      </c>
      <c r="O9" s="44">
        <f t="shared" si="2"/>
        <v>43.010869565217391</v>
      </c>
      <c r="P9" s="9"/>
    </row>
    <row r="10" spans="1:133">
      <c r="A10" s="12"/>
      <c r="B10" s="42">
        <v>519</v>
      </c>
      <c r="C10" s="19" t="s">
        <v>23</v>
      </c>
      <c r="D10" s="43">
        <v>24593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24593</v>
      </c>
      <c r="O10" s="44">
        <f t="shared" si="2"/>
        <v>133.65760869565219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64785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64785</v>
      </c>
      <c r="O11" s="41">
        <f t="shared" si="2"/>
        <v>352.09239130434781</v>
      </c>
      <c r="P11" s="10"/>
    </row>
    <row r="12" spans="1:133">
      <c r="A12" s="12"/>
      <c r="B12" s="42">
        <v>521</v>
      </c>
      <c r="C12" s="19" t="s">
        <v>25</v>
      </c>
      <c r="D12" s="43">
        <v>14054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14054</v>
      </c>
      <c r="O12" s="44">
        <f t="shared" si="2"/>
        <v>76.380434782608702</v>
      </c>
      <c r="P12" s="9"/>
    </row>
    <row r="13" spans="1:133">
      <c r="A13" s="12"/>
      <c r="B13" s="42">
        <v>524</v>
      </c>
      <c r="C13" s="19" t="s">
        <v>26</v>
      </c>
      <c r="D13" s="43">
        <v>50731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50731</v>
      </c>
      <c r="O13" s="44">
        <f t="shared" si="2"/>
        <v>275.71195652173913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18902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18902</v>
      </c>
      <c r="O14" s="41">
        <f t="shared" si="2"/>
        <v>102.72826086956522</v>
      </c>
      <c r="P14" s="10"/>
    </row>
    <row r="15" spans="1:133">
      <c r="A15" s="12"/>
      <c r="B15" s="42">
        <v>539</v>
      </c>
      <c r="C15" s="19" t="s">
        <v>28</v>
      </c>
      <c r="D15" s="43">
        <v>18902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18902</v>
      </c>
      <c r="O15" s="44">
        <f t="shared" si="2"/>
        <v>102.72826086956522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0</v>
      </c>
      <c r="F16" s="29">
        <f t="shared" si="5"/>
        <v>0</v>
      </c>
      <c r="G16" s="29">
        <f t="shared" si="5"/>
        <v>2626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2626</v>
      </c>
      <c r="O16" s="41">
        <f t="shared" si="2"/>
        <v>14.271739130434783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0</v>
      </c>
      <c r="F17" s="43">
        <v>0</v>
      </c>
      <c r="G17" s="43">
        <v>2626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2626</v>
      </c>
      <c r="O17" s="44">
        <f t="shared" si="2"/>
        <v>14.271739130434783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8298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8298</v>
      </c>
      <c r="O18" s="41">
        <f t="shared" si="2"/>
        <v>45.097826086956523</v>
      </c>
      <c r="P18" s="9"/>
    </row>
    <row r="19" spans="1:119">
      <c r="A19" s="12"/>
      <c r="B19" s="42">
        <v>579</v>
      </c>
      <c r="C19" s="19" t="s">
        <v>32</v>
      </c>
      <c r="D19" s="43">
        <v>8298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8298</v>
      </c>
      <c r="O19" s="44">
        <f t="shared" si="2"/>
        <v>45.097826086956523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21713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21713</v>
      </c>
      <c r="O20" s="41">
        <f t="shared" si="2"/>
        <v>118.0054347826087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0</v>
      </c>
      <c r="E21" s="43">
        <v>0</v>
      </c>
      <c r="F21" s="43">
        <v>0</v>
      </c>
      <c r="G21" s="43">
        <v>21713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21713</v>
      </c>
      <c r="O21" s="44">
        <f t="shared" si="2"/>
        <v>118.0054347826087</v>
      </c>
      <c r="P21" s="9"/>
    </row>
    <row r="22" spans="1:119" ht="16.5" thickBot="1">
      <c r="A22" s="13" t="s">
        <v>10</v>
      </c>
      <c r="B22" s="21"/>
      <c r="C22" s="20"/>
      <c r="D22" s="14">
        <f>SUM(D5,D11,D14,D16,D18,D20)</f>
        <v>197199</v>
      </c>
      <c r="E22" s="14">
        <f t="shared" ref="E22:M22" si="8">SUM(E5,E11,E14,E16,E18,E20)</f>
        <v>0</v>
      </c>
      <c r="F22" s="14">
        <f t="shared" si="8"/>
        <v>0</v>
      </c>
      <c r="G22" s="14">
        <f t="shared" si="8"/>
        <v>24339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221538</v>
      </c>
      <c r="O22" s="35">
        <f t="shared" si="2"/>
        <v>1204.0108695652175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38</v>
      </c>
      <c r="M24" s="157"/>
      <c r="N24" s="157"/>
      <c r="O24" s="39">
        <v>184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A26:O26"/>
    <mergeCell ref="L24:N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146723</v>
      </c>
      <c r="E5" s="24">
        <f t="shared" si="0"/>
        <v>0</v>
      </c>
      <c r="F5" s="24">
        <f t="shared" si="0"/>
        <v>0</v>
      </c>
      <c r="G5" s="24">
        <f t="shared" si="0"/>
        <v>782363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929086</v>
      </c>
      <c r="O5" s="30">
        <f t="shared" ref="O5:O22" si="2">(N5/O$24)</f>
        <v>4532.1268292682926</v>
      </c>
      <c r="P5" s="6"/>
    </row>
    <row r="6" spans="1:133">
      <c r="A6" s="12"/>
      <c r="B6" s="42">
        <v>511</v>
      </c>
      <c r="C6" s="19" t="s">
        <v>19</v>
      </c>
      <c r="D6" s="43">
        <v>10878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10878</v>
      </c>
      <c r="O6" s="44">
        <f t="shared" si="2"/>
        <v>53.063414634146341</v>
      </c>
      <c r="P6" s="9"/>
    </row>
    <row r="7" spans="1:133">
      <c r="A7" s="12"/>
      <c r="B7" s="42">
        <v>513</v>
      </c>
      <c r="C7" s="19" t="s">
        <v>20</v>
      </c>
      <c r="D7" s="43">
        <v>55400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55400</v>
      </c>
      <c r="O7" s="44">
        <f t="shared" si="2"/>
        <v>270.2439024390244</v>
      </c>
      <c r="P7" s="9"/>
    </row>
    <row r="8" spans="1:133">
      <c r="A8" s="12"/>
      <c r="B8" s="42">
        <v>514</v>
      </c>
      <c r="C8" s="19" t="s">
        <v>21</v>
      </c>
      <c r="D8" s="43">
        <v>34610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34610</v>
      </c>
      <c r="O8" s="44">
        <f t="shared" si="2"/>
        <v>168.82926829268294</v>
      </c>
      <c r="P8" s="9"/>
    </row>
    <row r="9" spans="1:133">
      <c r="A9" s="12"/>
      <c r="B9" s="42">
        <v>515</v>
      </c>
      <c r="C9" s="19" t="s">
        <v>22</v>
      </c>
      <c r="D9" s="43">
        <v>3968</v>
      </c>
      <c r="E9" s="43">
        <v>0</v>
      </c>
      <c r="F9" s="43">
        <v>0</v>
      </c>
      <c r="G9" s="43">
        <v>782363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786331</v>
      </c>
      <c r="O9" s="44">
        <f t="shared" si="2"/>
        <v>3835.7609756097563</v>
      </c>
      <c r="P9" s="9"/>
    </row>
    <row r="10" spans="1:133">
      <c r="A10" s="12"/>
      <c r="B10" s="42">
        <v>519</v>
      </c>
      <c r="C10" s="19" t="s">
        <v>23</v>
      </c>
      <c r="D10" s="43">
        <v>41867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41867</v>
      </c>
      <c r="O10" s="44">
        <f t="shared" si="2"/>
        <v>204.22926829268292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63390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63390</v>
      </c>
      <c r="O11" s="41">
        <f t="shared" si="2"/>
        <v>309.21951219512198</v>
      </c>
      <c r="P11" s="10"/>
    </row>
    <row r="12" spans="1:133">
      <c r="A12" s="12"/>
      <c r="B12" s="42">
        <v>521</v>
      </c>
      <c r="C12" s="19" t="s">
        <v>25</v>
      </c>
      <c r="D12" s="43">
        <v>25434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25434</v>
      </c>
      <c r="O12" s="44">
        <f t="shared" si="2"/>
        <v>124.06829268292682</v>
      </c>
      <c r="P12" s="9"/>
    </row>
    <row r="13" spans="1:133">
      <c r="A13" s="12"/>
      <c r="B13" s="42">
        <v>524</v>
      </c>
      <c r="C13" s="19" t="s">
        <v>26</v>
      </c>
      <c r="D13" s="43">
        <v>37956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37956</v>
      </c>
      <c r="O13" s="44">
        <f t="shared" si="2"/>
        <v>185.15121951219513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30713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30713</v>
      </c>
      <c r="O14" s="41">
        <f t="shared" si="2"/>
        <v>149.81951219512194</v>
      </c>
      <c r="P14" s="10"/>
    </row>
    <row r="15" spans="1:133">
      <c r="A15" s="12"/>
      <c r="B15" s="42">
        <v>539</v>
      </c>
      <c r="C15" s="19" t="s">
        <v>28</v>
      </c>
      <c r="D15" s="43">
        <v>30713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30713</v>
      </c>
      <c r="O15" s="44">
        <f t="shared" si="2"/>
        <v>149.81951219512194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0</v>
      </c>
      <c r="F16" s="29">
        <f t="shared" si="5"/>
        <v>0</v>
      </c>
      <c r="G16" s="29">
        <f t="shared" si="5"/>
        <v>4628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4628</v>
      </c>
      <c r="O16" s="41">
        <f t="shared" si="2"/>
        <v>22.57560975609756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0</v>
      </c>
      <c r="F17" s="43">
        <v>0</v>
      </c>
      <c r="G17" s="43">
        <v>4628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4628</v>
      </c>
      <c r="O17" s="44">
        <f t="shared" si="2"/>
        <v>22.57560975609756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6379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6379</v>
      </c>
      <c r="O18" s="41">
        <f t="shared" si="2"/>
        <v>31.117073170731707</v>
      </c>
      <c r="P18" s="9"/>
    </row>
    <row r="19" spans="1:119">
      <c r="A19" s="12"/>
      <c r="B19" s="42">
        <v>579</v>
      </c>
      <c r="C19" s="19" t="s">
        <v>32</v>
      </c>
      <c r="D19" s="43">
        <v>6379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6379</v>
      </c>
      <c r="O19" s="44">
        <f t="shared" si="2"/>
        <v>31.117073170731707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38875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38875</v>
      </c>
      <c r="O20" s="41">
        <f t="shared" si="2"/>
        <v>189.63414634146341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0</v>
      </c>
      <c r="E21" s="43">
        <v>0</v>
      </c>
      <c r="F21" s="43">
        <v>0</v>
      </c>
      <c r="G21" s="43">
        <v>38875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38875</v>
      </c>
      <c r="O21" s="44">
        <f t="shared" si="2"/>
        <v>189.63414634146341</v>
      </c>
      <c r="P21" s="9"/>
    </row>
    <row r="22" spans="1:119" ht="16.5" thickBot="1">
      <c r="A22" s="13" t="s">
        <v>10</v>
      </c>
      <c r="B22" s="21"/>
      <c r="C22" s="20"/>
      <c r="D22" s="14">
        <f>SUM(D5,D11,D14,D16,D18,D20)</f>
        <v>247205</v>
      </c>
      <c r="E22" s="14">
        <f t="shared" ref="E22:M22" si="8">SUM(E5,E11,E14,E16,E18,E20)</f>
        <v>0</v>
      </c>
      <c r="F22" s="14">
        <f t="shared" si="8"/>
        <v>0</v>
      </c>
      <c r="G22" s="14">
        <f t="shared" si="8"/>
        <v>825866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1073071</v>
      </c>
      <c r="O22" s="35">
        <f t="shared" si="2"/>
        <v>5234.4926829268288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35</v>
      </c>
      <c r="M24" s="157"/>
      <c r="N24" s="157"/>
      <c r="O24" s="39">
        <v>205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thickBot="1">
      <c r="A26" s="159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A26:O26"/>
    <mergeCell ref="A25:O25"/>
    <mergeCell ref="L24:N2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141663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141663</v>
      </c>
      <c r="O5" s="30">
        <f t="shared" ref="O5:O21" si="2">(N5/O$23)</f>
        <v>691.03902439024387</v>
      </c>
      <c r="P5" s="6"/>
    </row>
    <row r="6" spans="1:133">
      <c r="A6" s="12"/>
      <c r="B6" s="42">
        <v>511</v>
      </c>
      <c r="C6" s="19" t="s">
        <v>19</v>
      </c>
      <c r="D6" s="43">
        <v>169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169</v>
      </c>
      <c r="O6" s="44">
        <f t="shared" si="2"/>
        <v>0.82439024390243898</v>
      </c>
      <c r="P6" s="9"/>
    </row>
    <row r="7" spans="1:133">
      <c r="A7" s="12"/>
      <c r="B7" s="42">
        <v>513</v>
      </c>
      <c r="C7" s="19" t="s">
        <v>20</v>
      </c>
      <c r="D7" s="43">
        <v>50508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50508</v>
      </c>
      <c r="O7" s="44">
        <f t="shared" si="2"/>
        <v>246.38048780487804</v>
      </c>
      <c r="P7" s="9"/>
    </row>
    <row r="8" spans="1:133">
      <c r="A8" s="12"/>
      <c r="B8" s="42">
        <v>514</v>
      </c>
      <c r="C8" s="19" t="s">
        <v>21</v>
      </c>
      <c r="D8" s="43">
        <v>37425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37425</v>
      </c>
      <c r="O8" s="44">
        <f t="shared" si="2"/>
        <v>182.5609756097561</v>
      </c>
      <c r="P8" s="9"/>
    </row>
    <row r="9" spans="1:133">
      <c r="A9" s="12"/>
      <c r="B9" s="42">
        <v>515</v>
      </c>
      <c r="C9" s="19" t="s">
        <v>22</v>
      </c>
      <c r="D9" s="43">
        <v>7225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7225</v>
      </c>
      <c r="O9" s="44">
        <f t="shared" si="2"/>
        <v>35.243902439024389</v>
      </c>
      <c r="P9" s="9"/>
    </row>
    <row r="10" spans="1:133">
      <c r="A10" s="12"/>
      <c r="B10" s="42">
        <v>519</v>
      </c>
      <c r="C10" s="19" t="s">
        <v>23</v>
      </c>
      <c r="D10" s="43">
        <v>46336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46336</v>
      </c>
      <c r="O10" s="44">
        <f t="shared" si="2"/>
        <v>226.02926829268293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150300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150300</v>
      </c>
      <c r="O11" s="41">
        <f t="shared" si="2"/>
        <v>733.17073170731703</v>
      </c>
      <c r="P11" s="10"/>
    </row>
    <row r="12" spans="1:133">
      <c r="A12" s="12"/>
      <c r="B12" s="42">
        <v>521</v>
      </c>
      <c r="C12" s="19" t="s">
        <v>25</v>
      </c>
      <c r="D12" s="43">
        <v>27692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27692</v>
      </c>
      <c r="O12" s="44">
        <f t="shared" si="2"/>
        <v>135.0829268292683</v>
      </c>
      <c r="P12" s="9"/>
    </row>
    <row r="13" spans="1:133">
      <c r="A13" s="12"/>
      <c r="B13" s="42">
        <v>524</v>
      </c>
      <c r="C13" s="19" t="s">
        <v>26</v>
      </c>
      <c r="D13" s="43">
        <v>47608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47608</v>
      </c>
      <c r="O13" s="44">
        <f t="shared" si="2"/>
        <v>232.2341463414634</v>
      </c>
      <c r="P13" s="9"/>
    </row>
    <row r="14" spans="1:133">
      <c r="A14" s="12"/>
      <c r="B14" s="42">
        <v>529</v>
      </c>
      <c r="C14" s="19" t="s">
        <v>49</v>
      </c>
      <c r="D14" s="43">
        <v>75000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75000</v>
      </c>
      <c r="O14" s="44">
        <f t="shared" si="2"/>
        <v>365.85365853658539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SUM(D16:D16)</f>
        <v>18446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18446</v>
      </c>
      <c r="O15" s="41">
        <f t="shared" si="2"/>
        <v>89.980487804878052</v>
      </c>
      <c r="P15" s="10"/>
    </row>
    <row r="16" spans="1:133">
      <c r="A16" s="12"/>
      <c r="B16" s="42">
        <v>539</v>
      </c>
      <c r="C16" s="19" t="s">
        <v>28</v>
      </c>
      <c r="D16" s="43">
        <v>18446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18446</v>
      </c>
      <c r="O16" s="44">
        <f t="shared" si="2"/>
        <v>89.980487804878052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50507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50507</v>
      </c>
      <c r="O17" s="41">
        <f t="shared" si="2"/>
        <v>246.37560975609756</v>
      </c>
      <c r="P17" s="10"/>
    </row>
    <row r="18" spans="1:119">
      <c r="A18" s="12"/>
      <c r="B18" s="42">
        <v>541</v>
      </c>
      <c r="C18" s="19" t="s">
        <v>30</v>
      </c>
      <c r="D18" s="43">
        <v>50507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50507</v>
      </c>
      <c r="O18" s="44">
        <f t="shared" si="2"/>
        <v>246.37560975609756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7691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7691</v>
      </c>
      <c r="O19" s="41">
        <f t="shared" si="2"/>
        <v>37.517073170731706</v>
      </c>
      <c r="P19" s="9"/>
    </row>
    <row r="20" spans="1:119" ht="15.75" thickBot="1">
      <c r="A20" s="12"/>
      <c r="B20" s="42">
        <v>579</v>
      </c>
      <c r="C20" s="19" t="s">
        <v>32</v>
      </c>
      <c r="D20" s="43">
        <v>7691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7691</v>
      </c>
      <c r="O20" s="44">
        <f t="shared" si="2"/>
        <v>37.517073170731706</v>
      </c>
      <c r="P20" s="9"/>
    </row>
    <row r="21" spans="1:119" ht="16.5" thickBot="1">
      <c r="A21" s="13" t="s">
        <v>10</v>
      </c>
      <c r="B21" s="21"/>
      <c r="C21" s="20"/>
      <c r="D21" s="14">
        <f>SUM(D5,D11,D15,D17,D19)</f>
        <v>368607</v>
      </c>
      <c r="E21" s="14">
        <f t="shared" ref="E21:M21" si="7">SUM(E5,E11,E15,E17,E19)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368607</v>
      </c>
      <c r="O21" s="35">
        <f t="shared" si="2"/>
        <v>1798.0829268292682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50</v>
      </c>
      <c r="M23" s="157"/>
      <c r="N23" s="157"/>
      <c r="O23" s="39">
        <v>205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159861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159861</v>
      </c>
      <c r="O5" s="30">
        <f t="shared" ref="O5:O20" si="2">(N5/O$22)</f>
        <v>772.27536231884062</v>
      </c>
      <c r="P5" s="6"/>
    </row>
    <row r="6" spans="1:133">
      <c r="A6" s="12"/>
      <c r="B6" s="42">
        <v>511</v>
      </c>
      <c r="C6" s="19" t="s">
        <v>19</v>
      </c>
      <c r="D6" s="43">
        <v>4484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4484</v>
      </c>
      <c r="O6" s="44">
        <f t="shared" si="2"/>
        <v>21.661835748792271</v>
      </c>
      <c r="P6" s="9"/>
    </row>
    <row r="7" spans="1:133">
      <c r="A7" s="12"/>
      <c r="B7" s="42">
        <v>513</v>
      </c>
      <c r="C7" s="19" t="s">
        <v>20</v>
      </c>
      <c r="D7" s="43">
        <v>37525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37525</v>
      </c>
      <c r="O7" s="44">
        <f t="shared" si="2"/>
        <v>181.28019323671498</v>
      </c>
      <c r="P7" s="9"/>
    </row>
    <row r="8" spans="1:133">
      <c r="A8" s="12"/>
      <c r="B8" s="42">
        <v>514</v>
      </c>
      <c r="C8" s="19" t="s">
        <v>21</v>
      </c>
      <c r="D8" s="43">
        <v>15999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15999</v>
      </c>
      <c r="O8" s="44">
        <f t="shared" si="2"/>
        <v>77.289855072463766</v>
      </c>
      <c r="P8" s="9"/>
    </row>
    <row r="9" spans="1:133">
      <c r="A9" s="12"/>
      <c r="B9" s="42">
        <v>515</v>
      </c>
      <c r="C9" s="19" t="s">
        <v>22</v>
      </c>
      <c r="D9" s="43">
        <v>35828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35828</v>
      </c>
      <c r="O9" s="44">
        <f t="shared" si="2"/>
        <v>173.08212560386474</v>
      </c>
      <c r="P9" s="9"/>
    </row>
    <row r="10" spans="1:133">
      <c r="A10" s="12"/>
      <c r="B10" s="42">
        <v>519</v>
      </c>
      <c r="C10" s="19" t="s">
        <v>23</v>
      </c>
      <c r="D10" s="43">
        <v>66025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66025</v>
      </c>
      <c r="O10" s="44">
        <f t="shared" si="2"/>
        <v>318.96135265700485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129109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129109</v>
      </c>
      <c r="O11" s="41">
        <f t="shared" si="2"/>
        <v>623.71497584541066</v>
      </c>
      <c r="P11" s="10"/>
    </row>
    <row r="12" spans="1:133">
      <c r="A12" s="12"/>
      <c r="B12" s="42">
        <v>521</v>
      </c>
      <c r="C12" s="19" t="s">
        <v>25</v>
      </c>
      <c r="D12" s="43">
        <v>26652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26652</v>
      </c>
      <c r="O12" s="44">
        <f t="shared" si="2"/>
        <v>128.75362318840581</v>
      </c>
      <c r="P12" s="9"/>
    </row>
    <row r="13" spans="1:133">
      <c r="A13" s="12"/>
      <c r="B13" s="42">
        <v>524</v>
      </c>
      <c r="C13" s="19" t="s">
        <v>26</v>
      </c>
      <c r="D13" s="43">
        <v>102457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102457</v>
      </c>
      <c r="O13" s="44">
        <f t="shared" si="2"/>
        <v>494.96135265700485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26189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26189</v>
      </c>
      <c r="O14" s="41">
        <f t="shared" si="2"/>
        <v>126.51690821256038</v>
      </c>
      <c r="P14" s="10"/>
    </row>
    <row r="15" spans="1:133">
      <c r="A15" s="12"/>
      <c r="B15" s="42">
        <v>539</v>
      </c>
      <c r="C15" s="19" t="s">
        <v>28</v>
      </c>
      <c r="D15" s="43">
        <v>26189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26189</v>
      </c>
      <c r="O15" s="44">
        <f t="shared" si="2"/>
        <v>126.51690821256038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57201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57201</v>
      </c>
      <c r="O16" s="41">
        <f t="shared" si="2"/>
        <v>276.33333333333331</v>
      </c>
      <c r="P16" s="10"/>
    </row>
    <row r="17" spans="1:119">
      <c r="A17" s="12"/>
      <c r="B17" s="42">
        <v>541</v>
      </c>
      <c r="C17" s="19" t="s">
        <v>30</v>
      </c>
      <c r="D17" s="43">
        <v>57201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57201</v>
      </c>
      <c r="O17" s="44">
        <f t="shared" si="2"/>
        <v>276.33333333333331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7128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7128</v>
      </c>
      <c r="O18" s="41">
        <f t="shared" si="2"/>
        <v>34.434782608695649</v>
      </c>
      <c r="P18" s="9"/>
    </row>
    <row r="19" spans="1:119" ht="15.75" thickBot="1">
      <c r="A19" s="12"/>
      <c r="B19" s="42">
        <v>579</v>
      </c>
      <c r="C19" s="19" t="s">
        <v>32</v>
      </c>
      <c r="D19" s="43">
        <v>7128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7128</v>
      </c>
      <c r="O19" s="44">
        <f t="shared" si="2"/>
        <v>34.434782608695649</v>
      </c>
      <c r="P19" s="9"/>
    </row>
    <row r="20" spans="1:119" ht="16.5" thickBot="1">
      <c r="A20" s="13" t="s">
        <v>10</v>
      </c>
      <c r="B20" s="21"/>
      <c r="C20" s="20"/>
      <c r="D20" s="14">
        <f>SUM(D5,D11,D14,D16,D18)</f>
        <v>379488</v>
      </c>
      <c r="E20" s="14">
        <f t="shared" ref="E20:M20" si="7">SUM(E5,E11,E14,E16,E18)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379488</v>
      </c>
      <c r="O20" s="35">
        <f t="shared" si="2"/>
        <v>1833.2753623188405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60</v>
      </c>
      <c r="M22" s="157"/>
      <c r="N22" s="157"/>
      <c r="O22" s="39">
        <v>207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74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75</v>
      </c>
      <c r="N4" s="32" t="s">
        <v>5</v>
      </c>
      <c r="O4" s="32" t="s">
        <v>76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150673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150673</v>
      </c>
      <c r="P5" s="30">
        <f t="shared" ref="P5:P20" si="1">(O5/P$22)</f>
        <v>704.07943925233644</v>
      </c>
      <c r="Q5" s="6"/>
    </row>
    <row r="6" spans="1:134">
      <c r="A6" s="12"/>
      <c r="B6" s="42">
        <v>513</v>
      </c>
      <c r="C6" s="19" t="s">
        <v>20</v>
      </c>
      <c r="D6" s="43">
        <v>47000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8" si="2">SUM(D6:N6)</f>
        <v>47000</v>
      </c>
      <c r="P6" s="44">
        <f t="shared" si="1"/>
        <v>219.62616822429908</v>
      </c>
      <c r="Q6" s="9"/>
    </row>
    <row r="7" spans="1:134">
      <c r="A7" s="12"/>
      <c r="B7" s="42">
        <v>514</v>
      </c>
      <c r="C7" s="19" t="s">
        <v>21</v>
      </c>
      <c r="D7" s="43">
        <v>19736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19736</v>
      </c>
      <c r="P7" s="44">
        <f t="shared" si="1"/>
        <v>92.224299065420567</v>
      </c>
      <c r="Q7" s="9"/>
    </row>
    <row r="8" spans="1:134">
      <c r="A8" s="12"/>
      <c r="B8" s="42">
        <v>519</v>
      </c>
      <c r="C8" s="19" t="s">
        <v>23</v>
      </c>
      <c r="D8" s="43">
        <v>83937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83937</v>
      </c>
      <c r="P8" s="44">
        <f t="shared" si="1"/>
        <v>392.22897196261681</v>
      </c>
      <c r="Q8" s="9"/>
    </row>
    <row r="9" spans="1:134" ht="15.75">
      <c r="A9" s="26" t="s">
        <v>24</v>
      </c>
      <c r="B9" s="27"/>
      <c r="C9" s="28"/>
      <c r="D9" s="29">
        <f t="shared" ref="D9:N9" si="3">SUM(D10:D11)</f>
        <v>81304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81304</v>
      </c>
      <c r="P9" s="41">
        <f t="shared" si="1"/>
        <v>379.92523364485982</v>
      </c>
      <c r="Q9" s="10"/>
    </row>
    <row r="10" spans="1:134">
      <c r="A10" s="12"/>
      <c r="B10" s="42">
        <v>521</v>
      </c>
      <c r="C10" s="19" t="s">
        <v>25</v>
      </c>
      <c r="D10" s="43">
        <v>29520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29520</v>
      </c>
      <c r="P10" s="44">
        <f t="shared" si="1"/>
        <v>137.94392523364485</v>
      </c>
      <c r="Q10" s="9"/>
    </row>
    <row r="11" spans="1:134">
      <c r="A11" s="12"/>
      <c r="B11" s="42">
        <v>524</v>
      </c>
      <c r="C11" s="19" t="s">
        <v>26</v>
      </c>
      <c r="D11" s="43">
        <v>51784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51784</v>
      </c>
      <c r="P11" s="44">
        <f t="shared" si="1"/>
        <v>241.98130841121494</v>
      </c>
      <c r="Q11" s="9"/>
    </row>
    <row r="12" spans="1:134" ht="15.75">
      <c r="A12" s="26" t="s">
        <v>27</v>
      </c>
      <c r="B12" s="27"/>
      <c r="C12" s="28"/>
      <c r="D12" s="29">
        <f t="shared" ref="D12:N12" si="5">SUM(D13:D13)</f>
        <v>19428</v>
      </c>
      <c r="E12" s="29">
        <f t="shared" si="5"/>
        <v>0</v>
      </c>
      <c r="F12" s="29">
        <f t="shared" si="5"/>
        <v>0</v>
      </c>
      <c r="G12" s="29">
        <f t="shared" si="5"/>
        <v>21133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40">
        <f>SUM(D12:N12)</f>
        <v>40561</v>
      </c>
      <c r="P12" s="41">
        <f t="shared" si="1"/>
        <v>189.53738317757009</v>
      </c>
      <c r="Q12" s="10"/>
    </row>
    <row r="13" spans="1:134">
      <c r="A13" s="12"/>
      <c r="B13" s="42">
        <v>539</v>
      </c>
      <c r="C13" s="19" t="s">
        <v>28</v>
      </c>
      <c r="D13" s="43">
        <v>19428</v>
      </c>
      <c r="E13" s="43">
        <v>0</v>
      </c>
      <c r="F13" s="43">
        <v>0</v>
      </c>
      <c r="G13" s="43">
        <v>21133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7" si="6">SUM(D13:N13)</f>
        <v>40561</v>
      </c>
      <c r="P13" s="44">
        <f t="shared" si="1"/>
        <v>189.53738317757009</v>
      </c>
      <c r="Q13" s="9"/>
    </row>
    <row r="14" spans="1:134" ht="15.75">
      <c r="A14" s="26" t="s">
        <v>29</v>
      </c>
      <c r="B14" s="27"/>
      <c r="C14" s="28"/>
      <c r="D14" s="29">
        <f t="shared" ref="D14:N14" si="7">SUM(D15:D15)</f>
        <v>0</v>
      </c>
      <c r="E14" s="29">
        <f t="shared" si="7"/>
        <v>0</v>
      </c>
      <c r="F14" s="29">
        <f t="shared" si="7"/>
        <v>0</v>
      </c>
      <c r="G14" s="29">
        <f t="shared" si="7"/>
        <v>23794</v>
      </c>
      <c r="H14" s="29">
        <f t="shared" si="7"/>
        <v>0</v>
      </c>
      <c r="I14" s="29">
        <f t="shared" si="7"/>
        <v>0</v>
      </c>
      <c r="J14" s="29">
        <f t="shared" si="7"/>
        <v>0</v>
      </c>
      <c r="K14" s="29">
        <f t="shared" si="7"/>
        <v>0</v>
      </c>
      <c r="L14" s="29">
        <f t="shared" si="7"/>
        <v>0</v>
      </c>
      <c r="M14" s="29">
        <f t="shared" si="7"/>
        <v>0</v>
      </c>
      <c r="N14" s="29">
        <f t="shared" si="7"/>
        <v>0</v>
      </c>
      <c r="O14" s="29">
        <f t="shared" si="6"/>
        <v>23794</v>
      </c>
      <c r="P14" s="41">
        <f t="shared" si="1"/>
        <v>111.18691588785046</v>
      </c>
      <c r="Q14" s="10"/>
    </row>
    <row r="15" spans="1:134">
      <c r="A15" s="12"/>
      <c r="B15" s="42">
        <v>549</v>
      </c>
      <c r="C15" s="19" t="s">
        <v>77</v>
      </c>
      <c r="D15" s="43">
        <v>0</v>
      </c>
      <c r="E15" s="43">
        <v>0</v>
      </c>
      <c r="F15" s="43">
        <v>0</v>
      </c>
      <c r="G15" s="43">
        <v>23794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23794</v>
      </c>
      <c r="P15" s="44">
        <f t="shared" si="1"/>
        <v>111.18691588785046</v>
      </c>
      <c r="Q15" s="9"/>
    </row>
    <row r="16" spans="1:134" ht="15.75">
      <c r="A16" s="26" t="s">
        <v>31</v>
      </c>
      <c r="B16" s="27"/>
      <c r="C16" s="28"/>
      <c r="D16" s="29">
        <f t="shared" ref="D16:N16" si="8">SUM(D17:D17)</f>
        <v>8763</v>
      </c>
      <c r="E16" s="29">
        <f t="shared" si="8"/>
        <v>0</v>
      </c>
      <c r="F16" s="29">
        <f t="shared" si="8"/>
        <v>0</v>
      </c>
      <c r="G16" s="29">
        <f t="shared" si="8"/>
        <v>0</v>
      </c>
      <c r="H16" s="29">
        <f t="shared" si="8"/>
        <v>0</v>
      </c>
      <c r="I16" s="29">
        <f t="shared" si="8"/>
        <v>0</v>
      </c>
      <c r="J16" s="29">
        <f t="shared" si="8"/>
        <v>0</v>
      </c>
      <c r="K16" s="29">
        <f t="shared" si="8"/>
        <v>0</v>
      </c>
      <c r="L16" s="29">
        <f t="shared" si="8"/>
        <v>0</v>
      </c>
      <c r="M16" s="29">
        <f t="shared" si="8"/>
        <v>0</v>
      </c>
      <c r="N16" s="29">
        <f t="shared" si="8"/>
        <v>0</v>
      </c>
      <c r="O16" s="29">
        <f>SUM(D16:N16)</f>
        <v>8763</v>
      </c>
      <c r="P16" s="41">
        <f t="shared" si="1"/>
        <v>40.94859813084112</v>
      </c>
      <c r="Q16" s="9"/>
    </row>
    <row r="17" spans="1:120">
      <c r="A17" s="12"/>
      <c r="B17" s="42">
        <v>574</v>
      </c>
      <c r="C17" s="19" t="s">
        <v>46</v>
      </c>
      <c r="D17" s="43">
        <v>8763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8763</v>
      </c>
      <c r="P17" s="44">
        <f t="shared" si="1"/>
        <v>40.94859813084112</v>
      </c>
      <c r="Q17" s="9"/>
    </row>
    <row r="18" spans="1:120" ht="15.75">
      <c r="A18" s="26" t="s">
        <v>34</v>
      </c>
      <c r="B18" s="27"/>
      <c r="C18" s="28"/>
      <c r="D18" s="29">
        <f t="shared" ref="D18:N18" si="9">SUM(D19:D19)</f>
        <v>154827</v>
      </c>
      <c r="E18" s="29">
        <f t="shared" si="9"/>
        <v>0</v>
      </c>
      <c r="F18" s="29">
        <f t="shared" si="9"/>
        <v>0</v>
      </c>
      <c r="G18" s="29">
        <f t="shared" si="9"/>
        <v>19428</v>
      </c>
      <c r="H18" s="29">
        <f t="shared" si="9"/>
        <v>0</v>
      </c>
      <c r="I18" s="29">
        <f t="shared" si="9"/>
        <v>0</v>
      </c>
      <c r="J18" s="29">
        <f t="shared" si="9"/>
        <v>0</v>
      </c>
      <c r="K18" s="29">
        <f t="shared" si="9"/>
        <v>0</v>
      </c>
      <c r="L18" s="29">
        <f t="shared" si="9"/>
        <v>0</v>
      </c>
      <c r="M18" s="29">
        <f t="shared" si="9"/>
        <v>0</v>
      </c>
      <c r="N18" s="29">
        <f t="shared" si="9"/>
        <v>0</v>
      </c>
      <c r="O18" s="29">
        <f>SUM(D18:N18)</f>
        <v>174255</v>
      </c>
      <c r="P18" s="41">
        <f t="shared" si="1"/>
        <v>814.27570093457939</v>
      </c>
      <c r="Q18" s="9"/>
    </row>
    <row r="19" spans="1:120" ht="15.75" thickBot="1">
      <c r="A19" s="12"/>
      <c r="B19" s="42">
        <v>581</v>
      </c>
      <c r="C19" s="19" t="s">
        <v>78</v>
      </c>
      <c r="D19" s="43">
        <v>154827</v>
      </c>
      <c r="E19" s="43">
        <v>0</v>
      </c>
      <c r="F19" s="43">
        <v>0</v>
      </c>
      <c r="G19" s="43">
        <v>19428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>SUM(D19:N19)</f>
        <v>174255</v>
      </c>
      <c r="P19" s="44">
        <f t="shared" si="1"/>
        <v>814.27570093457939</v>
      </c>
      <c r="Q19" s="9"/>
    </row>
    <row r="20" spans="1:120" ht="16.5" thickBot="1">
      <c r="A20" s="13" t="s">
        <v>10</v>
      </c>
      <c r="B20" s="21"/>
      <c r="C20" s="20"/>
      <c r="D20" s="14">
        <f>SUM(D5,D9,D12,D14,D16,D18)</f>
        <v>414995</v>
      </c>
      <c r="E20" s="14">
        <f t="shared" ref="E20:N20" si="10">SUM(E5,E9,E12,E14,E16,E18)</f>
        <v>0</v>
      </c>
      <c r="F20" s="14">
        <f t="shared" si="10"/>
        <v>0</v>
      </c>
      <c r="G20" s="14">
        <f t="shared" si="10"/>
        <v>64355</v>
      </c>
      <c r="H20" s="14">
        <f t="shared" si="10"/>
        <v>0</v>
      </c>
      <c r="I20" s="14">
        <f t="shared" si="10"/>
        <v>0</v>
      </c>
      <c r="J20" s="14">
        <f t="shared" si="10"/>
        <v>0</v>
      </c>
      <c r="K20" s="14">
        <f t="shared" si="10"/>
        <v>0</v>
      </c>
      <c r="L20" s="14">
        <f t="shared" si="10"/>
        <v>0</v>
      </c>
      <c r="M20" s="14">
        <f t="shared" si="10"/>
        <v>0</v>
      </c>
      <c r="N20" s="14">
        <f t="shared" si="10"/>
        <v>0</v>
      </c>
      <c r="O20" s="14">
        <f>SUM(D20:N20)</f>
        <v>479350</v>
      </c>
      <c r="P20" s="35">
        <f t="shared" si="1"/>
        <v>2239.9532710280373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157" t="s">
        <v>81</v>
      </c>
      <c r="N22" s="157"/>
      <c r="O22" s="157"/>
      <c r="P22" s="39">
        <v>214</v>
      </c>
    </row>
    <row r="23" spans="1:120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6"/>
    </row>
    <row r="24" spans="1:120" ht="15.75" customHeight="1" thickBot="1">
      <c r="A24" s="159" t="s">
        <v>39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74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75</v>
      </c>
      <c r="N4" s="32" t="s">
        <v>5</v>
      </c>
      <c r="O4" s="32" t="s">
        <v>76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156374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0" si="1">SUM(D5:N5)</f>
        <v>156374</v>
      </c>
      <c r="P5" s="30">
        <f t="shared" ref="P5:P20" si="2">(O5/P$22)</f>
        <v>741.10900473933646</v>
      </c>
      <c r="Q5" s="6"/>
    </row>
    <row r="6" spans="1:134">
      <c r="A6" s="12"/>
      <c r="B6" s="42">
        <v>513</v>
      </c>
      <c r="C6" s="19" t="s">
        <v>20</v>
      </c>
      <c r="D6" s="43">
        <v>42375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42375</v>
      </c>
      <c r="P6" s="44">
        <f t="shared" si="2"/>
        <v>200.82938388625593</v>
      </c>
      <c r="Q6" s="9"/>
    </row>
    <row r="7" spans="1:134">
      <c r="A7" s="12"/>
      <c r="B7" s="42">
        <v>514</v>
      </c>
      <c r="C7" s="19" t="s">
        <v>21</v>
      </c>
      <c r="D7" s="43">
        <v>20026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20026</v>
      </c>
      <c r="P7" s="44">
        <f t="shared" si="2"/>
        <v>94.909952606635073</v>
      </c>
      <c r="Q7" s="9"/>
    </row>
    <row r="8" spans="1:134">
      <c r="A8" s="12"/>
      <c r="B8" s="42">
        <v>519</v>
      </c>
      <c r="C8" s="19" t="s">
        <v>23</v>
      </c>
      <c r="D8" s="43">
        <v>93973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93973</v>
      </c>
      <c r="P8" s="44">
        <f t="shared" si="2"/>
        <v>445.36966824644549</v>
      </c>
      <c r="Q8" s="9"/>
    </row>
    <row r="9" spans="1:134" ht="15.75">
      <c r="A9" s="26" t="s">
        <v>24</v>
      </c>
      <c r="B9" s="27"/>
      <c r="C9" s="28"/>
      <c r="D9" s="29">
        <f t="shared" ref="D9:N9" si="3">SUM(D10:D11)</f>
        <v>77897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77897</v>
      </c>
      <c r="P9" s="41">
        <f t="shared" si="2"/>
        <v>369.18009478672985</v>
      </c>
      <c r="Q9" s="10"/>
    </row>
    <row r="10" spans="1:134">
      <c r="A10" s="12"/>
      <c r="B10" s="42">
        <v>521</v>
      </c>
      <c r="C10" s="19" t="s">
        <v>25</v>
      </c>
      <c r="D10" s="43">
        <v>29401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29401</v>
      </c>
      <c r="P10" s="44">
        <f t="shared" si="2"/>
        <v>139.34123222748815</v>
      </c>
      <c r="Q10" s="9"/>
    </row>
    <row r="11" spans="1:134">
      <c r="A11" s="12"/>
      <c r="B11" s="42">
        <v>524</v>
      </c>
      <c r="C11" s="19" t="s">
        <v>26</v>
      </c>
      <c r="D11" s="43">
        <v>48496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48496</v>
      </c>
      <c r="P11" s="44">
        <f t="shared" si="2"/>
        <v>229.8388625592417</v>
      </c>
      <c r="Q11" s="9"/>
    </row>
    <row r="12" spans="1:134" ht="15.75">
      <c r="A12" s="26" t="s">
        <v>27</v>
      </c>
      <c r="B12" s="27"/>
      <c r="C12" s="28"/>
      <c r="D12" s="29">
        <f t="shared" ref="D12:N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77093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40">
        <f t="shared" si="1"/>
        <v>77093</v>
      </c>
      <c r="P12" s="41">
        <f t="shared" si="2"/>
        <v>365.36966824644549</v>
      </c>
      <c r="Q12" s="10"/>
    </row>
    <row r="13" spans="1:134">
      <c r="A13" s="12"/>
      <c r="B13" s="42">
        <v>539</v>
      </c>
      <c r="C13" s="19" t="s">
        <v>28</v>
      </c>
      <c r="D13" s="43">
        <v>0</v>
      </c>
      <c r="E13" s="43">
        <v>0</v>
      </c>
      <c r="F13" s="43">
        <v>0</v>
      </c>
      <c r="G13" s="43">
        <v>77093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77093</v>
      </c>
      <c r="P13" s="44">
        <f t="shared" si="2"/>
        <v>365.36966824644549</v>
      </c>
      <c r="Q13" s="9"/>
    </row>
    <row r="14" spans="1:134" ht="15.75">
      <c r="A14" s="26" t="s">
        <v>29</v>
      </c>
      <c r="B14" s="27"/>
      <c r="C14" s="28"/>
      <c r="D14" s="29">
        <f t="shared" ref="D14:N14" si="5">SUM(D15:D15)</f>
        <v>0</v>
      </c>
      <c r="E14" s="29">
        <f t="shared" si="5"/>
        <v>0</v>
      </c>
      <c r="F14" s="29">
        <f t="shared" si="5"/>
        <v>0</v>
      </c>
      <c r="G14" s="29">
        <f t="shared" si="5"/>
        <v>21453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21453</v>
      </c>
      <c r="P14" s="41">
        <f t="shared" si="2"/>
        <v>101.67298578199052</v>
      </c>
      <c r="Q14" s="10"/>
    </row>
    <row r="15" spans="1:134">
      <c r="A15" s="12"/>
      <c r="B15" s="42">
        <v>549</v>
      </c>
      <c r="C15" s="19" t="s">
        <v>77</v>
      </c>
      <c r="D15" s="43">
        <v>0</v>
      </c>
      <c r="E15" s="43">
        <v>0</v>
      </c>
      <c r="F15" s="43">
        <v>0</v>
      </c>
      <c r="G15" s="43">
        <v>21453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21453</v>
      </c>
      <c r="P15" s="44">
        <f t="shared" si="2"/>
        <v>101.67298578199052</v>
      </c>
      <c r="Q15" s="9"/>
    </row>
    <row r="16" spans="1:134" ht="15.75">
      <c r="A16" s="26" t="s">
        <v>31</v>
      </c>
      <c r="B16" s="27"/>
      <c r="C16" s="28"/>
      <c r="D16" s="29">
        <f t="shared" ref="D16:N16" si="6">SUM(D17:D17)</f>
        <v>4610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1"/>
        <v>4610</v>
      </c>
      <c r="P16" s="41">
        <f t="shared" si="2"/>
        <v>21.848341232227487</v>
      </c>
      <c r="Q16" s="9"/>
    </row>
    <row r="17" spans="1:120">
      <c r="A17" s="12"/>
      <c r="B17" s="42">
        <v>574</v>
      </c>
      <c r="C17" s="19" t="s">
        <v>46</v>
      </c>
      <c r="D17" s="43">
        <v>4610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4610</v>
      </c>
      <c r="P17" s="44">
        <f t="shared" si="2"/>
        <v>21.848341232227487</v>
      </c>
      <c r="Q17" s="9"/>
    </row>
    <row r="18" spans="1:120" ht="15.75">
      <c r="A18" s="26" t="s">
        <v>34</v>
      </c>
      <c r="B18" s="27"/>
      <c r="C18" s="28"/>
      <c r="D18" s="29">
        <f t="shared" ref="D18:N18" si="7">SUM(D19:D19)</f>
        <v>4260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1"/>
        <v>4260</v>
      </c>
      <c r="P18" s="41">
        <f t="shared" si="2"/>
        <v>20.189573459715639</v>
      </c>
      <c r="Q18" s="9"/>
    </row>
    <row r="19" spans="1:120" ht="15.75" thickBot="1">
      <c r="A19" s="12"/>
      <c r="B19" s="42">
        <v>581</v>
      </c>
      <c r="C19" s="19" t="s">
        <v>78</v>
      </c>
      <c r="D19" s="43">
        <v>4260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4260</v>
      </c>
      <c r="P19" s="44">
        <f t="shared" si="2"/>
        <v>20.189573459715639</v>
      </c>
      <c r="Q19" s="9"/>
    </row>
    <row r="20" spans="1:120" ht="16.5" thickBot="1">
      <c r="A20" s="13" t="s">
        <v>10</v>
      </c>
      <c r="B20" s="21"/>
      <c r="C20" s="20"/>
      <c r="D20" s="14">
        <f>SUM(D5,D9,D12,D14,D16,D18)</f>
        <v>243141</v>
      </c>
      <c r="E20" s="14">
        <f t="shared" ref="E20:N20" si="8">SUM(E5,E9,E12,E14,E16,E18)</f>
        <v>0</v>
      </c>
      <c r="F20" s="14">
        <f t="shared" si="8"/>
        <v>0</v>
      </c>
      <c r="G20" s="14">
        <f t="shared" si="8"/>
        <v>98546</v>
      </c>
      <c r="H20" s="14">
        <f t="shared" si="8"/>
        <v>0</v>
      </c>
      <c r="I20" s="14">
        <f t="shared" si="8"/>
        <v>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8"/>
        <v>0</v>
      </c>
      <c r="O20" s="14">
        <f t="shared" si="1"/>
        <v>341687</v>
      </c>
      <c r="P20" s="35">
        <f t="shared" si="2"/>
        <v>1619.3696682464456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157" t="s">
        <v>79</v>
      </c>
      <c r="N22" s="157"/>
      <c r="O22" s="157"/>
      <c r="P22" s="39">
        <v>211</v>
      </c>
    </row>
    <row r="23" spans="1:120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6"/>
    </row>
    <row r="24" spans="1:120" ht="15.75" customHeight="1" thickBot="1">
      <c r="A24" s="159" t="s">
        <v>39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159261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159261</v>
      </c>
      <c r="O5" s="30">
        <f t="shared" ref="O5:O21" si="2">(N5/O$23)</f>
        <v>856.24193548387098</v>
      </c>
      <c r="P5" s="6"/>
    </row>
    <row r="6" spans="1:133">
      <c r="A6" s="12"/>
      <c r="B6" s="42">
        <v>513</v>
      </c>
      <c r="C6" s="19" t="s">
        <v>20</v>
      </c>
      <c r="D6" s="43">
        <v>72666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72666</v>
      </c>
      <c r="O6" s="44">
        <f t="shared" si="2"/>
        <v>390.67741935483872</v>
      </c>
      <c r="P6" s="9"/>
    </row>
    <row r="7" spans="1:133">
      <c r="A7" s="12"/>
      <c r="B7" s="42">
        <v>514</v>
      </c>
      <c r="C7" s="19" t="s">
        <v>21</v>
      </c>
      <c r="D7" s="43">
        <v>23916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23916</v>
      </c>
      <c r="O7" s="44">
        <f t="shared" si="2"/>
        <v>128.58064516129033</v>
      </c>
      <c r="P7" s="9"/>
    </row>
    <row r="8" spans="1:133">
      <c r="A8" s="12"/>
      <c r="B8" s="42">
        <v>515</v>
      </c>
      <c r="C8" s="19" t="s">
        <v>22</v>
      </c>
      <c r="D8" s="43">
        <v>7500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7500</v>
      </c>
      <c r="O8" s="44">
        <f t="shared" si="2"/>
        <v>40.322580645161288</v>
      </c>
      <c r="P8" s="9"/>
    </row>
    <row r="9" spans="1:133">
      <c r="A9" s="12"/>
      <c r="B9" s="42">
        <v>519</v>
      </c>
      <c r="C9" s="19" t="s">
        <v>57</v>
      </c>
      <c r="D9" s="43">
        <v>55179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55179</v>
      </c>
      <c r="O9" s="44">
        <f t="shared" si="2"/>
        <v>296.66129032258067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78525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78525</v>
      </c>
      <c r="O10" s="41">
        <f t="shared" si="2"/>
        <v>422.17741935483872</v>
      </c>
      <c r="P10" s="10"/>
    </row>
    <row r="11" spans="1:133">
      <c r="A11" s="12"/>
      <c r="B11" s="42">
        <v>521</v>
      </c>
      <c r="C11" s="19" t="s">
        <v>25</v>
      </c>
      <c r="D11" s="43">
        <v>30223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30223</v>
      </c>
      <c r="O11" s="44">
        <f t="shared" si="2"/>
        <v>162.48924731182797</v>
      </c>
      <c r="P11" s="9"/>
    </row>
    <row r="12" spans="1:133">
      <c r="A12" s="12"/>
      <c r="B12" s="42">
        <v>524</v>
      </c>
      <c r="C12" s="19" t="s">
        <v>26</v>
      </c>
      <c r="D12" s="43">
        <v>48302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48302</v>
      </c>
      <c r="O12" s="44">
        <f t="shared" si="2"/>
        <v>259.68817204301075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SUM(D14:D14)</f>
        <v>16451</v>
      </c>
      <c r="E13" s="29">
        <f t="shared" si="4"/>
        <v>0</v>
      </c>
      <c r="F13" s="29">
        <f t="shared" si="4"/>
        <v>0</v>
      </c>
      <c r="G13" s="29">
        <f t="shared" si="4"/>
        <v>31642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48093</v>
      </c>
      <c r="O13" s="41">
        <f t="shared" si="2"/>
        <v>258.56451612903226</v>
      </c>
      <c r="P13" s="10"/>
    </row>
    <row r="14" spans="1:133">
      <c r="A14" s="12"/>
      <c r="B14" s="42">
        <v>539</v>
      </c>
      <c r="C14" s="19" t="s">
        <v>28</v>
      </c>
      <c r="D14" s="43">
        <v>16451</v>
      </c>
      <c r="E14" s="43">
        <v>0</v>
      </c>
      <c r="F14" s="43">
        <v>0</v>
      </c>
      <c r="G14" s="43">
        <v>31642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48093</v>
      </c>
      <c r="O14" s="44">
        <f t="shared" si="2"/>
        <v>258.56451612903226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0</v>
      </c>
      <c r="E15" s="29">
        <f t="shared" si="5"/>
        <v>0</v>
      </c>
      <c r="F15" s="29">
        <f t="shared" si="5"/>
        <v>0</v>
      </c>
      <c r="G15" s="29">
        <f t="shared" si="5"/>
        <v>11167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11167</v>
      </c>
      <c r="O15" s="41">
        <f t="shared" si="2"/>
        <v>60.037634408602152</v>
      </c>
      <c r="P15" s="10"/>
    </row>
    <row r="16" spans="1:133">
      <c r="A16" s="12"/>
      <c r="B16" s="42">
        <v>549</v>
      </c>
      <c r="C16" s="19" t="s">
        <v>69</v>
      </c>
      <c r="D16" s="43">
        <v>0</v>
      </c>
      <c r="E16" s="43">
        <v>0</v>
      </c>
      <c r="F16" s="43">
        <v>0</v>
      </c>
      <c r="G16" s="43">
        <v>11167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11167</v>
      </c>
      <c r="O16" s="44">
        <f t="shared" si="2"/>
        <v>60.037634408602152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5944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5944</v>
      </c>
      <c r="O17" s="41">
        <f t="shared" si="2"/>
        <v>31.956989247311828</v>
      </c>
      <c r="P17" s="9"/>
    </row>
    <row r="18" spans="1:119">
      <c r="A18" s="12"/>
      <c r="B18" s="42">
        <v>574</v>
      </c>
      <c r="C18" s="19" t="s">
        <v>46</v>
      </c>
      <c r="D18" s="43">
        <v>5944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5944</v>
      </c>
      <c r="O18" s="44">
        <f t="shared" si="2"/>
        <v>31.956989247311828</v>
      </c>
      <c r="P18" s="9"/>
    </row>
    <row r="19" spans="1:119" ht="15.75">
      <c r="A19" s="26" t="s">
        <v>53</v>
      </c>
      <c r="B19" s="27"/>
      <c r="C19" s="28"/>
      <c r="D19" s="29">
        <f t="shared" ref="D19:M19" si="7">SUM(D20:D20)</f>
        <v>0</v>
      </c>
      <c r="E19" s="29">
        <f t="shared" si="7"/>
        <v>0</v>
      </c>
      <c r="F19" s="29">
        <f t="shared" si="7"/>
        <v>0</v>
      </c>
      <c r="G19" s="29">
        <f t="shared" si="7"/>
        <v>13830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13830</v>
      </c>
      <c r="O19" s="41">
        <f t="shared" si="2"/>
        <v>74.354838709677423</v>
      </c>
      <c r="P19" s="9"/>
    </row>
    <row r="20" spans="1:119" ht="15.75" thickBot="1">
      <c r="A20" s="12"/>
      <c r="B20" s="42">
        <v>581</v>
      </c>
      <c r="C20" s="19" t="s">
        <v>54</v>
      </c>
      <c r="D20" s="43">
        <v>0</v>
      </c>
      <c r="E20" s="43">
        <v>0</v>
      </c>
      <c r="F20" s="43">
        <v>0</v>
      </c>
      <c r="G20" s="43">
        <v>13830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13830</v>
      </c>
      <c r="O20" s="44">
        <f t="shared" si="2"/>
        <v>74.354838709677423</v>
      </c>
      <c r="P20" s="9"/>
    </row>
    <row r="21" spans="1:119" ht="16.5" thickBot="1">
      <c r="A21" s="13" t="s">
        <v>10</v>
      </c>
      <c r="B21" s="21"/>
      <c r="C21" s="20"/>
      <c r="D21" s="14">
        <f>SUM(D5,D10,D13,D15,D17,D19)</f>
        <v>260181</v>
      </c>
      <c r="E21" s="14">
        <f t="shared" ref="E21:M21" si="8">SUM(E5,E10,E13,E15,E17,E19)</f>
        <v>0</v>
      </c>
      <c r="F21" s="14">
        <f t="shared" si="8"/>
        <v>0</v>
      </c>
      <c r="G21" s="14">
        <f t="shared" si="8"/>
        <v>56639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316820</v>
      </c>
      <c r="O21" s="35">
        <f t="shared" si="2"/>
        <v>1703.3333333333333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72</v>
      </c>
      <c r="M23" s="157"/>
      <c r="N23" s="157"/>
      <c r="O23" s="39">
        <v>186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152747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152747</v>
      </c>
      <c r="O5" s="30">
        <f t="shared" ref="O5:O19" si="2">(N5/O$21)</f>
        <v>834.68306010928961</v>
      </c>
      <c r="P5" s="6"/>
    </row>
    <row r="6" spans="1:133">
      <c r="A6" s="12"/>
      <c r="B6" s="42">
        <v>513</v>
      </c>
      <c r="C6" s="19" t="s">
        <v>20</v>
      </c>
      <c r="D6" s="43">
        <v>72639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72639</v>
      </c>
      <c r="O6" s="44">
        <f t="shared" si="2"/>
        <v>396.93442622950818</v>
      </c>
      <c r="P6" s="9"/>
    </row>
    <row r="7" spans="1:133">
      <c r="A7" s="12"/>
      <c r="B7" s="42">
        <v>514</v>
      </c>
      <c r="C7" s="19" t="s">
        <v>21</v>
      </c>
      <c r="D7" s="43">
        <v>22048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22048</v>
      </c>
      <c r="O7" s="44">
        <f t="shared" si="2"/>
        <v>120.48087431693989</v>
      </c>
      <c r="P7" s="9"/>
    </row>
    <row r="8" spans="1:133">
      <c r="A8" s="12"/>
      <c r="B8" s="42">
        <v>515</v>
      </c>
      <c r="C8" s="19" t="s">
        <v>22</v>
      </c>
      <c r="D8" s="43">
        <v>7500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7500</v>
      </c>
      <c r="O8" s="44">
        <f t="shared" si="2"/>
        <v>40.983606557377051</v>
      </c>
      <c r="P8" s="9"/>
    </row>
    <row r="9" spans="1:133">
      <c r="A9" s="12"/>
      <c r="B9" s="42">
        <v>519</v>
      </c>
      <c r="C9" s="19" t="s">
        <v>57</v>
      </c>
      <c r="D9" s="43">
        <v>50560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50560</v>
      </c>
      <c r="O9" s="44">
        <f t="shared" si="2"/>
        <v>276.28415300546447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78099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78099</v>
      </c>
      <c r="O10" s="41">
        <f t="shared" si="2"/>
        <v>426.77049180327867</v>
      </c>
      <c r="P10" s="10"/>
    </row>
    <row r="11" spans="1:133">
      <c r="A11" s="12"/>
      <c r="B11" s="42">
        <v>521</v>
      </c>
      <c r="C11" s="19" t="s">
        <v>25</v>
      </c>
      <c r="D11" s="43">
        <v>26218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26218</v>
      </c>
      <c r="O11" s="44">
        <f t="shared" si="2"/>
        <v>143.26775956284152</v>
      </c>
      <c r="P11" s="9"/>
    </row>
    <row r="12" spans="1:133">
      <c r="A12" s="12"/>
      <c r="B12" s="42">
        <v>524</v>
      </c>
      <c r="C12" s="19" t="s">
        <v>26</v>
      </c>
      <c r="D12" s="43">
        <v>51881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51881</v>
      </c>
      <c r="O12" s="44">
        <f t="shared" si="2"/>
        <v>283.50273224043718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SUM(D14:D14)</f>
        <v>25217</v>
      </c>
      <c r="E13" s="29">
        <f t="shared" si="4"/>
        <v>0</v>
      </c>
      <c r="F13" s="29">
        <f t="shared" si="4"/>
        <v>0</v>
      </c>
      <c r="G13" s="29">
        <f t="shared" si="4"/>
        <v>29513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54730</v>
      </c>
      <c r="O13" s="41">
        <f t="shared" si="2"/>
        <v>299.07103825136613</v>
      </c>
      <c r="P13" s="10"/>
    </row>
    <row r="14" spans="1:133">
      <c r="A14" s="12"/>
      <c r="B14" s="42">
        <v>539</v>
      </c>
      <c r="C14" s="19" t="s">
        <v>28</v>
      </c>
      <c r="D14" s="43">
        <v>25217</v>
      </c>
      <c r="E14" s="43">
        <v>0</v>
      </c>
      <c r="F14" s="43">
        <v>0</v>
      </c>
      <c r="G14" s="43">
        <v>29513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54730</v>
      </c>
      <c r="O14" s="44">
        <f t="shared" si="2"/>
        <v>299.07103825136613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0</v>
      </c>
      <c r="E15" s="29">
        <f t="shared" si="5"/>
        <v>0</v>
      </c>
      <c r="F15" s="29">
        <f t="shared" si="5"/>
        <v>0</v>
      </c>
      <c r="G15" s="29">
        <f t="shared" si="5"/>
        <v>23315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23315</v>
      </c>
      <c r="O15" s="41">
        <f t="shared" si="2"/>
        <v>127.40437158469945</v>
      </c>
      <c r="P15" s="10"/>
    </row>
    <row r="16" spans="1:133">
      <c r="A16" s="12"/>
      <c r="B16" s="42">
        <v>549</v>
      </c>
      <c r="C16" s="19" t="s">
        <v>69</v>
      </c>
      <c r="D16" s="43">
        <v>0</v>
      </c>
      <c r="E16" s="43">
        <v>0</v>
      </c>
      <c r="F16" s="43">
        <v>0</v>
      </c>
      <c r="G16" s="43">
        <v>23315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23315</v>
      </c>
      <c r="O16" s="44">
        <f t="shared" si="2"/>
        <v>127.40437158469945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7325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7325</v>
      </c>
      <c r="O17" s="41">
        <f t="shared" si="2"/>
        <v>40.027322404371581</v>
      </c>
      <c r="P17" s="9"/>
    </row>
    <row r="18" spans="1:119" ht="15.75" thickBot="1">
      <c r="A18" s="12"/>
      <c r="B18" s="42">
        <v>574</v>
      </c>
      <c r="C18" s="19" t="s">
        <v>46</v>
      </c>
      <c r="D18" s="43">
        <v>7325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7325</v>
      </c>
      <c r="O18" s="44">
        <f t="shared" si="2"/>
        <v>40.027322404371581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263388</v>
      </c>
      <c r="E19" s="14">
        <f t="shared" ref="E19:M19" si="7">SUM(E5,E10,E13,E15,E17)</f>
        <v>0</v>
      </c>
      <c r="F19" s="14">
        <f t="shared" si="7"/>
        <v>0</v>
      </c>
      <c r="G19" s="14">
        <f t="shared" si="7"/>
        <v>52828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316216</v>
      </c>
      <c r="O19" s="35">
        <f t="shared" si="2"/>
        <v>1727.9562841530055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70</v>
      </c>
      <c r="M21" s="157"/>
      <c r="N21" s="157"/>
      <c r="O21" s="39">
        <v>183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39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172266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172266</v>
      </c>
      <c r="O5" s="30">
        <f t="shared" ref="O5:O18" si="2">(N5/O$20)</f>
        <v>946.5164835164835</v>
      </c>
      <c r="P5" s="6"/>
    </row>
    <row r="6" spans="1:133">
      <c r="A6" s="12"/>
      <c r="B6" s="42">
        <v>511</v>
      </c>
      <c r="C6" s="19" t="s">
        <v>19</v>
      </c>
      <c r="D6" s="43">
        <v>1639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1639</v>
      </c>
      <c r="O6" s="44">
        <f t="shared" si="2"/>
        <v>9.0054945054945055</v>
      </c>
      <c r="P6" s="9"/>
    </row>
    <row r="7" spans="1:133">
      <c r="A7" s="12"/>
      <c r="B7" s="42">
        <v>513</v>
      </c>
      <c r="C7" s="19" t="s">
        <v>20</v>
      </c>
      <c r="D7" s="43">
        <v>71116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71116</v>
      </c>
      <c r="O7" s="44">
        <f t="shared" si="2"/>
        <v>390.74725274725273</v>
      </c>
      <c r="P7" s="9"/>
    </row>
    <row r="8" spans="1:133">
      <c r="A8" s="12"/>
      <c r="B8" s="42">
        <v>514</v>
      </c>
      <c r="C8" s="19" t="s">
        <v>21</v>
      </c>
      <c r="D8" s="43">
        <v>29597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29597</v>
      </c>
      <c r="O8" s="44">
        <f t="shared" si="2"/>
        <v>162.62087912087912</v>
      </c>
      <c r="P8" s="9"/>
    </row>
    <row r="9" spans="1:133">
      <c r="A9" s="12"/>
      <c r="B9" s="42">
        <v>515</v>
      </c>
      <c r="C9" s="19" t="s">
        <v>22</v>
      </c>
      <c r="D9" s="43">
        <v>7500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7500</v>
      </c>
      <c r="O9" s="44">
        <f t="shared" si="2"/>
        <v>41.208791208791212</v>
      </c>
      <c r="P9" s="9"/>
    </row>
    <row r="10" spans="1:133">
      <c r="A10" s="12"/>
      <c r="B10" s="42">
        <v>519</v>
      </c>
      <c r="C10" s="19" t="s">
        <v>57</v>
      </c>
      <c r="D10" s="43">
        <v>62414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62414</v>
      </c>
      <c r="O10" s="44">
        <f t="shared" si="2"/>
        <v>342.93406593406593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86527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86527</v>
      </c>
      <c r="O11" s="41">
        <f t="shared" si="2"/>
        <v>475.42307692307691</v>
      </c>
      <c r="P11" s="10"/>
    </row>
    <row r="12" spans="1:133">
      <c r="A12" s="12"/>
      <c r="B12" s="42">
        <v>521</v>
      </c>
      <c r="C12" s="19" t="s">
        <v>25</v>
      </c>
      <c r="D12" s="43">
        <v>25813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25813</v>
      </c>
      <c r="O12" s="44">
        <f t="shared" si="2"/>
        <v>141.82967032967034</v>
      </c>
      <c r="P12" s="9"/>
    </row>
    <row r="13" spans="1:133">
      <c r="A13" s="12"/>
      <c r="B13" s="42">
        <v>524</v>
      </c>
      <c r="C13" s="19" t="s">
        <v>26</v>
      </c>
      <c r="D13" s="43">
        <v>60714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60714</v>
      </c>
      <c r="O13" s="44">
        <f t="shared" si="2"/>
        <v>333.5934065934066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3595</v>
      </c>
      <c r="E14" s="29">
        <f t="shared" si="4"/>
        <v>0</v>
      </c>
      <c r="F14" s="29">
        <f t="shared" si="4"/>
        <v>0</v>
      </c>
      <c r="G14" s="29">
        <f t="shared" si="4"/>
        <v>119036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122631</v>
      </c>
      <c r="O14" s="41">
        <f t="shared" si="2"/>
        <v>673.7967032967033</v>
      </c>
      <c r="P14" s="10"/>
    </row>
    <row r="15" spans="1:133">
      <c r="A15" s="12"/>
      <c r="B15" s="42">
        <v>539</v>
      </c>
      <c r="C15" s="19" t="s">
        <v>28</v>
      </c>
      <c r="D15" s="43">
        <v>3595</v>
      </c>
      <c r="E15" s="43">
        <v>0</v>
      </c>
      <c r="F15" s="43">
        <v>0</v>
      </c>
      <c r="G15" s="43">
        <v>119036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122631</v>
      </c>
      <c r="O15" s="44">
        <f t="shared" si="2"/>
        <v>673.7967032967033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SUM(D17:D17)</f>
        <v>6680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6680</v>
      </c>
      <c r="O16" s="41">
        <f t="shared" si="2"/>
        <v>36.703296703296701</v>
      </c>
      <c r="P16" s="9"/>
    </row>
    <row r="17" spans="1:119" ht="15.75" thickBot="1">
      <c r="A17" s="12"/>
      <c r="B17" s="42">
        <v>574</v>
      </c>
      <c r="C17" s="19" t="s">
        <v>46</v>
      </c>
      <c r="D17" s="43">
        <v>6680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6680</v>
      </c>
      <c r="O17" s="44">
        <f t="shared" si="2"/>
        <v>36.703296703296701</v>
      </c>
      <c r="P17" s="9"/>
    </row>
    <row r="18" spans="1:119" ht="16.5" thickBot="1">
      <c r="A18" s="13" t="s">
        <v>10</v>
      </c>
      <c r="B18" s="21"/>
      <c r="C18" s="20"/>
      <c r="D18" s="14">
        <f>SUM(D5,D11,D14,D16)</f>
        <v>269068</v>
      </c>
      <c r="E18" s="14">
        <f t="shared" ref="E18:M18" si="6">SUM(E5,E11,E14,E16)</f>
        <v>0</v>
      </c>
      <c r="F18" s="14">
        <f t="shared" si="6"/>
        <v>0</v>
      </c>
      <c r="G18" s="14">
        <f t="shared" si="6"/>
        <v>119036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388104</v>
      </c>
      <c r="O18" s="35">
        <f t="shared" si="2"/>
        <v>2132.4395604395604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67</v>
      </c>
      <c r="M20" s="157"/>
      <c r="N20" s="157"/>
      <c r="O20" s="39">
        <v>182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39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135624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135624</v>
      </c>
      <c r="O5" s="30">
        <f t="shared" ref="O5:O20" si="2">(N5/O$22)</f>
        <v>729.16129032258061</v>
      </c>
      <c r="P5" s="6"/>
    </row>
    <row r="6" spans="1:133">
      <c r="A6" s="12"/>
      <c r="B6" s="42">
        <v>511</v>
      </c>
      <c r="C6" s="19" t="s">
        <v>19</v>
      </c>
      <c r="D6" s="43">
        <v>1352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1352</v>
      </c>
      <c r="O6" s="44">
        <f t="shared" si="2"/>
        <v>7.268817204301075</v>
      </c>
      <c r="P6" s="9"/>
    </row>
    <row r="7" spans="1:133">
      <c r="A7" s="12"/>
      <c r="B7" s="42">
        <v>513</v>
      </c>
      <c r="C7" s="19" t="s">
        <v>20</v>
      </c>
      <c r="D7" s="43">
        <v>70809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70809</v>
      </c>
      <c r="O7" s="44">
        <f t="shared" si="2"/>
        <v>380.69354838709677</v>
      </c>
      <c r="P7" s="9"/>
    </row>
    <row r="8" spans="1:133">
      <c r="A8" s="12"/>
      <c r="B8" s="42">
        <v>514</v>
      </c>
      <c r="C8" s="19" t="s">
        <v>21</v>
      </c>
      <c r="D8" s="43">
        <v>14218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14218</v>
      </c>
      <c r="O8" s="44">
        <f t="shared" si="2"/>
        <v>76.44086021505376</v>
      </c>
      <c r="P8" s="9"/>
    </row>
    <row r="9" spans="1:133">
      <c r="A9" s="12"/>
      <c r="B9" s="42">
        <v>515</v>
      </c>
      <c r="C9" s="19" t="s">
        <v>22</v>
      </c>
      <c r="D9" s="43">
        <v>6000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6000</v>
      </c>
      <c r="O9" s="44">
        <f t="shared" si="2"/>
        <v>32.258064516129032</v>
      </c>
      <c r="P9" s="9"/>
    </row>
    <row r="10" spans="1:133">
      <c r="A10" s="12"/>
      <c r="B10" s="42">
        <v>519</v>
      </c>
      <c r="C10" s="19" t="s">
        <v>57</v>
      </c>
      <c r="D10" s="43">
        <v>43245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43245</v>
      </c>
      <c r="O10" s="44">
        <f t="shared" si="2"/>
        <v>232.5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66677</v>
      </c>
      <c r="E11" s="29">
        <f t="shared" si="3"/>
        <v>0</v>
      </c>
      <c r="F11" s="29">
        <f t="shared" si="3"/>
        <v>0</v>
      </c>
      <c r="G11" s="29">
        <f t="shared" si="3"/>
        <v>25120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91797</v>
      </c>
      <c r="O11" s="41">
        <f t="shared" si="2"/>
        <v>493.53225806451616</v>
      </c>
      <c r="P11" s="10"/>
    </row>
    <row r="12" spans="1:133">
      <c r="A12" s="12"/>
      <c r="B12" s="42">
        <v>521</v>
      </c>
      <c r="C12" s="19" t="s">
        <v>25</v>
      </c>
      <c r="D12" s="43">
        <v>20261</v>
      </c>
      <c r="E12" s="43">
        <v>0</v>
      </c>
      <c r="F12" s="43">
        <v>0</v>
      </c>
      <c r="G12" s="43">
        <v>17426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37687</v>
      </c>
      <c r="O12" s="44">
        <f t="shared" si="2"/>
        <v>202.61827956989248</v>
      </c>
      <c r="P12" s="9"/>
    </row>
    <row r="13" spans="1:133">
      <c r="A13" s="12"/>
      <c r="B13" s="42">
        <v>524</v>
      </c>
      <c r="C13" s="19" t="s">
        <v>26</v>
      </c>
      <c r="D13" s="43">
        <v>46416</v>
      </c>
      <c r="E13" s="43">
        <v>0</v>
      </c>
      <c r="F13" s="43">
        <v>0</v>
      </c>
      <c r="G13" s="43">
        <v>7694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54110</v>
      </c>
      <c r="O13" s="44">
        <f t="shared" si="2"/>
        <v>290.91397849462368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149074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149074</v>
      </c>
      <c r="O14" s="41">
        <f t="shared" si="2"/>
        <v>801.47311827956992</v>
      </c>
      <c r="P14" s="10"/>
    </row>
    <row r="15" spans="1:133">
      <c r="A15" s="12"/>
      <c r="B15" s="42">
        <v>539</v>
      </c>
      <c r="C15" s="19" t="s">
        <v>28</v>
      </c>
      <c r="D15" s="43">
        <v>0</v>
      </c>
      <c r="E15" s="43">
        <v>0</v>
      </c>
      <c r="F15" s="43">
        <v>0</v>
      </c>
      <c r="G15" s="43">
        <v>149074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149074</v>
      </c>
      <c r="O15" s="44">
        <f t="shared" si="2"/>
        <v>801.47311827956992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SUM(D17:D17)</f>
        <v>6775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6775</v>
      </c>
      <c r="O16" s="41">
        <f t="shared" si="2"/>
        <v>36.424731182795696</v>
      </c>
      <c r="P16" s="9"/>
    </row>
    <row r="17" spans="1:119">
      <c r="A17" s="12"/>
      <c r="B17" s="42">
        <v>574</v>
      </c>
      <c r="C17" s="19" t="s">
        <v>46</v>
      </c>
      <c r="D17" s="43">
        <v>6775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6775</v>
      </c>
      <c r="O17" s="44">
        <f t="shared" si="2"/>
        <v>36.424731182795696</v>
      </c>
      <c r="P17" s="9"/>
    </row>
    <row r="18" spans="1:119" ht="15.75">
      <c r="A18" s="26" t="s">
        <v>53</v>
      </c>
      <c r="B18" s="27"/>
      <c r="C18" s="28"/>
      <c r="D18" s="29">
        <f t="shared" ref="D18:M18" si="6">SUM(D19:D19)</f>
        <v>7955</v>
      </c>
      <c r="E18" s="29">
        <f t="shared" si="6"/>
        <v>0</v>
      </c>
      <c r="F18" s="29">
        <f t="shared" si="6"/>
        <v>0</v>
      </c>
      <c r="G18" s="29">
        <f t="shared" si="6"/>
        <v>12465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20420</v>
      </c>
      <c r="O18" s="41">
        <f t="shared" si="2"/>
        <v>109.78494623655914</v>
      </c>
      <c r="P18" s="9"/>
    </row>
    <row r="19" spans="1:119" ht="15.75" thickBot="1">
      <c r="A19" s="12"/>
      <c r="B19" s="42">
        <v>581</v>
      </c>
      <c r="C19" s="19" t="s">
        <v>54</v>
      </c>
      <c r="D19" s="43">
        <v>7955</v>
      </c>
      <c r="E19" s="43">
        <v>0</v>
      </c>
      <c r="F19" s="43">
        <v>0</v>
      </c>
      <c r="G19" s="43">
        <v>12465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20420</v>
      </c>
      <c r="O19" s="44">
        <f t="shared" si="2"/>
        <v>109.78494623655914</v>
      </c>
      <c r="P19" s="9"/>
    </row>
    <row r="20" spans="1:119" ht="16.5" thickBot="1">
      <c r="A20" s="13" t="s">
        <v>10</v>
      </c>
      <c r="B20" s="21"/>
      <c r="C20" s="20"/>
      <c r="D20" s="14">
        <f>SUM(D5,D11,D14,D16,D18)</f>
        <v>217031</v>
      </c>
      <c r="E20" s="14">
        <f t="shared" ref="E20:M20" si="7">SUM(E5,E11,E14,E16,E18)</f>
        <v>0</v>
      </c>
      <c r="F20" s="14">
        <f t="shared" si="7"/>
        <v>0</v>
      </c>
      <c r="G20" s="14">
        <f t="shared" si="7"/>
        <v>186659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403690</v>
      </c>
      <c r="O20" s="35">
        <f t="shared" si="2"/>
        <v>2170.3763440860216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65</v>
      </c>
      <c r="M22" s="157"/>
      <c r="N22" s="157"/>
      <c r="O22" s="39">
        <v>186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117484</v>
      </c>
      <c r="E5" s="24">
        <f t="shared" si="0"/>
        <v>0</v>
      </c>
      <c r="F5" s="24">
        <f t="shared" si="0"/>
        <v>0</v>
      </c>
      <c r="G5" s="24">
        <f t="shared" si="0"/>
        <v>63376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180860</v>
      </c>
      <c r="O5" s="30">
        <f t="shared" ref="O5:O20" si="2">(N5/O$22)</f>
        <v>993.73626373626371</v>
      </c>
      <c r="P5" s="6"/>
    </row>
    <row r="6" spans="1:133">
      <c r="A6" s="12"/>
      <c r="B6" s="42">
        <v>511</v>
      </c>
      <c r="C6" s="19" t="s">
        <v>19</v>
      </c>
      <c r="D6" s="43">
        <v>835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835</v>
      </c>
      <c r="O6" s="44">
        <f t="shared" si="2"/>
        <v>4.5879120879120876</v>
      </c>
      <c r="P6" s="9"/>
    </row>
    <row r="7" spans="1:133">
      <c r="A7" s="12"/>
      <c r="B7" s="42">
        <v>513</v>
      </c>
      <c r="C7" s="19" t="s">
        <v>20</v>
      </c>
      <c r="D7" s="43">
        <v>56461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56461</v>
      </c>
      <c r="O7" s="44">
        <f t="shared" si="2"/>
        <v>310.22527472527474</v>
      </c>
      <c r="P7" s="9"/>
    </row>
    <row r="8" spans="1:133">
      <c r="A8" s="12"/>
      <c r="B8" s="42">
        <v>514</v>
      </c>
      <c r="C8" s="19" t="s">
        <v>21</v>
      </c>
      <c r="D8" s="43">
        <v>12688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12688</v>
      </c>
      <c r="O8" s="44">
        <f t="shared" si="2"/>
        <v>69.714285714285708</v>
      </c>
      <c r="P8" s="9"/>
    </row>
    <row r="9" spans="1:133">
      <c r="A9" s="12"/>
      <c r="B9" s="42">
        <v>515</v>
      </c>
      <c r="C9" s="19" t="s">
        <v>22</v>
      </c>
      <c r="D9" s="43">
        <v>5250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5250</v>
      </c>
      <c r="O9" s="44">
        <f t="shared" si="2"/>
        <v>28.846153846153847</v>
      </c>
      <c r="P9" s="9"/>
    </row>
    <row r="10" spans="1:133">
      <c r="A10" s="12"/>
      <c r="B10" s="42">
        <v>519</v>
      </c>
      <c r="C10" s="19" t="s">
        <v>57</v>
      </c>
      <c r="D10" s="43">
        <v>42250</v>
      </c>
      <c r="E10" s="43">
        <v>0</v>
      </c>
      <c r="F10" s="43">
        <v>0</v>
      </c>
      <c r="G10" s="43">
        <v>63376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105626</v>
      </c>
      <c r="O10" s="44">
        <f t="shared" si="2"/>
        <v>580.36263736263732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71175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71175</v>
      </c>
      <c r="O11" s="41">
        <f t="shared" si="2"/>
        <v>391.07142857142856</v>
      </c>
      <c r="P11" s="10"/>
    </row>
    <row r="12" spans="1:133">
      <c r="A12" s="12"/>
      <c r="B12" s="42">
        <v>521</v>
      </c>
      <c r="C12" s="19" t="s">
        <v>25</v>
      </c>
      <c r="D12" s="43">
        <v>20887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20887</v>
      </c>
      <c r="O12" s="44">
        <f t="shared" si="2"/>
        <v>114.76373626373626</v>
      </c>
      <c r="P12" s="9"/>
    </row>
    <row r="13" spans="1:133">
      <c r="A13" s="12"/>
      <c r="B13" s="42">
        <v>524</v>
      </c>
      <c r="C13" s="19" t="s">
        <v>26</v>
      </c>
      <c r="D13" s="43">
        <v>50288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50288</v>
      </c>
      <c r="O13" s="44">
        <f t="shared" si="2"/>
        <v>276.30769230769232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4975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4975</v>
      </c>
      <c r="O14" s="41">
        <f t="shared" si="2"/>
        <v>27.335164835164836</v>
      </c>
      <c r="P14" s="10"/>
    </row>
    <row r="15" spans="1:133">
      <c r="A15" s="12"/>
      <c r="B15" s="42">
        <v>539</v>
      </c>
      <c r="C15" s="19" t="s">
        <v>28</v>
      </c>
      <c r="D15" s="43">
        <v>0</v>
      </c>
      <c r="E15" s="43">
        <v>0</v>
      </c>
      <c r="F15" s="43">
        <v>0</v>
      </c>
      <c r="G15" s="43">
        <v>4975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4975</v>
      </c>
      <c r="O15" s="44">
        <f t="shared" si="2"/>
        <v>27.335164835164836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SUM(D17:D17)</f>
        <v>4651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4651</v>
      </c>
      <c r="O16" s="41">
        <f t="shared" si="2"/>
        <v>25.554945054945055</v>
      </c>
      <c r="P16" s="9"/>
    </row>
    <row r="17" spans="1:119">
      <c r="A17" s="12"/>
      <c r="B17" s="42">
        <v>574</v>
      </c>
      <c r="C17" s="19" t="s">
        <v>46</v>
      </c>
      <c r="D17" s="43">
        <v>4651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4651</v>
      </c>
      <c r="O17" s="44">
        <f t="shared" si="2"/>
        <v>25.554945054945055</v>
      </c>
      <c r="P17" s="9"/>
    </row>
    <row r="18" spans="1:119" ht="15.75">
      <c r="A18" s="26" t="s">
        <v>53</v>
      </c>
      <c r="B18" s="27"/>
      <c r="C18" s="28"/>
      <c r="D18" s="29">
        <f t="shared" ref="D18:M18" si="6">SUM(D19:D19)</f>
        <v>696</v>
      </c>
      <c r="E18" s="29">
        <f t="shared" si="6"/>
        <v>0</v>
      </c>
      <c r="F18" s="29">
        <f t="shared" si="6"/>
        <v>0</v>
      </c>
      <c r="G18" s="29">
        <f t="shared" si="6"/>
        <v>75727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76423</v>
      </c>
      <c r="O18" s="41">
        <f t="shared" si="2"/>
        <v>419.9065934065934</v>
      </c>
      <c r="P18" s="9"/>
    </row>
    <row r="19" spans="1:119" ht="15.75" thickBot="1">
      <c r="A19" s="12"/>
      <c r="B19" s="42">
        <v>590</v>
      </c>
      <c r="C19" s="19" t="s">
        <v>62</v>
      </c>
      <c r="D19" s="43">
        <v>696</v>
      </c>
      <c r="E19" s="43">
        <v>0</v>
      </c>
      <c r="F19" s="43">
        <v>0</v>
      </c>
      <c r="G19" s="43">
        <v>75727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76423</v>
      </c>
      <c r="O19" s="44">
        <f t="shared" si="2"/>
        <v>419.9065934065934</v>
      </c>
      <c r="P19" s="9"/>
    </row>
    <row r="20" spans="1:119" ht="16.5" thickBot="1">
      <c r="A20" s="13" t="s">
        <v>10</v>
      </c>
      <c r="B20" s="21"/>
      <c r="C20" s="20"/>
      <c r="D20" s="14">
        <f>SUM(D5,D11,D14,D16,D18)</f>
        <v>194006</v>
      </c>
      <c r="E20" s="14">
        <f t="shared" ref="E20:M20" si="7">SUM(E5,E11,E14,E16,E18)</f>
        <v>0</v>
      </c>
      <c r="F20" s="14">
        <f t="shared" si="7"/>
        <v>0</v>
      </c>
      <c r="G20" s="14">
        <f t="shared" si="7"/>
        <v>144078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338084</v>
      </c>
      <c r="O20" s="35">
        <f t="shared" si="2"/>
        <v>1857.6043956043957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63</v>
      </c>
      <c r="M22" s="157"/>
      <c r="N22" s="157"/>
      <c r="O22" s="39">
        <v>182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66451</v>
      </c>
      <c r="E5" s="24">
        <f t="shared" si="0"/>
        <v>0</v>
      </c>
      <c r="F5" s="24">
        <f t="shared" si="0"/>
        <v>0</v>
      </c>
      <c r="G5" s="24">
        <f t="shared" si="0"/>
        <v>342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66793</v>
      </c>
      <c r="O5" s="30">
        <f t="shared" ref="O5:O18" si="2">(N5/O$20)</f>
        <v>364.98907103825138</v>
      </c>
      <c r="P5" s="6"/>
    </row>
    <row r="6" spans="1:133">
      <c r="A6" s="12"/>
      <c r="B6" s="42">
        <v>511</v>
      </c>
      <c r="C6" s="19" t="s">
        <v>19</v>
      </c>
      <c r="D6" s="43">
        <v>575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575</v>
      </c>
      <c r="O6" s="44">
        <f t="shared" si="2"/>
        <v>3.1420765027322406</v>
      </c>
      <c r="P6" s="9"/>
    </row>
    <row r="7" spans="1:133">
      <c r="A7" s="12"/>
      <c r="B7" s="42">
        <v>513</v>
      </c>
      <c r="C7" s="19" t="s">
        <v>20</v>
      </c>
      <c r="D7" s="43">
        <v>50640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50640</v>
      </c>
      <c r="O7" s="44">
        <f t="shared" si="2"/>
        <v>276.72131147540983</v>
      </c>
      <c r="P7" s="9"/>
    </row>
    <row r="8" spans="1:133">
      <c r="A8" s="12"/>
      <c r="B8" s="42">
        <v>514</v>
      </c>
      <c r="C8" s="19" t="s">
        <v>21</v>
      </c>
      <c r="D8" s="43">
        <v>9930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9930</v>
      </c>
      <c r="O8" s="44">
        <f t="shared" si="2"/>
        <v>54.26229508196721</v>
      </c>
      <c r="P8" s="9"/>
    </row>
    <row r="9" spans="1:133">
      <c r="A9" s="12"/>
      <c r="B9" s="42">
        <v>515</v>
      </c>
      <c r="C9" s="19" t="s">
        <v>22</v>
      </c>
      <c r="D9" s="43">
        <v>5000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5000</v>
      </c>
      <c r="O9" s="44">
        <f t="shared" si="2"/>
        <v>27.3224043715847</v>
      </c>
      <c r="P9" s="9"/>
    </row>
    <row r="10" spans="1:133">
      <c r="A10" s="12"/>
      <c r="B10" s="42">
        <v>519</v>
      </c>
      <c r="C10" s="19" t="s">
        <v>57</v>
      </c>
      <c r="D10" s="43">
        <v>306</v>
      </c>
      <c r="E10" s="43">
        <v>0</v>
      </c>
      <c r="F10" s="43">
        <v>0</v>
      </c>
      <c r="G10" s="43">
        <v>342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648</v>
      </c>
      <c r="O10" s="44">
        <f t="shared" si="2"/>
        <v>3.540983606557377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85319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85319</v>
      </c>
      <c r="O11" s="41">
        <f t="shared" si="2"/>
        <v>466.22404371584702</v>
      </c>
      <c r="P11" s="10"/>
    </row>
    <row r="12" spans="1:133">
      <c r="A12" s="12"/>
      <c r="B12" s="42">
        <v>521</v>
      </c>
      <c r="C12" s="19" t="s">
        <v>25</v>
      </c>
      <c r="D12" s="43">
        <v>23950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23950</v>
      </c>
      <c r="O12" s="44">
        <f t="shared" si="2"/>
        <v>130.87431693989072</v>
      </c>
      <c r="P12" s="9"/>
    </row>
    <row r="13" spans="1:133">
      <c r="A13" s="12"/>
      <c r="B13" s="42">
        <v>524</v>
      </c>
      <c r="C13" s="19" t="s">
        <v>26</v>
      </c>
      <c r="D13" s="43">
        <v>61369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61369</v>
      </c>
      <c r="O13" s="44">
        <f t="shared" si="2"/>
        <v>335.3497267759563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30851</v>
      </c>
      <c r="E14" s="29">
        <f t="shared" si="4"/>
        <v>0</v>
      </c>
      <c r="F14" s="29">
        <f t="shared" si="4"/>
        <v>0</v>
      </c>
      <c r="G14" s="29">
        <f t="shared" si="4"/>
        <v>49696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80547</v>
      </c>
      <c r="O14" s="41">
        <f t="shared" si="2"/>
        <v>440.14754098360658</v>
      </c>
      <c r="P14" s="10"/>
    </row>
    <row r="15" spans="1:133">
      <c r="A15" s="12"/>
      <c r="B15" s="42">
        <v>539</v>
      </c>
      <c r="C15" s="19" t="s">
        <v>28</v>
      </c>
      <c r="D15" s="43">
        <v>30851</v>
      </c>
      <c r="E15" s="43">
        <v>0</v>
      </c>
      <c r="F15" s="43">
        <v>0</v>
      </c>
      <c r="G15" s="43">
        <v>49696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80547</v>
      </c>
      <c r="O15" s="44">
        <f t="shared" si="2"/>
        <v>440.14754098360658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SUM(D17:D17)</f>
        <v>3550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3550</v>
      </c>
      <c r="O16" s="41">
        <f t="shared" si="2"/>
        <v>19.398907103825138</v>
      </c>
      <c r="P16" s="9"/>
    </row>
    <row r="17" spans="1:119" ht="15.75" thickBot="1">
      <c r="A17" s="12"/>
      <c r="B17" s="42">
        <v>574</v>
      </c>
      <c r="C17" s="19" t="s">
        <v>46</v>
      </c>
      <c r="D17" s="43">
        <v>3550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3550</v>
      </c>
      <c r="O17" s="44">
        <f t="shared" si="2"/>
        <v>19.398907103825138</v>
      </c>
      <c r="P17" s="9"/>
    </row>
    <row r="18" spans="1:119" ht="16.5" thickBot="1">
      <c r="A18" s="13" t="s">
        <v>10</v>
      </c>
      <c r="B18" s="21"/>
      <c r="C18" s="20"/>
      <c r="D18" s="14">
        <f>SUM(D5,D11,D14,D16)</f>
        <v>186171</v>
      </c>
      <c r="E18" s="14">
        <f t="shared" ref="E18:M18" si="6">SUM(E5,E11,E14,E16)</f>
        <v>0</v>
      </c>
      <c r="F18" s="14">
        <f t="shared" si="6"/>
        <v>0</v>
      </c>
      <c r="G18" s="14">
        <f t="shared" si="6"/>
        <v>50038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236209</v>
      </c>
      <c r="O18" s="35">
        <f t="shared" si="2"/>
        <v>1290.7595628415299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58</v>
      </c>
      <c r="M20" s="157"/>
      <c r="N20" s="157"/>
      <c r="O20" s="39">
        <v>183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39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2024-10-25T18:14:49Z</cp:lastPrinted>
  <dcterms:created xsi:type="dcterms:W3CDTF">2000-08-31T21:26:31Z</dcterms:created>
  <dcterms:modified xsi:type="dcterms:W3CDTF">2024-10-25T18:15:06Z</dcterms:modified>
</cp:coreProperties>
</file>