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8" documentId="11_50EC9588E48802B4536898A050AA7EBEEC89EC6D" xr6:coauthVersionLast="47" xr6:coauthVersionMax="47" xr10:uidLastSave="{06DB98AB-4DF1-485F-AE12-ED6766312D32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3" r:id="rId14"/>
    <sheet name="2009" sheetId="34" r:id="rId15"/>
    <sheet name="2008" sheetId="38" r:id="rId16"/>
    <sheet name="2007" sheetId="41" r:id="rId17"/>
  </sheets>
  <definedNames>
    <definedName name="_xlnm.Print_Area" localSheetId="16">'2007'!$A$1:$O$30</definedName>
    <definedName name="_xlnm.Print_Area" localSheetId="15">'2008'!$A$1:$O$26</definedName>
    <definedName name="_xlnm.Print_Area" localSheetId="14">'2009'!$A$1:$O$20</definedName>
    <definedName name="_xlnm.Print_Area" localSheetId="13">'2010'!$A$1:$O$22</definedName>
    <definedName name="_xlnm.Print_Area" localSheetId="12">'2011'!$A$1:$O$22</definedName>
    <definedName name="_xlnm.Print_Area" localSheetId="11">'2012'!$A$1:$O$23</definedName>
    <definedName name="_xlnm.Print_Area" localSheetId="10">'2013'!$A$1:$O$24</definedName>
    <definedName name="_xlnm.Print_Area" localSheetId="9">'2014'!$A$1:$O$24</definedName>
    <definedName name="_xlnm.Print_Area" localSheetId="8">'2015'!$A$1:$O$22</definedName>
    <definedName name="_xlnm.Print_Area" localSheetId="7">'2016'!$A$1:$O$23</definedName>
    <definedName name="_xlnm.Print_Area" localSheetId="6">'2017'!$A$1:$O$21</definedName>
    <definedName name="_xlnm.Print_Area" localSheetId="5">'2018'!$A$1:$O$23</definedName>
    <definedName name="_xlnm.Print_Area" localSheetId="4">'2019'!$A$1:$O$23</definedName>
    <definedName name="_xlnm.Print_Area" localSheetId="3">'2020'!$A$1:$O$20</definedName>
    <definedName name="_xlnm.Print_Area" localSheetId="2">'2021'!$A$1:$P$20</definedName>
    <definedName name="_xlnm.Print_Area" localSheetId="1">'2022'!$A$1:$P$20</definedName>
    <definedName name="_xlnm.Print_Area" localSheetId="0">'2023'!$A$1:$P$20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9" l="1"/>
  <c r="F16" i="49"/>
  <c r="G16" i="49"/>
  <c r="H16" i="49"/>
  <c r="I16" i="49"/>
  <c r="J16" i="49"/>
  <c r="K16" i="49"/>
  <c r="L16" i="49"/>
  <c r="M16" i="49"/>
  <c r="N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4" i="49" s="1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9" l="1"/>
  <c r="P12" i="49" s="1"/>
  <c r="O9" i="49"/>
  <c r="P9" i="49" s="1"/>
  <c r="O7" i="49"/>
  <c r="P7" i="49" s="1"/>
  <c r="O5" i="49"/>
  <c r="P5" i="49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G16" i="48" s="1"/>
  <c r="F5" i="48"/>
  <c r="F16" i="48" s="1"/>
  <c r="E5" i="48"/>
  <c r="E16" i="48" s="1"/>
  <c r="D5" i="48"/>
  <c r="O16" i="49" l="1"/>
  <c r="P16" i="49" s="1"/>
  <c r="H16" i="48"/>
  <c r="M16" i="48"/>
  <c r="I16" i="48"/>
  <c r="J16" i="48"/>
  <c r="K16" i="48"/>
  <c r="L16" i="48"/>
  <c r="N16" i="48"/>
  <c r="D16" i="48"/>
  <c r="O7" i="48"/>
  <c r="P7" i="48" s="1"/>
  <c r="O14" i="48"/>
  <c r="P14" i="48" s="1"/>
  <c r="O12" i="48"/>
  <c r="P12" i="48" s="1"/>
  <c r="O5" i="48"/>
  <c r="P5" i="48" s="1"/>
  <c r="O9" i="48"/>
  <c r="P9" i="48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N7" i="47"/>
  <c r="M7" i="47"/>
  <c r="L7" i="47"/>
  <c r="K7" i="47"/>
  <c r="J7" i="47"/>
  <c r="I7" i="47"/>
  <c r="H7" i="47"/>
  <c r="G7" i="47"/>
  <c r="F7" i="47"/>
  <c r="E7" i="47"/>
  <c r="D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D16" i="47" s="1"/>
  <c r="I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M9" i="46"/>
  <c r="L9" i="46"/>
  <c r="K9" i="46"/>
  <c r="J9" i="46"/>
  <c r="I9" i="46"/>
  <c r="H9" i="46"/>
  <c r="G9" i="46"/>
  <c r="F9" i="46"/>
  <c r="E9" i="46"/>
  <c r="D9" i="46"/>
  <c r="N8" i="46"/>
  <c r="O8" i="46" s="1"/>
  <c r="M7" i="46"/>
  <c r="L7" i="46"/>
  <c r="K7" i="46"/>
  <c r="J7" i="46"/>
  <c r="I7" i="46"/>
  <c r="H7" i="46"/>
  <c r="G7" i="46"/>
  <c r="F7" i="46"/>
  <c r="E7" i="46"/>
  <c r="D7" i="46"/>
  <c r="N6" i="46"/>
  <c r="O6" i="46" s="1"/>
  <c r="M5" i="46"/>
  <c r="L5" i="46"/>
  <c r="K5" i="46"/>
  <c r="J5" i="46"/>
  <c r="I5" i="46"/>
  <c r="H5" i="46"/>
  <c r="G5" i="46"/>
  <c r="F5" i="46"/>
  <c r="E5" i="46"/>
  <c r="E16" i="46" s="1"/>
  <c r="D5" i="46"/>
  <c r="I19" i="45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/>
  <c r="N7" i="45"/>
  <c r="O7" i="45" s="1"/>
  <c r="N6" i="45"/>
  <c r="O6" i="45"/>
  <c r="M5" i="45"/>
  <c r="L5" i="45"/>
  <c r="K5" i="45"/>
  <c r="J5" i="45"/>
  <c r="I5" i="45"/>
  <c r="H5" i="45"/>
  <c r="H19" i="45" s="1"/>
  <c r="G5" i="45"/>
  <c r="G19" i="45" s="1"/>
  <c r="F5" i="45"/>
  <c r="E5" i="45"/>
  <c r="D5" i="45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M15" i="44"/>
  <c r="L15" i="44"/>
  <c r="K15" i="44"/>
  <c r="J15" i="44"/>
  <c r="I15" i="44"/>
  <c r="H15" i="44"/>
  <c r="N15" i="44" s="1"/>
  <c r="O15" i="44" s="1"/>
  <c r="G15" i="44"/>
  <c r="F15" i="44"/>
  <c r="E15" i="44"/>
  <c r="D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G19" i="44" s="1"/>
  <c r="F5" i="44"/>
  <c r="E5" i="44"/>
  <c r="D5" i="44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M9" i="43"/>
  <c r="L9" i="43"/>
  <c r="K9" i="43"/>
  <c r="J9" i="43"/>
  <c r="I9" i="43"/>
  <c r="H9" i="43"/>
  <c r="G9" i="43"/>
  <c r="F9" i="43"/>
  <c r="E9" i="43"/>
  <c r="D9" i="43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G17" i="43" s="1"/>
  <c r="F5" i="43"/>
  <c r="F17" i="43" s="1"/>
  <c r="E5" i="43"/>
  <c r="E17" i="43" s="1"/>
  <c r="D5" i="43"/>
  <c r="D17" i="43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N13" i="42" s="1"/>
  <c r="O13" i="42" s="1"/>
  <c r="H13" i="42"/>
  <c r="G13" i="42"/>
  <c r="F13" i="42"/>
  <c r="E13" i="42"/>
  <c r="D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1" i="42" s="1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G19" i="42" s="1"/>
  <c r="F5" i="42"/>
  <c r="E5" i="42"/>
  <c r="D5" i="42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M13" i="41"/>
  <c r="N13" i="41" s="1"/>
  <c r="O13" i="41" s="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26" i="41" s="1"/>
  <c r="K5" i="41"/>
  <c r="K26" i="41" s="1"/>
  <c r="J5" i="41"/>
  <c r="J26" i="41" s="1"/>
  <c r="I5" i="41"/>
  <c r="H5" i="41"/>
  <c r="G5" i="41"/>
  <c r="F5" i="41"/>
  <c r="E5" i="41"/>
  <c r="D5" i="4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M14" i="40"/>
  <c r="N14" i="40" s="1"/>
  <c r="O14" i="40" s="1"/>
  <c r="L14" i="40"/>
  <c r="K14" i="40"/>
  <c r="J14" i="40"/>
  <c r="I14" i="40"/>
  <c r="H14" i="40"/>
  <c r="G14" i="40"/>
  <c r="F14" i="40"/>
  <c r="E14" i="40"/>
  <c r="D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M10" i="40"/>
  <c r="L10" i="40"/>
  <c r="K10" i="40"/>
  <c r="J10" i="40"/>
  <c r="I10" i="40"/>
  <c r="H10" i="40"/>
  <c r="G10" i="40"/>
  <c r="F10" i="40"/>
  <c r="E10" i="40"/>
  <c r="E18" i="40" s="1"/>
  <c r="D10" i="40"/>
  <c r="N9" i="40"/>
  <c r="O9" i="40" s="1"/>
  <c r="N8" i="40"/>
  <c r="O8" i="40" s="1"/>
  <c r="N7" i="40"/>
  <c r="O7" i="40" s="1"/>
  <c r="N6" i="40"/>
  <c r="O6" i="40" s="1"/>
  <c r="M5" i="40"/>
  <c r="L5" i="40"/>
  <c r="L18" i="40" s="1"/>
  <c r="K5" i="40"/>
  <c r="K18" i="40" s="1"/>
  <c r="J5" i="40"/>
  <c r="J18" i="40" s="1"/>
  <c r="I5" i="40"/>
  <c r="I18" i="40" s="1"/>
  <c r="H5" i="40"/>
  <c r="G5" i="40"/>
  <c r="F5" i="40"/>
  <c r="E5" i="40"/>
  <c r="D5" i="40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M10" i="39"/>
  <c r="L10" i="39"/>
  <c r="L20" i="39" s="1"/>
  <c r="K10" i="39"/>
  <c r="K20" i="39" s="1"/>
  <c r="J10" i="39"/>
  <c r="I10" i="39"/>
  <c r="H10" i="39"/>
  <c r="H20" i="39" s="1"/>
  <c r="G10" i="39"/>
  <c r="F10" i="39"/>
  <c r="F20" i="39" s="1"/>
  <c r="E10" i="39"/>
  <c r="D10" i="39"/>
  <c r="N9" i="39"/>
  <c r="O9" i="39" s="1"/>
  <c r="N8" i="39"/>
  <c r="O8" i="39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D20" i="39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M16" i="38"/>
  <c r="L16" i="38"/>
  <c r="K16" i="38"/>
  <c r="J16" i="38"/>
  <c r="I16" i="38"/>
  <c r="I22" i="38" s="1"/>
  <c r="H16" i="38"/>
  <c r="G16" i="38"/>
  <c r="F16" i="38"/>
  <c r="F22" i="38" s="1"/>
  <c r="E16" i="38"/>
  <c r="D16" i="38"/>
  <c r="N15" i="38"/>
  <c r="O15" i="38" s="1"/>
  <c r="N14" i="38"/>
  <c r="O14" i="38"/>
  <c r="M13" i="38"/>
  <c r="L13" i="38"/>
  <c r="L22" i="38" s="1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D22" i="38" s="1"/>
  <c r="N19" i="37"/>
  <c r="O19" i="37" s="1"/>
  <c r="M18" i="37"/>
  <c r="L18" i="37"/>
  <c r="K18" i="37"/>
  <c r="J18" i="37"/>
  <c r="I18" i="37"/>
  <c r="H18" i="37"/>
  <c r="G18" i="37"/>
  <c r="F18" i="37"/>
  <c r="F20" i="37" s="1"/>
  <c r="E18" i="37"/>
  <c r="D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M12" i="37"/>
  <c r="L12" i="37"/>
  <c r="K12" i="37"/>
  <c r="J12" i="37"/>
  <c r="I12" i="37"/>
  <c r="H12" i="37"/>
  <c r="H20" i="37" s="1"/>
  <c r="G12" i="37"/>
  <c r="F12" i="37"/>
  <c r="E12" i="37"/>
  <c r="D12" i="37"/>
  <c r="N12" i="37" s="1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D20" i="37" s="1"/>
  <c r="N9" i="37"/>
  <c r="O9" i="37" s="1"/>
  <c r="N8" i="37"/>
  <c r="O8" i="37" s="1"/>
  <c r="N7" i="37"/>
  <c r="O7" i="37"/>
  <c r="N6" i="37"/>
  <c r="O6" i="37" s="1"/>
  <c r="M5" i="37"/>
  <c r="L5" i="37"/>
  <c r="K5" i="37"/>
  <c r="K20" i="37"/>
  <c r="J5" i="37"/>
  <c r="J20" i="37" s="1"/>
  <c r="I5" i="37"/>
  <c r="I20" i="37" s="1"/>
  <c r="H5" i="37"/>
  <c r="G5" i="37"/>
  <c r="F5" i="37"/>
  <c r="E5" i="37"/>
  <c r="D5" i="37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M15" i="36"/>
  <c r="M19" i="36" s="1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M12" i="36"/>
  <c r="L12" i="36"/>
  <c r="K12" i="36"/>
  <c r="J12" i="36"/>
  <c r="I12" i="36"/>
  <c r="H12" i="36"/>
  <c r="H19" i="36" s="1"/>
  <c r="G12" i="36"/>
  <c r="F12" i="36"/>
  <c r="F19" i="36" s="1"/>
  <c r="E12" i="36"/>
  <c r="D12" i="36"/>
  <c r="N12" i="36" s="1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E19" i="36" s="1"/>
  <c r="D10" i="36"/>
  <c r="N10" i="36" s="1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J19" i="36" s="1"/>
  <c r="I5" i="36"/>
  <c r="H5" i="36"/>
  <c r="G5" i="36"/>
  <c r="F5" i="36"/>
  <c r="E5" i="36"/>
  <c r="D5" i="36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M8" i="35"/>
  <c r="M18" i="35" s="1"/>
  <c r="L8" i="35"/>
  <c r="K8" i="35"/>
  <c r="K18" i="35" s="1"/>
  <c r="J8" i="35"/>
  <c r="I8" i="35"/>
  <c r="H8" i="35"/>
  <c r="G8" i="35"/>
  <c r="F8" i="35"/>
  <c r="E8" i="35"/>
  <c r="D8" i="35"/>
  <c r="N7" i="35"/>
  <c r="O7" i="35" s="1"/>
  <c r="N6" i="35"/>
  <c r="O6" i="35" s="1"/>
  <c r="M5" i="35"/>
  <c r="L5" i="35"/>
  <c r="K5" i="35"/>
  <c r="J5" i="35"/>
  <c r="I5" i="35"/>
  <c r="H5" i="35"/>
  <c r="G5" i="35"/>
  <c r="G18" i="35"/>
  <c r="F5" i="35"/>
  <c r="N5" i="35" s="1"/>
  <c r="O5" i="35" s="1"/>
  <c r="E5" i="35"/>
  <c r="E18" i="35" s="1"/>
  <c r="D5" i="35"/>
  <c r="D18" i="35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M12" i="34"/>
  <c r="L12" i="34"/>
  <c r="K12" i="34"/>
  <c r="J12" i="34"/>
  <c r="I12" i="34"/>
  <c r="I16" i="34" s="1"/>
  <c r="H12" i="34"/>
  <c r="G12" i="34"/>
  <c r="F12" i="34"/>
  <c r="E12" i="34"/>
  <c r="D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10" i="34"/>
  <c r="O10" i="34" s="1"/>
  <c r="N9" i="34"/>
  <c r="O9" i="34" s="1"/>
  <c r="M8" i="34"/>
  <c r="L8" i="34"/>
  <c r="K8" i="34"/>
  <c r="J8" i="34"/>
  <c r="I8" i="34"/>
  <c r="H8" i="34"/>
  <c r="G8" i="34"/>
  <c r="F8" i="34"/>
  <c r="E8" i="34"/>
  <c r="D8" i="34"/>
  <c r="N7" i="34"/>
  <c r="O7" i="34" s="1"/>
  <c r="N6" i="34"/>
  <c r="O6" i="34" s="1"/>
  <c r="M5" i="34"/>
  <c r="L5" i="34"/>
  <c r="K5" i="34"/>
  <c r="J5" i="34"/>
  <c r="I5" i="34"/>
  <c r="H5" i="34"/>
  <c r="H16" i="34" s="1"/>
  <c r="G5" i="34"/>
  <c r="G16" i="34"/>
  <c r="F5" i="34"/>
  <c r="F16" i="34" s="1"/>
  <c r="E5" i="34"/>
  <c r="D5" i="34"/>
  <c r="D16" i="34" s="1"/>
  <c r="E16" i="33"/>
  <c r="F16" i="33"/>
  <c r="G16" i="33"/>
  <c r="H16" i="33"/>
  <c r="I16" i="33"/>
  <c r="J16" i="33"/>
  <c r="K16" i="33"/>
  <c r="L16" i="33"/>
  <c r="M16" i="33"/>
  <c r="M18" i="33" s="1"/>
  <c r="D16" i="33"/>
  <c r="E14" i="33"/>
  <c r="F14" i="33"/>
  <c r="G14" i="33"/>
  <c r="H14" i="33"/>
  <c r="I14" i="33"/>
  <c r="J14" i="33"/>
  <c r="K14" i="33"/>
  <c r="L14" i="33"/>
  <c r="M14" i="33"/>
  <c r="E12" i="33"/>
  <c r="F12" i="33"/>
  <c r="G12" i="33"/>
  <c r="H12" i="33"/>
  <c r="I12" i="33"/>
  <c r="J12" i="33"/>
  <c r="K12" i="33"/>
  <c r="L12" i="33"/>
  <c r="M12" i="33"/>
  <c r="E10" i="33"/>
  <c r="F10" i="33"/>
  <c r="G10" i="33"/>
  <c r="N10" i="33" s="1"/>
  <c r="O10" i="33" s="1"/>
  <c r="H10" i="33"/>
  <c r="I10" i="33"/>
  <c r="J10" i="33"/>
  <c r="K10" i="33"/>
  <c r="K18" i="33" s="1"/>
  <c r="L10" i="33"/>
  <c r="M10" i="33"/>
  <c r="E8" i="33"/>
  <c r="F8" i="33"/>
  <c r="G8" i="33"/>
  <c r="H8" i="33"/>
  <c r="I8" i="33"/>
  <c r="J8" i="33"/>
  <c r="K8" i="33"/>
  <c r="L8" i="33"/>
  <c r="M8" i="33"/>
  <c r="E5" i="33"/>
  <c r="F5" i="33"/>
  <c r="G5" i="33"/>
  <c r="H5" i="33"/>
  <c r="I5" i="33"/>
  <c r="J5" i="33"/>
  <c r="K5" i="33"/>
  <c r="L5" i="33"/>
  <c r="L18" i="33" s="1"/>
  <c r="M5" i="33"/>
  <c r="D14" i="33"/>
  <c r="N14" i="33" s="1"/>
  <c r="O14" i="33" s="1"/>
  <c r="D12" i="33"/>
  <c r="D10" i="33"/>
  <c r="D8" i="33"/>
  <c r="D5" i="33"/>
  <c r="N17" i="33"/>
  <c r="O17" i="33"/>
  <c r="N15" i="33"/>
  <c r="O15" i="33"/>
  <c r="N13" i="33"/>
  <c r="O13" i="33"/>
  <c r="N9" i="33"/>
  <c r="O9" i="33" s="1"/>
  <c r="N6" i="33"/>
  <c r="O6" i="33" s="1"/>
  <c r="N7" i="33"/>
  <c r="O7" i="33"/>
  <c r="N11" i="33"/>
  <c r="O11" i="33"/>
  <c r="N17" i="44"/>
  <c r="O17" i="44" s="1"/>
  <c r="N7" i="46" l="1"/>
  <c r="O7" i="46" s="1"/>
  <c r="M26" i="41"/>
  <c r="I20" i="39"/>
  <c r="N18" i="39"/>
  <c r="O18" i="39" s="1"/>
  <c r="L17" i="43"/>
  <c r="I16" i="47"/>
  <c r="N13" i="43"/>
  <c r="O13" i="43" s="1"/>
  <c r="N12" i="46"/>
  <c r="O12" i="46" s="1"/>
  <c r="K19" i="45"/>
  <c r="J16" i="34"/>
  <c r="D19" i="42"/>
  <c r="N19" i="42" s="1"/>
  <c r="O19" i="42" s="1"/>
  <c r="E19" i="42"/>
  <c r="N11" i="43"/>
  <c r="O11" i="43" s="1"/>
  <c r="K16" i="46"/>
  <c r="O5" i="47"/>
  <c r="P5" i="47" s="1"/>
  <c r="F19" i="45"/>
  <c r="N12" i="44"/>
  <c r="O12" i="44" s="1"/>
  <c r="J19" i="45"/>
  <c r="H18" i="33"/>
  <c r="H16" i="47"/>
  <c r="L18" i="35"/>
  <c r="F16" i="47"/>
  <c r="N5" i="34"/>
  <c r="O5" i="34" s="1"/>
  <c r="N5" i="33"/>
  <c r="O5" i="33" s="1"/>
  <c r="D19" i="36"/>
  <c r="N19" i="36" s="1"/>
  <c r="O19" i="36" s="1"/>
  <c r="N22" i="41"/>
  <c r="O22" i="41" s="1"/>
  <c r="N15" i="43"/>
  <c r="O15" i="43" s="1"/>
  <c r="N12" i="45"/>
  <c r="O12" i="45" s="1"/>
  <c r="M16" i="46"/>
  <c r="N9" i="46"/>
  <c r="O9" i="46" s="1"/>
  <c r="M16" i="47"/>
  <c r="O9" i="47"/>
  <c r="P9" i="47" s="1"/>
  <c r="H19" i="44"/>
  <c r="H18" i="35"/>
  <c r="D16" i="46"/>
  <c r="N16" i="46" s="1"/>
  <c r="O16" i="46" s="1"/>
  <c r="I18" i="33"/>
  <c r="E16" i="47"/>
  <c r="O16" i="47" s="1"/>
  <c r="P16" i="47" s="1"/>
  <c r="J18" i="35"/>
  <c r="F16" i="46"/>
  <c r="E18" i="33"/>
  <c r="N16" i="37"/>
  <c r="O16" i="37" s="1"/>
  <c r="N16" i="40"/>
  <c r="O16" i="40" s="1"/>
  <c r="N17" i="41"/>
  <c r="O17" i="41" s="1"/>
  <c r="L16" i="46"/>
  <c r="L16" i="47"/>
  <c r="N8" i="34"/>
  <c r="O8" i="34" s="1"/>
  <c r="N14" i="34"/>
  <c r="O14" i="34" s="1"/>
  <c r="N13" i="38"/>
  <c r="O13" i="38" s="1"/>
  <c r="M20" i="39"/>
  <c r="H19" i="42"/>
  <c r="N10" i="44"/>
  <c r="O10" i="44" s="1"/>
  <c r="O7" i="47"/>
  <c r="P7" i="47" s="1"/>
  <c r="N19" i="41"/>
  <c r="O19" i="41" s="1"/>
  <c r="M22" i="38"/>
  <c r="I26" i="41"/>
  <c r="O12" i="47"/>
  <c r="P12" i="47" s="1"/>
  <c r="M16" i="34"/>
  <c r="L20" i="37"/>
  <c r="G20" i="39"/>
  <c r="N20" i="39" s="1"/>
  <c r="O20" i="39" s="1"/>
  <c r="F18" i="35"/>
  <c r="N18" i="35" s="1"/>
  <c r="O18" i="35" s="1"/>
  <c r="J17" i="43"/>
  <c r="N15" i="36"/>
  <c r="O15" i="36" s="1"/>
  <c r="D26" i="41"/>
  <c r="I19" i="42"/>
  <c r="F19" i="44"/>
  <c r="I18" i="35"/>
  <c r="M18" i="40"/>
  <c r="M20" i="37"/>
  <c r="K19" i="44"/>
  <c r="N10" i="39"/>
  <c r="O10" i="39" s="1"/>
  <c r="H16" i="46"/>
  <c r="N12" i="40"/>
  <c r="O12" i="40" s="1"/>
  <c r="J16" i="47"/>
  <c r="N5" i="41"/>
  <c r="O5" i="41" s="1"/>
  <c r="N10" i="37"/>
  <c r="O10" i="37" s="1"/>
  <c r="N8" i="35"/>
  <c r="O8" i="35" s="1"/>
  <c r="N8" i="33"/>
  <c r="O8" i="33" s="1"/>
  <c r="N5" i="37"/>
  <c r="O5" i="37" s="1"/>
  <c r="G22" i="38"/>
  <c r="N22" i="38" s="1"/>
  <c r="O22" i="38" s="1"/>
  <c r="D18" i="40"/>
  <c r="N18" i="40" s="1"/>
  <c r="O18" i="40" s="1"/>
  <c r="E26" i="41"/>
  <c r="J19" i="42"/>
  <c r="N17" i="42"/>
  <c r="O17" i="42" s="1"/>
  <c r="N17" i="45"/>
  <c r="O17" i="45" s="1"/>
  <c r="N14" i="46"/>
  <c r="O14" i="46" s="1"/>
  <c r="O14" i="47"/>
  <c r="P14" i="47" s="1"/>
  <c r="K19" i="36"/>
  <c r="N10" i="45"/>
  <c r="O10" i="45" s="1"/>
  <c r="L19" i="36"/>
  <c r="H17" i="43"/>
  <c r="J19" i="44"/>
  <c r="L19" i="44"/>
  <c r="L19" i="45"/>
  <c r="G16" i="46"/>
  <c r="M19" i="44"/>
  <c r="J20" i="39"/>
  <c r="N12" i="33"/>
  <c r="O12" i="33" s="1"/>
  <c r="F18" i="33"/>
  <c r="G19" i="36"/>
  <c r="E20" i="37"/>
  <c r="N20" i="37" s="1"/>
  <c r="O20" i="37" s="1"/>
  <c r="H22" i="38"/>
  <c r="N12" i="39"/>
  <c r="O12" i="39" s="1"/>
  <c r="N16" i="39"/>
  <c r="O16" i="39" s="1"/>
  <c r="F26" i="41"/>
  <c r="K19" i="42"/>
  <c r="N18" i="37"/>
  <c r="O18" i="37" s="1"/>
  <c r="E22" i="38"/>
  <c r="F18" i="40"/>
  <c r="G26" i="41"/>
  <c r="L19" i="42"/>
  <c r="N16" i="47"/>
  <c r="G16" i="47"/>
  <c r="K16" i="34"/>
  <c r="E16" i="34"/>
  <c r="N16" i="34" s="1"/>
  <c r="O16" i="34" s="1"/>
  <c r="N5" i="36"/>
  <c r="O5" i="36" s="1"/>
  <c r="G20" i="37"/>
  <c r="G18" i="40"/>
  <c r="N10" i="40"/>
  <c r="O10" i="40" s="1"/>
  <c r="H26" i="41"/>
  <c r="N26" i="41" s="1"/>
  <c r="O26" i="41" s="1"/>
  <c r="M19" i="42"/>
  <c r="D19" i="44"/>
  <c r="D19" i="45"/>
  <c r="E20" i="39"/>
  <c r="J18" i="33"/>
  <c r="I19" i="44"/>
  <c r="N15" i="45"/>
  <c r="O15" i="45" s="1"/>
  <c r="N14" i="39"/>
  <c r="O14" i="39" s="1"/>
  <c r="K17" i="43"/>
  <c r="M19" i="45"/>
  <c r="L16" i="34"/>
  <c r="N16" i="38"/>
  <c r="O16" i="38" s="1"/>
  <c r="M17" i="43"/>
  <c r="J16" i="46"/>
  <c r="F19" i="42"/>
  <c r="J22" i="38"/>
  <c r="K22" i="38"/>
  <c r="H18" i="40"/>
  <c r="N9" i="43"/>
  <c r="O9" i="43" s="1"/>
  <c r="E19" i="44"/>
  <c r="E19" i="45"/>
  <c r="O16" i="48"/>
  <c r="P16" i="48" s="1"/>
  <c r="N5" i="38"/>
  <c r="O5" i="38" s="1"/>
  <c r="N18" i="38"/>
  <c r="O18" i="38" s="1"/>
  <c r="G18" i="33"/>
  <c r="N16" i="33"/>
  <c r="O16" i="33" s="1"/>
  <c r="I19" i="36"/>
  <c r="N5" i="45"/>
  <c r="O5" i="45" s="1"/>
  <c r="N5" i="44"/>
  <c r="O5" i="44" s="1"/>
  <c r="N5" i="43"/>
  <c r="O5" i="43" s="1"/>
  <c r="N5" i="42"/>
  <c r="O5" i="42" s="1"/>
  <c r="N5" i="40"/>
  <c r="O5" i="40" s="1"/>
  <c r="N12" i="34"/>
  <c r="O12" i="34" s="1"/>
  <c r="K16" i="47"/>
  <c r="N24" i="41"/>
  <c r="O24" i="41" s="1"/>
  <c r="D18" i="33"/>
  <c r="I17" i="43"/>
  <c r="N5" i="46"/>
  <c r="O5" i="46" s="1"/>
  <c r="N5" i="39"/>
  <c r="O5" i="39" s="1"/>
  <c r="N10" i="35"/>
  <c r="O10" i="35" s="1"/>
  <c r="N17" i="43" l="1"/>
  <c r="O17" i="43" s="1"/>
  <c r="N19" i="45"/>
  <c r="O19" i="45" s="1"/>
  <c r="N19" i="44"/>
  <c r="O19" i="44" s="1"/>
  <c r="N18" i="33"/>
  <c r="O18" i="33" s="1"/>
</calcChain>
</file>

<file path=xl/sharedStrings.xml><?xml version="1.0" encoding="utf-8"?>
<sst xmlns="http://schemas.openxmlformats.org/spreadsheetml/2006/main" count="590" uniqueCount="86">
  <si>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</si>
  <si>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</si>
  <si>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</si>
  <si>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</si>
  <si>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</si>
  <si>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</si>
  <si>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</si>
  <si>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</si>
  <si>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</si>
  <si>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</si>
  <si>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</si>
  <si>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</si>
  <si>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</si>
  <si>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</si>
  <si>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</si>
  <si>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</si>
  <si>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</si>
  <si>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</si>
  <si>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Debt Service Payments</t>
  </si>
  <si>
    <t>Other General Government Services</t>
  </si>
  <si>
    <t>Public Safety</t>
  </si>
  <si>
    <t>Fire Control</t>
  </si>
  <si>
    <t>Physical Environment</t>
  </si>
  <si>
    <t>Water Utility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</si>
  <si>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</si>
  <si>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</si>
  <si>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</si>
  <si>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</si>
  <si>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</si>
  <si>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</si>
  <si>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Local Fiscal Year Ended September 30, 2010</t>
  </si>
  <si>
    <t>2010 Municipal Census Population:</t>
  </si>
  <si>
    <t>Laurel Hill Expenditures Reported by Account Code and Fund Type</t>
  </si>
  <si>
    <t>Compiled from data obtained from the Florida Department of Financial Services, Division of Accounting and Auditing, Bureau of Local Government.</t>
  </si>
  <si>
    <t>Local Fiscal Year Ended September 30, 2009</t>
  </si>
  <si>
    <t>2009 Municipal Population:</t>
  </si>
  <si>
    <t>Local Fiscal Year Ended September 30, 2011</t>
  </si>
  <si>
    <t>2011 Municipal Population:</t>
  </si>
  <si>
    <t>Local Fiscal Year Ended September 30, 2012</t>
  </si>
  <si>
    <t>Executive</t>
  </si>
  <si>
    <t>Financial and Administrative</t>
  </si>
  <si>
    <t>Electric Utility Services</t>
  </si>
  <si>
    <t>2012 Municipal Population:</t>
  </si>
  <si>
    <t>Local Fiscal Year Ended September 30, 2013</t>
  </si>
  <si>
    <t>2013 Municipal Population:</t>
  </si>
  <si>
    <t>Local Fiscal Year Ended September 30, 2008</t>
  </si>
  <si>
    <t>Legislative</t>
  </si>
  <si>
    <t>Legal Counsel</t>
  </si>
  <si>
    <t>Comprehensive Planning</t>
  </si>
  <si>
    <t>Protective Inspections</t>
  </si>
  <si>
    <t>2008 Municipal Population:</t>
  </si>
  <si>
    <t>Local Fiscal Year Ended September 30, 2014</t>
  </si>
  <si>
    <t>Other General Government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</si>
  <si>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</si>
  <si>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</si>
  <si>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</si>
  <si>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</si>
  <si>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</si>
  <si>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</si>
  <si>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</si>
  <si>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</si>
  <si>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Other Public Safety</t>
  </si>
  <si>
    <t>Airports</t>
  </si>
  <si>
    <t>2007 Municipal Population:</t>
  </si>
  <si>
    <t>Local Fiscal Year Ended September 30, 2016</t>
  </si>
  <si>
    <t>Garbage / Solid Waste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</si>
  <si>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</si>
  <si>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</si>
  <si>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</si>
  <si>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</si>
  <si>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</si>
  <si>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</si>
  <si>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</si>
  <si>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</si>
  <si>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Cultural Services</t>
  </si>
  <si>
    <t>2020 Municipal Population:</t>
  </si>
  <si>
    <t>Local Fiscal Year Ended September 30, 2021</t>
  </si>
  <si>
    <t>Per Capita Account</t>
  </si>
  <si>
    <t>Custodial</t>
  </si>
  <si>
    <t>Total Account</t>
  </si>
  <si>
    <t>Garbage / Solid Waste Control Services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</si>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</sst>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8B75D-90F4-4575-9BB9-B3DF15A1C163}">
  <sheetPr>
    <pageSetUpPr fitToPage="1"/>
  </sheetPr>
  <dimension ref="A1:ED20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11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77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12</v>
      </c>
      <c r="F4" s="94" t="s">
        <v>13</v>
      </c>
      <c r="G4" s="94" t="s">
        <v>14</v>
      </c>
      <c r="H4" s="94" t="s">
        <v>1</v>
      </c>
      <c r="I4" s="94" t="s">
        <v>2</v>
      </c>
      <c r="J4" s="95" t="s">
        <v>15</v>
      </c>
      <c r="K4" s="95" t="s">
        <v>3</v>
      </c>
      <c r="L4" s="95" t="s">
        <v>4</v>
      </c>
      <c r="M4" s="95" t="s">
        <v>78</v>
      </c>
      <c r="N4" s="95" t="s">
        <v>5</v>
      </c>
      <c r="O4" s="95" t="s">
        <v>79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17</v>
      </c>
      <c r="B5" s="99"/>
      <c r="C5" s="99"/>
      <c r="D5" s="100">
        <f>SUM(D6:D6)</f>
        <v>248937</v>
      </c>
      <c r="E5" s="100">
        <f>SUM(E6:E6)</f>
        <v>0</v>
      </c>
      <c r="F5" s="100">
        <f>SUM(F6:F6)</f>
        <v>0</v>
      </c>
      <c r="G5" s="100">
        <f>SUM(G6:G6)</f>
        <v>0</v>
      </c>
      <c r="H5" s="100">
        <f>SUM(H6:H6)</f>
        <v>0</v>
      </c>
      <c r="I5" s="100">
        <f>SUM(I6:I6)</f>
        <v>0</v>
      </c>
      <c r="J5" s="100">
        <f>SUM(J6:J6)</f>
        <v>0</v>
      </c>
      <c r="K5" s="100">
        <f>SUM(K6:K6)</f>
        <v>0</v>
      </c>
      <c r="L5" s="100">
        <f>SUM(L6:L6)</f>
        <v>0</v>
      </c>
      <c r="M5" s="100">
        <f>SUM(M6:M6)</f>
        <v>0</v>
      </c>
      <c r="N5" s="100">
        <f>SUM(N6:N6)</f>
        <v>0</v>
      </c>
      <c r="O5" s="101">
        <f>SUM(D5:N5)</f>
        <v>248937</v>
      </c>
      <c r="P5" s="102">
        <f>(O5/P$18)</f>
        <v>378.32370820668694</v>
      </c>
      <c r="Q5" s="103"/>
    </row>
    <row r="6" spans="1:134">
      <c r="A6" s="105"/>
      <c r="B6" s="106">
        <v>519</v>
      </c>
      <c r="C6" s="107" t="s">
        <v>19</v>
      </c>
      <c r="D6" s="108">
        <v>248937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" si="0">SUM(D6:N6)</f>
        <v>248937</v>
      </c>
      <c r="P6" s="109">
        <f>(O6/P$18)</f>
        <v>378.32370820668694</v>
      </c>
      <c r="Q6" s="110"/>
    </row>
    <row r="7" spans="1:134" ht="15.75">
      <c r="A7" s="111" t="s">
        <v>20</v>
      </c>
      <c r="B7" s="112"/>
      <c r="C7" s="113"/>
      <c r="D7" s="114">
        <f>SUM(D8:D8)</f>
        <v>10820</v>
      </c>
      <c r="E7" s="114">
        <f>SUM(E8:E8)</f>
        <v>0</v>
      </c>
      <c r="F7" s="114">
        <f>SUM(F8:F8)</f>
        <v>0</v>
      </c>
      <c r="G7" s="114">
        <f>SUM(G8:G8)</f>
        <v>0</v>
      </c>
      <c r="H7" s="114">
        <f>SUM(H8:H8)</f>
        <v>0</v>
      </c>
      <c r="I7" s="114">
        <f>SUM(I8:I8)</f>
        <v>0</v>
      </c>
      <c r="J7" s="114">
        <f>SUM(J8:J8)</f>
        <v>0</v>
      </c>
      <c r="K7" s="114">
        <f>SUM(K8:K8)</f>
        <v>0</v>
      </c>
      <c r="L7" s="114">
        <f>SUM(L8:L8)</f>
        <v>0</v>
      </c>
      <c r="M7" s="114">
        <f>SUM(M8:M8)</f>
        <v>0</v>
      </c>
      <c r="N7" s="114">
        <f>SUM(N8:N8)</f>
        <v>0</v>
      </c>
      <c r="O7" s="115">
        <f>SUM(D7:N7)</f>
        <v>10820</v>
      </c>
      <c r="P7" s="116">
        <f>(O7/P$18)</f>
        <v>16.443768996960486</v>
      </c>
      <c r="Q7" s="117"/>
    </row>
    <row r="8" spans="1:134">
      <c r="A8" s="105"/>
      <c r="B8" s="106">
        <v>522</v>
      </c>
      <c r="C8" s="107" t="s">
        <v>21</v>
      </c>
      <c r="D8" s="108">
        <v>10820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ref="O8" si="1">SUM(D8:N8)</f>
        <v>10820</v>
      </c>
      <c r="P8" s="109">
        <f>(O8/P$18)</f>
        <v>16.443768996960486</v>
      </c>
      <c r="Q8" s="110"/>
    </row>
    <row r="9" spans="1:134" ht="15.75">
      <c r="A9" s="111" t="s">
        <v>22</v>
      </c>
      <c r="B9" s="112"/>
      <c r="C9" s="113"/>
      <c r="D9" s="114">
        <f>SUM(D10:D11)</f>
        <v>0</v>
      </c>
      <c r="E9" s="114">
        <f>SUM(E10:E11)</f>
        <v>0</v>
      </c>
      <c r="F9" s="114">
        <f>SUM(F10:F11)</f>
        <v>0</v>
      </c>
      <c r="G9" s="114">
        <f>SUM(G10:G11)</f>
        <v>0</v>
      </c>
      <c r="H9" s="114">
        <f>SUM(H10:H11)</f>
        <v>0</v>
      </c>
      <c r="I9" s="114">
        <f>SUM(I10:I11)</f>
        <v>326790</v>
      </c>
      <c r="J9" s="114">
        <f>SUM(J10:J11)</f>
        <v>0</v>
      </c>
      <c r="K9" s="114">
        <f>SUM(K10:K11)</f>
        <v>0</v>
      </c>
      <c r="L9" s="114">
        <f>SUM(L10:L11)</f>
        <v>0</v>
      </c>
      <c r="M9" s="114">
        <f>SUM(M10:M11)</f>
        <v>0</v>
      </c>
      <c r="N9" s="114">
        <f>SUM(N10:N11)</f>
        <v>0</v>
      </c>
      <c r="O9" s="115">
        <f>SUM(D9:N9)</f>
        <v>326790</v>
      </c>
      <c r="P9" s="116">
        <f>(O9/P$18)</f>
        <v>496.64133738601822</v>
      </c>
      <c r="Q9" s="117"/>
    </row>
    <row r="10" spans="1:134">
      <c r="A10" s="105"/>
      <c r="B10" s="106">
        <v>533</v>
      </c>
      <c r="C10" s="107" t="s">
        <v>23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278363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ref="O10:O15" si="2">SUM(D10:N10)</f>
        <v>278363</v>
      </c>
      <c r="P10" s="109">
        <f>(O10/P$18)</f>
        <v>423.04407294832828</v>
      </c>
      <c r="Q10" s="110"/>
    </row>
    <row r="11" spans="1:134">
      <c r="A11" s="105"/>
      <c r="B11" s="106">
        <v>534</v>
      </c>
      <c r="C11" s="107" t="s">
        <v>80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48427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2"/>
        <v>48427</v>
      </c>
      <c r="P11" s="109">
        <f>(O11/P$18)</f>
        <v>73.597264437689972</v>
      </c>
      <c r="Q11" s="110"/>
    </row>
    <row r="12" spans="1:134" ht="15.75">
      <c r="A12" s="111" t="s">
        <v>24</v>
      </c>
      <c r="B12" s="112"/>
      <c r="C12" s="113"/>
      <c r="D12" s="114">
        <f>SUM(D13:D13)</f>
        <v>47476</v>
      </c>
      <c r="E12" s="114">
        <f>SUM(E13:E13)</f>
        <v>0</v>
      </c>
      <c r="F12" s="114">
        <f>SUM(F13:F13)</f>
        <v>0</v>
      </c>
      <c r="G12" s="114">
        <f>SUM(G13:G13)</f>
        <v>0</v>
      </c>
      <c r="H12" s="114">
        <f>SUM(H13:H13)</f>
        <v>0</v>
      </c>
      <c r="I12" s="114">
        <f>SUM(I13:I13)</f>
        <v>0</v>
      </c>
      <c r="J12" s="114">
        <f>SUM(J13:J13)</f>
        <v>0</v>
      </c>
      <c r="K12" s="114">
        <f>SUM(K13:K13)</f>
        <v>0</v>
      </c>
      <c r="L12" s="114">
        <f>SUM(L13:L13)</f>
        <v>0</v>
      </c>
      <c r="M12" s="114">
        <f>SUM(M13:M13)</f>
        <v>0</v>
      </c>
      <c r="N12" s="114">
        <f>SUM(N13:N13)</f>
        <v>0</v>
      </c>
      <c r="O12" s="114">
        <f t="shared" si="2"/>
        <v>47476</v>
      </c>
      <c r="P12" s="116">
        <f>(O12/P$18)</f>
        <v>72.151975683890583</v>
      </c>
      <c r="Q12" s="117"/>
    </row>
    <row r="13" spans="1:134">
      <c r="A13" s="105"/>
      <c r="B13" s="106">
        <v>541</v>
      </c>
      <c r="C13" s="107" t="s">
        <v>25</v>
      </c>
      <c r="D13" s="108">
        <v>47476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2"/>
        <v>47476</v>
      </c>
      <c r="P13" s="109">
        <f>(O13/P$18)</f>
        <v>72.151975683890583</v>
      </c>
      <c r="Q13" s="110"/>
    </row>
    <row r="14" spans="1:134" ht="15.75">
      <c r="A14" s="111" t="s">
        <v>26</v>
      </c>
      <c r="B14" s="112"/>
      <c r="C14" s="113"/>
      <c r="D14" s="114">
        <f>SUM(D15:D15)</f>
        <v>55123</v>
      </c>
      <c r="E14" s="114">
        <f>SUM(E15:E15)</f>
        <v>0</v>
      </c>
      <c r="F14" s="114">
        <f>SUM(F15:F15)</f>
        <v>0</v>
      </c>
      <c r="G14" s="114">
        <f>SUM(G15:G15)</f>
        <v>0</v>
      </c>
      <c r="H14" s="114">
        <f>SUM(H15:H15)</f>
        <v>0</v>
      </c>
      <c r="I14" s="114">
        <f>SUM(I15:I15)</f>
        <v>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4">
        <f>SUM(D14:N14)</f>
        <v>55123</v>
      </c>
      <c r="P14" s="116">
        <f>(O14/P$18)</f>
        <v>83.773556231003042</v>
      </c>
      <c r="Q14" s="110"/>
    </row>
    <row r="15" spans="1:134" ht="15.75" thickBot="1">
      <c r="A15" s="105"/>
      <c r="B15" s="106">
        <v>572</v>
      </c>
      <c r="C15" s="107" t="s">
        <v>27</v>
      </c>
      <c r="D15" s="108">
        <v>55123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55123</v>
      </c>
      <c r="P15" s="109">
        <f>(O15/P$18)</f>
        <v>83.773556231003042</v>
      </c>
      <c r="Q15" s="110"/>
    </row>
    <row r="16" spans="1:134" ht="16.5" thickBot="1">
      <c r="A16" s="118" t="s">
        <v>10</v>
      </c>
      <c r="B16" s="119"/>
      <c r="C16" s="120"/>
      <c r="D16" s="121">
        <f>SUM(D5,D7,D9,D12,D14)</f>
        <v>362356</v>
      </c>
      <c r="E16" s="121">
        <f t="shared" ref="E16:N16" si="3">SUM(E5,E7,E9,E12,E14)</f>
        <v>0</v>
      </c>
      <c r="F16" s="121">
        <f t="shared" si="3"/>
        <v>0</v>
      </c>
      <c r="G16" s="121">
        <f t="shared" si="3"/>
        <v>0</v>
      </c>
      <c r="H16" s="121">
        <f t="shared" si="3"/>
        <v>0</v>
      </c>
      <c r="I16" s="121">
        <f t="shared" si="3"/>
        <v>326790</v>
      </c>
      <c r="J16" s="121">
        <f t="shared" si="3"/>
        <v>0</v>
      </c>
      <c r="K16" s="121">
        <f t="shared" si="3"/>
        <v>0</v>
      </c>
      <c r="L16" s="121">
        <f t="shared" si="3"/>
        <v>0</v>
      </c>
      <c r="M16" s="121">
        <f t="shared" si="3"/>
        <v>0</v>
      </c>
      <c r="N16" s="121">
        <f t="shared" si="3"/>
        <v>0</v>
      </c>
      <c r="O16" s="121">
        <f>SUM(D16:N16)</f>
        <v>689146</v>
      </c>
      <c r="P16" s="122">
        <f>(O16/P$18)</f>
        <v>1047.3343465045593</v>
      </c>
      <c r="Q16" s="103"/>
      <c r="R16" s="12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</row>
    <row r="17" spans="1:16">
      <c r="A17" s="124"/>
      <c r="B17" s="125"/>
      <c r="C17" s="125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7"/>
    </row>
    <row r="18" spans="1:16">
      <c r="A18" s="128"/>
      <c r="B18" s="129"/>
      <c r="C18" s="129"/>
      <c r="D18" s="130"/>
      <c r="E18" s="130"/>
      <c r="F18" s="130"/>
      <c r="G18" s="130"/>
      <c r="H18" s="130"/>
      <c r="I18" s="130"/>
      <c r="J18" s="130"/>
      <c r="K18" s="130"/>
      <c r="L18" s="130"/>
      <c r="M18" s="133" t="s">
        <v>85</v>
      </c>
      <c r="N18" s="133"/>
      <c r="O18" s="133"/>
      <c r="P18" s="131">
        <v>658</v>
      </c>
    </row>
    <row r="19" spans="1:16">
      <c r="A19" s="134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</row>
    <row r="20" spans="1:16" ht="15.75" customHeight="1" thickBot="1">
      <c r="A20" s="137" t="s">
        <v>33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11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16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12</v>
      </c>
      <c r="F4" s="50" t="s">
        <v>13</v>
      </c>
      <c r="G4" s="50" t="s">
        <v>14</v>
      </c>
      <c r="H4" s="50" t="s">
        <v>1</v>
      </c>
      <c r="I4" s="50" t="s">
        <v>2</v>
      </c>
      <c r="J4" s="51" t="s">
        <v>15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17</v>
      </c>
      <c r="B5" s="55"/>
      <c r="C5" s="55"/>
      <c r="D5" s="56">
        <f t="shared" ref="D5:M5" si="0">SUM(D6:D9)</f>
        <v>149282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0" si="1">SUM(D5:M5)</f>
        <v>149282</v>
      </c>
      <c r="O5" s="58">
        <f t="shared" ref="O5:O20" si="2">(N5/O$22)</f>
        <v>281.13370998116761</v>
      </c>
      <c r="P5" s="59"/>
    </row>
    <row r="6" spans="1:133">
      <c r="A6" s="61"/>
      <c r="B6" s="62">
        <v>512</v>
      </c>
      <c r="C6" s="63" t="s">
        <v>39</v>
      </c>
      <c r="D6" s="64">
        <v>7400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7400</v>
      </c>
      <c r="O6" s="65">
        <f t="shared" si="2"/>
        <v>13.935969868173258</v>
      </c>
      <c r="P6" s="66"/>
    </row>
    <row r="7" spans="1:133">
      <c r="A7" s="61"/>
      <c r="B7" s="62">
        <v>513</v>
      </c>
      <c r="C7" s="63" t="s">
        <v>40</v>
      </c>
      <c r="D7" s="64">
        <v>28727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28727</v>
      </c>
      <c r="O7" s="65">
        <f t="shared" si="2"/>
        <v>54.099811676082865</v>
      </c>
      <c r="P7" s="66"/>
    </row>
    <row r="8" spans="1:133">
      <c r="A8" s="61"/>
      <c r="B8" s="62">
        <v>517</v>
      </c>
      <c r="C8" s="63" t="s">
        <v>18</v>
      </c>
      <c r="D8" s="64">
        <v>35399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35399</v>
      </c>
      <c r="O8" s="65">
        <f t="shared" si="2"/>
        <v>66.664783427495294</v>
      </c>
      <c r="P8" s="66"/>
    </row>
    <row r="9" spans="1:133">
      <c r="A9" s="61"/>
      <c r="B9" s="62">
        <v>519</v>
      </c>
      <c r="C9" s="63" t="s">
        <v>52</v>
      </c>
      <c r="D9" s="64">
        <v>77756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77756</v>
      </c>
      <c r="O9" s="65">
        <f t="shared" si="2"/>
        <v>146.43314500941619</v>
      </c>
      <c r="P9" s="66"/>
    </row>
    <row r="10" spans="1:133" ht="15.75">
      <c r="A10" s="67" t="s">
        <v>20</v>
      </c>
      <c r="B10" s="68"/>
      <c r="C10" s="69"/>
      <c r="D10" s="70">
        <f t="shared" ref="D10:M10" si="3">SUM(D11:D11)</f>
        <v>6502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6502</v>
      </c>
      <c r="O10" s="72">
        <f t="shared" si="2"/>
        <v>12.24482109227872</v>
      </c>
      <c r="P10" s="73"/>
    </row>
    <row r="11" spans="1:133">
      <c r="A11" s="61"/>
      <c r="B11" s="62">
        <v>522</v>
      </c>
      <c r="C11" s="63" t="s">
        <v>21</v>
      </c>
      <c r="D11" s="64">
        <v>6502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6502</v>
      </c>
      <c r="O11" s="65">
        <f t="shared" si="2"/>
        <v>12.24482109227872</v>
      </c>
      <c r="P11" s="66"/>
    </row>
    <row r="12" spans="1:133" ht="15.75">
      <c r="A12" s="67" t="s">
        <v>22</v>
      </c>
      <c r="B12" s="68"/>
      <c r="C12" s="69"/>
      <c r="D12" s="70">
        <f t="shared" ref="D12:M12" si="4">SUM(D13:D13)</f>
        <v>0</v>
      </c>
      <c r="E12" s="70">
        <f t="shared" si="4"/>
        <v>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266892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1">
        <f t="shared" si="1"/>
        <v>266892</v>
      </c>
      <c r="O12" s="72">
        <f t="shared" si="2"/>
        <v>502.62146892655369</v>
      </c>
      <c r="P12" s="73"/>
    </row>
    <row r="13" spans="1:133">
      <c r="A13" s="61"/>
      <c r="B13" s="62">
        <v>533</v>
      </c>
      <c r="C13" s="63" t="s">
        <v>23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266892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266892</v>
      </c>
      <c r="O13" s="65">
        <f t="shared" si="2"/>
        <v>502.62146892655369</v>
      </c>
      <c r="P13" s="66"/>
    </row>
    <row r="14" spans="1:133" ht="15.75">
      <c r="A14" s="67" t="s">
        <v>24</v>
      </c>
      <c r="B14" s="68"/>
      <c r="C14" s="69"/>
      <c r="D14" s="70">
        <f t="shared" ref="D14:M14" si="5">SUM(D15:D15)</f>
        <v>67209</v>
      </c>
      <c r="E14" s="70">
        <f t="shared" si="5"/>
        <v>0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67209</v>
      </c>
      <c r="O14" s="72">
        <f t="shared" si="2"/>
        <v>126.57062146892656</v>
      </c>
      <c r="P14" s="73"/>
    </row>
    <row r="15" spans="1:133">
      <c r="A15" s="61"/>
      <c r="B15" s="62">
        <v>541</v>
      </c>
      <c r="C15" s="63" t="s">
        <v>53</v>
      </c>
      <c r="D15" s="64">
        <v>67209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67209</v>
      </c>
      <c r="O15" s="65">
        <f t="shared" si="2"/>
        <v>126.57062146892656</v>
      </c>
      <c r="P15" s="66"/>
    </row>
    <row r="16" spans="1:133" ht="15.75">
      <c r="A16" s="67" t="s">
        <v>26</v>
      </c>
      <c r="B16" s="68"/>
      <c r="C16" s="69"/>
      <c r="D16" s="70">
        <f t="shared" ref="D16:M16" si="6">SUM(D17:D17)</f>
        <v>919</v>
      </c>
      <c r="E16" s="70">
        <f t="shared" si="6"/>
        <v>0</v>
      </c>
      <c r="F16" s="70">
        <f t="shared" si="6"/>
        <v>0</v>
      </c>
      <c r="G16" s="70">
        <f t="shared" si="6"/>
        <v>0</v>
      </c>
      <c r="H16" s="70">
        <f t="shared" si="6"/>
        <v>0</v>
      </c>
      <c r="I16" s="70">
        <f t="shared" si="6"/>
        <v>0</v>
      </c>
      <c r="J16" s="70">
        <f t="shared" si="6"/>
        <v>0</v>
      </c>
      <c r="K16" s="70">
        <f t="shared" si="6"/>
        <v>0</v>
      </c>
      <c r="L16" s="70">
        <f t="shared" si="6"/>
        <v>0</v>
      </c>
      <c r="M16" s="70">
        <f t="shared" si="6"/>
        <v>0</v>
      </c>
      <c r="N16" s="70">
        <f t="shared" si="1"/>
        <v>919</v>
      </c>
      <c r="O16" s="72">
        <f t="shared" si="2"/>
        <v>1.7306967984934087</v>
      </c>
      <c r="P16" s="66"/>
    </row>
    <row r="17" spans="1:119">
      <c r="A17" s="61"/>
      <c r="B17" s="62">
        <v>572</v>
      </c>
      <c r="C17" s="63" t="s">
        <v>54</v>
      </c>
      <c r="D17" s="64">
        <v>919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919</v>
      </c>
      <c r="O17" s="65">
        <f t="shared" si="2"/>
        <v>1.7306967984934087</v>
      </c>
      <c r="P17" s="66"/>
    </row>
    <row r="18" spans="1:119" ht="15.75">
      <c r="A18" s="67" t="s">
        <v>55</v>
      </c>
      <c r="B18" s="68"/>
      <c r="C18" s="69"/>
      <c r="D18" s="70">
        <f t="shared" ref="D18:M18" si="7">SUM(D19:D19)</f>
        <v>0</v>
      </c>
      <c r="E18" s="70">
        <f t="shared" si="7"/>
        <v>0</v>
      </c>
      <c r="F18" s="70">
        <f t="shared" si="7"/>
        <v>0</v>
      </c>
      <c r="G18" s="70">
        <f t="shared" si="7"/>
        <v>0</v>
      </c>
      <c r="H18" s="70">
        <f t="shared" si="7"/>
        <v>0</v>
      </c>
      <c r="I18" s="70">
        <f t="shared" si="7"/>
        <v>11209</v>
      </c>
      <c r="J18" s="70">
        <f t="shared" si="7"/>
        <v>0</v>
      </c>
      <c r="K18" s="70">
        <f t="shared" si="7"/>
        <v>0</v>
      </c>
      <c r="L18" s="70">
        <f t="shared" si="7"/>
        <v>0</v>
      </c>
      <c r="M18" s="70">
        <f t="shared" si="7"/>
        <v>0</v>
      </c>
      <c r="N18" s="70">
        <f t="shared" si="1"/>
        <v>11209</v>
      </c>
      <c r="O18" s="72">
        <f t="shared" si="2"/>
        <v>21.109227871939737</v>
      </c>
      <c r="P18" s="66"/>
    </row>
    <row r="19" spans="1:119" ht="15.75" thickBot="1">
      <c r="A19" s="61"/>
      <c r="B19" s="62">
        <v>581</v>
      </c>
      <c r="C19" s="63" t="s">
        <v>56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11209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11209</v>
      </c>
      <c r="O19" s="65">
        <f t="shared" si="2"/>
        <v>21.109227871939737</v>
      </c>
      <c r="P19" s="66"/>
    </row>
    <row r="20" spans="1:119" ht="16.5" thickBot="1">
      <c r="A20" s="74" t="s">
        <v>10</v>
      </c>
      <c r="B20" s="75"/>
      <c r="C20" s="76"/>
      <c r="D20" s="77">
        <f>SUM(D5,D10,D12,D14,D16,D18)</f>
        <v>223912</v>
      </c>
      <c r="E20" s="77">
        <f t="shared" ref="E20:M20" si="8">SUM(E5,E10,E12,E14,E16,E18)</f>
        <v>0</v>
      </c>
      <c r="F20" s="77">
        <f t="shared" si="8"/>
        <v>0</v>
      </c>
      <c r="G20" s="77">
        <f t="shared" si="8"/>
        <v>0</v>
      </c>
      <c r="H20" s="77">
        <f t="shared" si="8"/>
        <v>0</v>
      </c>
      <c r="I20" s="77">
        <f t="shared" si="8"/>
        <v>278101</v>
      </c>
      <c r="J20" s="77">
        <f t="shared" si="8"/>
        <v>0</v>
      </c>
      <c r="K20" s="77">
        <f t="shared" si="8"/>
        <v>0</v>
      </c>
      <c r="L20" s="77">
        <f t="shared" si="8"/>
        <v>0</v>
      </c>
      <c r="M20" s="77">
        <f t="shared" si="8"/>
        <v>0</v>
      </c>
      <c r="N20" s="77">
        <f t="shared" si="1"/>
        <v>502013</v>
      </c>
      <c r="O20" s="78">
        <f t="shared" si="2"/>
        <v>945.41054613935967</v>
      </c>
      <c r="P20" s="59"/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</row>
    <row r="21" spans="1:119">
      <c r="A21" s="81"/>
      <c r="B21" s="82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1:119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171" t="s">
        <v>57</v>
      </c>
      <c r="M22" s="171"/>
      <c r="N22" s="171"/>
      <c r="O22" s="88">
        <v>531</v>
      </c>
    </row>
    <row r="23" spans="1:119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4"/>
    </row>
    <row r="24" spans="1:119" ht="15.75" customHeight="1" thickBot="1">
      <c r="A24" s="175" t="s">
        <v>33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7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128963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128963</v>
      </c>
      <c r="O5" s="30">
        <f t="shared" ref="O5:O20" si="2">(N5/O$22)</f>
        <v>248.00576923076923</v>
      </c>
      <c r="P5" s="6"/>
    </row>
    <row r="6" spans="1:133">
      <c r="A6" s="12"/>
      <c r="B6" s="42">
        <v>512</v>
      </c>
      <c r="C6" s="19" t="s">
        <v>39</v>
      </c>
      <c r="D6" s="43">
        <v>4100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4100</v>
      </c>
      <c r="O6" s="44">
        <f t="shared" si="2"/>
        <v>7.884615384615385</v>
      </c>
      <c r="P6" s="9"/>
    </row>
    <row r="7" spans="1:133">
      <c r="A7" s="12"/>
      <c r="B7" s="42">
        <v>513</v>
      </c>
      <c r="C7" s="19" t="s">
        <v>40</v>
      </c>
      <c r="D7" s="43">
        <v>28780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28780</v>
      </c>
      <c r="O7" s="44">
        <f t="shared" si="2"/>
        <v>55.346153846153847</v>
      </c>
      <c r="P7" s="9"/>
    </row>
    <row r="8" spans="1:133">
      <c r="A8" s="12"/>
      <c r="B8" s="42">
        <v>517</v>
      </c>
      <c r="C8" s="19" t="s">
        <v>18</v>
      </c>
      <c r="D8" s="43">
        <v>33479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33479</v>
      </c>
      <c r="O8" s="44">
        <f t="shared" si="2"/>
        <v>64.382692307692309</v>
      </c>
      <c r="P8" s="9"/>
    </row>
    <row r="9" spans="1:133">
      <c r="A9" s="12"/>
      <c r="B9" s="42">
        <v>519</v>
      </c>
      <c r="C9" s="19" t="s">
        <v>19</v>
      </c>
      <c r="D9" s="43">
        <v>62604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62604</v>
      </c>
      <c r="O9" s="44">
        <f t="shared" si="2"/>
        <v>120.3923076923077</v>
      </c>
      <c r="P9" s="9"/>
    </row>
    <row r="10" spans="1:133" ht="15.75">
      <c r="A10" s="26" t="s">
        <v>20</v>
      </c>
      <c r="B10" s="27"/>
      <c r="C10" s="28"/>
      <c r="D10" s="29">
        <f t="shared" ref="D10:M10" si="3">SUM(D11:D11)</f>
        <v>5182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5182</v>
      </c>
      <c r="O10" s="41">
        <f t="shared" si="2"/>
        <v>9.9653846153846146</v>
      </c>
      <c r="P10" s="10"/>
    </row>
    <row r="11" spans="1:133">
      <c r="A11" s="12"/>
      <c r="B11" s="42">
        <v>522</v>
      </c>
      <c r="C11" s="19" t="s">
        <v>21</v>
      </c>
      <c r="D11" s="43">
        <v>5182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5182</v>
      </c>
      <c r="O11" s="44">
        <f t="shared" si="2"/>
        <v>9.9653846153846146</v>
      </c>
      <c r="P11" s="9"/>
    </row>
    <row r="12" spans="1:133" ht="15.75">
      <c r="A12" s="26" t="s">
        <v>22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282870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282870</v>
      </c>
      <c r="O12" s="41">
        <f t="shared" si="2"/>
        <v>543.98076923076928</v>
      </c>
      <c r="P12" s="10"/>
    </row>
    <row r="13" spans="1:133">
      <c r="A13" s="12"/>
      <c r="B13" s="42">
        <v>533</v>
      </c>
      <c r="C13" s="19" t="s">
        <v>23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282870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282870</v>
      </c>
      <c r="O13" s="44">
        <f t="shared" si="2"/>
        <v>543.98076923076928</v>
      </c>
      <c r="P13" s="9"/>
    </row>
    <row r="14" spans="1:133" ht="15.75">
      <c r="A14" s="26" t="s">
        <v>24</v>
      </c>
      <c r="B14" s="27"/>
      <c r="C14" s="28"/>
      <c r="D14" s="29">
        <f t="shared" ref="D14:M14" si="5">SUM(D15:D15)</f>
        <v>65832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65832</v>
      </c>
      <c r="O14" s="41">
        <f t="shared" si="2"/>
        <v>126.6</v>
      </c>
      <c r="P14" s="10"/>
    </row>
    <row r="15" spans="1:133">
      <c r="A15" s="12"/>
      <c r="B15" s="42">
        <v>541</v>
      </c>
      <c r="C15" s="19" t="s">
        <v>25</v>
      </c>
      <c r="D15" s="43">
        <v>65832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65832</v>
      </c>
      <c r="O15" s="44">
        <f t="shared" si="2"/>
        <v>126.6</v>
      </c>
      <c r="P15" s="9"/>
    </row>
    <row r="16" spans="1:133" ht="15.75">
      <c r="A16" s="26" t="s">
        <v>26</v>
      </c>
      <c r="B16" s="27"/>
      <c r="C16" s="28"/>
      <c r="D16" s="29">
        <f t="shared" ref="D16:M16" si="6">SUM(D17:D17)</f>
        <v>475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475</v>
      </c>
      <c r="O16" s="41">
        <f t="shared" si="2"/>
        <v>0.91346153846153844</v>
      </c>
      <c r="P16" s="9"/>
    </row>
    <row r="17" spans="1:119">
      <c r="A17" s="12"/>
      <c r="B17" s="42">
        <v>572</v>
      </c>
      <c r="C17" s="19" t="s">
        <v>27</v>
      </c>
      <c r="D17" s="43">
        <v>475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475</v>
      </c>
      <c r="O17" s="44">
        <f t="shared" si="2"/>
        <v>0.91346153846153844</v>
      </c>
      <c r="P17" s="9"/>
    </row>
    <row r="18" spans="1:119" ht="15.75">
      <c r="A18" s="26" t="s">
        <v>29</v>
      </c>
      <c r="B18" s="27"/>
      <c r="C18" s="28"/>
      <c r="D18" s="29">
        <f t="shared" ref="D18:M18" si="7">SUM(D19:D19)</f>
        <v>3455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3455</v>
      </c>
      <c r="O18" s="41">
        <f t="shared" si="2"/>
        <v>6.6442307692307692</v>
      </c>
      <c r="P18" s="9"/>
    </row>
    <row r="19" spans="1:119" ht="15.75" thickBot="1">
      <c r="A19" s="12"/>
      <c r="B19" s="42">
        <v>581</v>
      </c>
      <c r="C19" s="19" t="s">
        <v>28</v>
      </c>
      <c r="D19" s="43">
        <v>3455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3455</v>
      </c>
      <c r="O19" s="44">
        <f t="shared" si="2"/>
        <v>6.6442307692307692</v>
      </c>
      <c r="P19" s="9"/>
    </row>
    <row r="20" spans="1:119" ht="16.5" thickBot="1">
      <c r="A20" s="13" t="s">
        <v>10</v>
      </c>
      <c r="B20" s="21"/>
      <c r="C20" s="20"/>
      <c r="D20" s="14">
        <f>SUM(D5,D10,D12,D14,D16,D18)</f>
        <v>203907</v>
      </c>
      <c r="E20" s="14">
        <f t="shared" ref="E20:M20" si="8">SUM(E5,E10,E12,E14,E16,E18)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282870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486777</v>
      </c>
      <c r="O20" s="35">
        <f t="shared" si="2"/>
        <v>936.10961538461538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44</v>
      </c>
      <c r="M22" s="157"/>
      <c r="N22" s="157"/>
      <c r="O22" s="39">
        <v>520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33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99296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99296</v>
      </c>
      <c r="O5" s="30">
        <f t="shared" ref="O5:O19" si="2">(N5/O$21)</f>
        <v>187.70510396975425</v>
      </c>
      <c r="P5" s="6"/>
    </row>
    <row r="6" spans="1:133">
      <c r="A6" s="12"/>
      <c r="B6" s="42">
        <v>512</v>
      </c>
      <c r="C6" s="19" t="s">
        <v>39</v>
      </c>
      <c r="D6" s="43">
        <v>7200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7200</v>
      </c>
      <c r="O6" s="44">
        <f t="shared" si="2"/>
        <v>13.610586011342155</v>
      </c>
      <c r="P6" s="9"/>
    </row>
    <row r="7" spans="1:133">
      <c r="A7" s="12"/>
      <c r="B7" s="42">
        <v>513</v>
      </c>
      <c r="C7" s="19" t="s">
        <v>40</v>
      </c>
      <c r="D7" s="43">
        <v>31247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31247</v>
      </c>
      <c r="O7" s="44">
        <f t="shared" si="2"/>
        <v>59.068052930056709</v>
      </c>
      <c r="P7" s="9"/>
    </row>
    <row r="8" spans="1:133">
      <c r="A8" s="12"/>
      <c r="B8" s="42">
        <v>517</v>
      </c>
      <c r="C8" s="19" t="s">
        <v>18</v>
      </c>
      <c r="D8" s="43">
        <v>26998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26998</v>
      </c>
      <c r="O8" s="44">
        <f t="shared" si="2"/>
        <v>51.035916824196597</v>
      </c>
      <c r="P8" s="9"/>
    </row>
    <row r="9" spans="1:133">
      <c r="A9" s="12"/>
      <c r="B9" s="42">
        <v>519</v>
      </c>
      <c r="C9" s="19" t="s">
        <v>19</v>
      </c>
      <c r="D9" s="43">
        <v>33851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33851</v>
      </c>
      <c r="O9" s="44">
        <f t="shared" si="2"/>
        <v>63.990548204158792</v>
      </c>
      <c r="P9" s="9"/>
    </row>
    <row r="10" spans="1:133" ht="15.75">
      <c r="A10" s="26" t="s">
        <v>20</v>
      </c>
      <c r="B10" s="27"/>
      <c r="C10" s="28"/>
      <c r="D10" s="29">
        <f t="shared" ref="D10:M10" si="3">SUM(D11:D11)</f>
        <v>8610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8610</v>
      </c>
      <c r="O10" s="41">
        <f t="shared" si="2"/>
        <v>16.275992438563328</v>
      </c>
      <c r="P10" s="10"/>
    </row>
    <row r="11" spans="1:133">
      <c r="A11" s="12"/>
      <c r="B11" s="42">
        <v>522</v>
      </c>
      <c r="C11" s="19" t="s">
        <v>21</v>
      </c>
      <c r="D11" s="43">
        <v>8610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8610</v>
      </c>
      <c r="O11" s="44">
        <f t="shared" si="2"/>
        <v>16.275992438563328</v>
      </c>
      <c r="P11" s="9"/>
    </row>
    <row r="12" spans="1:133" ht="15.75">
      <c r="A12" s="26" t="s">
        <v>22</v>
      </c>
      <c r="B12" s="27"/>
      <c r="C12" s="28"/>
      <c r="D12" s="29">
        <f t="shared" ref="D12:M12" si="4">SUM(D13:D14)</f>
        <v>20893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298144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319037</v>
      </c>
      <c r="O12" s="41">
        <f t="shared" si="2"/>
        <v>603.0945179584121</v>
      </c>
      <c r="P12" s="10"/>
    </row>
    <row r="13" spans="1:133">
      <c r="A13" s="12"/>
      <c r="B13" s="42">
        <v>531</v>
      </c>
      <c r="C13" s="19" t="s">
        <v>41</v>
      </c>
      <c r="D13" s="43">
        <v>20893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20893</v>
      </c>
      <c r="O13" s="44">
        <f t="shared" si="2"/>
        <v>39.495274102079392</v>
      </c>
      <c r="P13" s="9"/>
    </row>
    <row r="14" spans="1:133">
      <c r="A14" s="12"/>
      <c r="B14" s="42">
        <v>533</v>
      </c>
      <c r="C14" s="19" t="s">
        <v>23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298144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298144</v>
      </c>
      <c r="O14" s="44">
        <f t="shared" si="2"/>
        <v>563.59924385633269</v>
      </c>
      <c r="P14" s="9"/>
    </row>
    <row r="15" spans="1:133" ht="15.75">
      <c r="A15" s="26" t="s">
        <v>24</v>
      </c>
      <c r="B15" s="27"/>
      <c r="C15" s="28"/>
      <c r="D15" s="29">
        <f t="shared" ref="D15:M15" si="5">SUM(D16:D16)</f>
        <v>52399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52399</v>
      </c>
      <c r="O15" s="41">
        <f t="shared" si="2"/>
        <v>99.052930056710778</v>
      </c>
      <c r="P15" s="10"/>
    </row>
    <row r="16" spans="1:133">
      <c r="A16" s="12"/>
      <c r="B16" s="42">
        <v>541</v>
      </c>
      <c r="C16" s="19" t="s">
        <v>25</v>
      </c>
      <c r="D16" s="43">
        <v>52399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52399</v>
      </c>
      <c r="O16" s="44">
        <f t="shared" si="2"/>
        <v>99.052930056710778</v>
      </c>
      <c r="P16" s="9"/>
    </row>
    <row r="17" spans="1:119" ht="15.75">
      <c r="A17" s="26" t="s">
        <v>26</v>
      </c>
      <c r="B17" s="27"/>
      <c r="C17" s="28"/>
      <c r="D17" s="29">
        <f t="shared" ref="D17:M17" si="6">SUM(D18:D18)</f>
        <v>2650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2650</v>
      </c>
      <c r="O17" s="41">
        <f t="shared" si="2"/>
        <v>5.0094517958412101</v>
      </c>
      <c r="P17" s="9"/>
    </row>
    <row r="18" spans="1:119" ht="15.75" thickBot="1">
      <c r="A18" s="12"/>
      <c r="B18" s="42">
        <v>572</v>
      </c>
      <c r="C18" s="19" t="s">
        <v>27</v>
      </c>
      <c r="D18" s="43">
        <v>2650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2650</v>
      </c>
      <c r="O18" s="44">
        <f t="shared" si="2"/>
        <v>5.0094517958412101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183848</v>
      </c>
      <c r="E19" s="14">
        <f t="shared" ref="E19:M19" si="7">SUM(E5,E10,E12,E15,E17)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298144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481992</v>
      </c>
      <c r="O19" s="35">
        <f t="shared" si="2"/>
        <v>911.13799621928172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42</v>
      </c>
      <c r="M21" s="157"/>
      <c r="N21" s="157"/>
      <c r="O21" s="39">
        <v>529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33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185697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185697</v>
      </c>
      <c r="O5" s="30">
        <f t="shared" ref="O5:O18" si="2">(N5/O$20)</f>
        <v>352.36622390891841</v>
      </c>
      <c r="P5" s="6"/>
    </row>
    <row r="6" spans="1:133">
      <c r="A6" s="12"/>
      <c r="B6" s="42">
        <v>517</v>
      </c>
      <c r="C6" s="19" t="s">
        <v>18</v>
      </c>
      <c r="D6" s="43">
        <v>26999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26999</v>
      </c>
      <c r="O6" s="44">
        <f t="shared" si="2"/>
        <v>51.231499051233399</v>
      </c>
      <c r="P6" s="9"/>
    </row>
    <row r="7" spans="1:133">
      <c r="A7" s="12"/>
      <c r="B7" s="42">
        <v>519</v>
      </c>
      <c r="C7" s="19" t="s">
        <v>19</v>
      </c>
      <c r="D7" s="43">
        <v>158698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158698</v>
      </c>
      <c r="O7" s="44">
        <f t="shared" si="2"/>
        <v>301.134724857685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9056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9056</v>
      </c>
      <c r="O8" s="41">
        <f t="shared" si="2"/>
        <v>17.184060721062618</v>
      </c>
      <c r="P8" s="10"/>
    </row>
    <row r="9" spans="1:133">
      <c r="A9" s="12"/>
      <c r="B9" s="42">
        <v>522</v>
      </c>
      <c r="C9" s="19" t="s">
        <v>21</v>
      </c>
      <c r="D9" s="43">
        <v>9056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9056</v>
      </c>
      <c r="O9" s="44">
        <f t="shared" si="2"/>
        <v>17.184060721062618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287929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287929</v>
      </c>
      <c r="O10" s="41">
        <f t="shared" si="2"/>
        <v>546.35483870967744</v>
      </c>
      <c r="P10" s="10"/>
    </row>
    <row r="11" spans="1:133">
      <c r="A11" s="12"/>
      <c r="B11" s="42">
        <v>533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287929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287929</v>
      </c>
      <c r="O11" s="44">
        <f t="shared" si="2"/>
        <v>546.35483870967744</v>
      </c>
      <c r="P11" s="9"/>
    </row>
    <row r="12" spans="1:133" ht="15.75">
      <c r="A12" s="26" t="s">
        <v>24</v>
      </c>
      <c r="B12" s="27"/>
      <c r="C12" s="28"/>
      <c r="D12" s="29">
        <f t="shared" ref="D12:M12" si="5">SUM(D13:D13)</f>
        <v>77369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77369</v>
      </c>
      <c r="O12" s="41">
        <f t="shared" si="2"/>
        <v>146.81024667931689</v>
      </c>
      <c r="P12" s="10"/>
    </row>
    <row r="13" spans="1:133">
      <c r="A13" s="12"/>
      <c r="B13" s="42">
        <v>541</v>
      </c>
      <c r="C13" s="19" t="s">
        <v>25</v>
      </c>
      <c r="D13" s="43">
        <v>77369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77369</v>
      </c>
      <c r="O13" s="44">
        <f t="shared" si="2"/>
        <v>146.81024667931689</v>
      </c>
      <c r="P13" s="9"/>
    </row>
    <row r="14" spans="1:133" ht="15.75">
      <c r="A14" s="26" t="s">
        <v>26</v>
      </c>
      <c r="B14" s="27"/>
      <c r="C14" s="28"/>
      <c r="D14" s="29">
        <f t="shared" ref="D14:M14" si="6">SUM(D15:D15)</f>
        <v>34203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34203</v>
      </c>
      <c r="O14" s="41">
        <f t="shared" si="2"/>
        <v>64.901328273244786</v>
      </c>
      <c r="P14" s="9"/>
    </row>
    <row r="15" spans="1:133">
      <c r="A15" s="12"/>
      <c r="B15" s="42">
        <v>572</v>
      </c>
      <c r="C15" s="19" t="s">
        <v>27</v>
      </c>
      <c r="D15" s="43">
        <v>34203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34203</v>
      </c>
      <c r="O15" s="44">
        <f t="shared" si="2"/>
        <v>64.901328273244786</v>
      </c>
      <c r="P15" s="9"/>
    </row>
    <row r="16" spans="1:133" ht="15.75">
      <c r="A16" s="26" t="s">
        <v>29</v>
      </c>
      <c r="B16" s="27"/>
      <c r="C16" s="28"/>
      <c r="D16" s="29">
        <f t="shared" ref="D16:M16" si="7">SUM(D17:D17)</f>
        <v>0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53387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1"/>
        <v>53387</v>
      </c>
      <c r="O16" s="41">
        <f t="shared" si="2"/>
        <v>101.30360531309297</v>
      </c>
      <c r="P16" s="9"/>
    </row>
    <row r="17" spans="1:119" ht="15.75" thickBot="1">
      <c r="A17" s="12"/>
      <c r="B17" s="42">
        <v>581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53387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53387</v>
      </c>
      <c r="O17" s="44">
        <f t="shared" si="2"/>
        <v>101.30360531309297</v>
      </c>
      <c r="P17" s="9"/>
    </row>
    <row r="18" spans="1:119" ht="16.5" thickBot="1">
      <c r="A18" s="13" t="s">
        <v>10</v>
      </c>
      <c r="B18" s="21"/>
      <c r="C18" s="20"/>
      <c r="D18" s="14">
        <f>SUM(D5,D8,D10,D12,D14,D16)</f>
        <v>306325</v>
      </c>
      <c r="E18" s="14">
        <f t="shared" ref="E18:M18" si="8">SUM(E5,E8,E10,E12,E14,E16)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341316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647641</v>
      </c>
      <c r="O18" s="35">
        <f t="shared" si="2"/>
        <v>1228.9203036053132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37</v>
      </c>
      <c r="M20" s="157"/>
      <c r="N20" s="157"/>
      <c r="O20" s="39">
        <v>527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169080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169080</v>
      </c>
      <c r="O5" s="30">
        <f t="shared" ref="O5:O18" si="2">(N5/O$20)</f>
        <v>314.86033519553075</v>
      </c>
      <c r="P5" s="6"/>
    </row>
    <row r="6" spans="1:133">
      <c r="A6" s="12"/>
      <c r="B6" s="42">
        <v>517</v>
      </c>
      <c r="C6" s="19" t="s">
        <v>18</v>
      </c>
      <c r="D6" s="43">
        <v>29244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29244</v>
      </c>
      <c r="O6" s="44">
        <f t="shared" si="2"/>
        <v>54.458100558659218</v>
      </c>
      <c r="P6" s="9"/>
    </row>
    <row r="7" spans="1:133">
      <c r="A7" s="12"/>
      <c r="B7" s="42">
        <v>519</v>
      </c>
      <c r="C7" s="19" t="s">
        <v>19</v>
      </c>
      <c r="D7" s="43">
        <v>139836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139836</v>
      </c>
      <c r="O7" s="44">
        <f t="shared" si="2"/>
        <v>260.40223463687153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25446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25446</v>
      </c>
      <c r="O8" s="41">
        <f t="shared" si="2"/>
        <v>47.385474860335194</v>
      </c>
      <c r="P8" s="10"/>
    </row>
    <row r="9" spans="1:133">
      <c r="A9" s="12"/>
      <c r="B9" s="42">
        <v>522</v>
      </c>
      <c r="C9" s="19" t="s">
        <v>21</v>
      </c>
      <c r="D9" s="43">
        <v>25446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25446</v>
      </c>
      <c r="O9" s="44">
        <f t="shared" si="2"/>
        <v>47.385474860335194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229834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229834</v>
      </c>
      <c r="O10" s="41">
        <f t="shared" si="2"/>
        <v>427.99627560521418</v>
      </c>
      <c r="P10" s="10"/>
    </row>
    <row r="11" spans="1:133">
      <c r="A11" s="12"/>
      <c r="B11" s="42">
        <v>533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229834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229834</v>
      </c>
      <c r="O11" s="44">
        <f t="shared" si="2"/>
        <v>427.99627560521418</v>
      </c>
      <c r="P11" s="9"/>
    </row>
    <row r="12" spans="1:133" ht="15.75">
      <c r="A12" s="26" t="s">
        <v>24</v>
      </c>
      <c r="B12" s="27"/>
      <c r="C12" s="28"/>
      <c r="D12" s="29">
        <f t="shared" ref="D12:M12" si="5">SUM(D13:D13)</f>
        <v>85393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85393</v>
      </c>
      <c r="O12" s="41">
        <f t="shared" si="2"/>
        <v>159.01862197392924</v>
      </c>
      <c r="P12" s="10"/>
    </row>
    <row r="13" spans="1:133">
      <c r="A13" s="12"/>
      <c r="B13" s="42">
        <v>541</v>
      </c>
      <c r="C13" s="19" t="s">
        <v>25</v>
      </c>
      <c r="D13" s="43">
        <v>85393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85393</v>
      </c>
      <c r="O13" s="44">
        <f t="shared" si="2"/>
        <v>159.01862197392924</v>
      </c>
      <c r="P13" s="9"/>
    </row>
    <row r="14" spans="1:133" ht="15.75">
      <c r="A14" s="26" t="s">
        <v>26</v>
      </c>
      <c r="B14" s="27"/>
      <c r="C14" s="28"/>
      <c r="D14" s="29">
        <f t="shared" ref="D14:M14" si="6">SUM(D15:D15)</f>
        <v>1636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1636</v>
      </c>
      <c r="O14" s="41">
        <f t="shared" si="2"/>
        <v>3.0465549348230914</v>
      </c>
      <c r="P14" s="9"/>
    </row>
    <row r="15" spans="1:133">
      <c r="A15" s="12"/>
      <c r="B15" s="42">
        <v>572</v>
      </c>
      <c r="C15" s="19" t="s">
        <v>27</v>
      </c>
      <c r="D15" s="43">
        <v>1636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1636</v>
      </c>
      <c r="O15" s="44">
        <f t="shared" si="2"/>
        <v>3.0465549348230914</v>
      </c>
      <c r="P15" s="9"/>
    </row>
    <row r="16" spans="1:133" ht="15.75">
      <c r="A16" s="26" t="s">
        <v>29</v>
      </c>
      <c r="B16" s="27"/>
      <c r="C16" s="28"/>
      <c r="D16" s="29">
        <f t="shared" ref="D16:M16" si="7">SUM(D17:D17)</f>
        <v>46005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1"/>
        <v>46005</v>
      </c>
      <c r="O16" s="41">
        <f t="shared" si="2"/>
        <v>85.67039106145252</v>
      </c>
      <c r="P16" s="9"/>
    </row>
    <row r="17" spans="1:119" ht="15.75" thickBot="1">
      <c r="A17" s="12"/>
      <c r="B17" s="42">
        <v>581</v>
      </c>
      <c r="C17" s="19" t="s">
        <v>28</v>
      </c>
      <c r="D17" s="43">
        <v>46005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46005</v>
      </c>
      <c r="O17" s="44">
        <f t="shared" si="2"/>
        <v>85.67039106145252</v>
      </c>
      <c r="P17" s="9"/>
    </row>
    <row r="18" spans="1:119" ht="16.5" thickBot="1">
      <c r="A18" s="13" t="s">
        <v>10</v>
      </c>
      <c r="B18" s="21"/>
      <c r="C18" s="20"/>
      <c r="D18" s="14">
        <f>SUM(D5,D8,D10,D12,D14,D16)</f>
        <v>327560</v>
      </c>
      <c r="E18" s="14">
        <f t="shared" ref="E18:M18" si="8">SUM(E5,E8,E10,E12,E14,E16)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229834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557394</v>
      </c>
      <c r="O18" s="35">
        <f t="shared" si="2"/>
        <v>1037.977653631285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31</v>
      </c>
      <c r="M20" s="157"/>
      <c r="N20" s="157"/>
      <c r="O20" s="39">
        <v>537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thickBot="1">
      <c r="A22" s="159" t="s">
        <v>33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A22:O22"/>
    <mergeCell ref="A21:O21"/>
    <mergeCell ref="L20:N2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134302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134302</v>
      </c>
      <c r="O5" s="30">
        <f t="shared" ref="O5:O16" si="2">(N5/O$18)</f>
        <v>218.02272727272728</v>
      </c>
      <c r="P5" s="6"/>
    </row>
    <row r="6" spans="1:133">
      <c r="A6" s="12"/>
      <c r="B6" s="42">
        <v>517</v>
      </c>
      <c r="C6" s="19" t="s">
        <v>18</v>
      </c>
      <c r="D6" s="43">
        <v>28792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28792</v>
      </c>
      <c r="O6" s="44">
        <f t="shared" si="2"/>
        <v>46.740259740259738</v>
      </c>
      <c r="P6" s="9"/>
    </row>
    <row r="7" spans="1:133">
      <c r="A7" s="12"/>
      <c r="B7" s="42">
        <v>519</v>
      </c>
      <c r="C7" s="19" t="s">
        <v>19</v>
      </c>
      <c r="D7" s="43">
        <v>105510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105510</v>
      </c>
      <c r="O7" s="44">
        <f t="shared" si="2"/>
        <v>171.28246753246754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159559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159559</v>
      </c>
      <c r="O8" s="41">
        <f t="shared" si="2"/>
        <v>259.02435064935065</v>
      </c>
      <c r="P8" s="10"/>
    </row>
    <row r="9" spans="1:133">
      <c r="A9" s="12"/>
      <c r="B9" s="42">
        <v>522</v>
      </c>
      <c r="C9" s="19" t="s">
        <v>21</v>
      </c>
      <c r="D9" s="43">
        <v>159559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159559</v>
      </c>
      <c r="O9" s="44">
        <f t="shared" si="2"/>
        <v>259.02435064935065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212323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212323</v>
      </c>
      <c r="O10" s="41">
        <f t="shared" si="2"/>
        <v>344.68019480519479</v>
      </c>
      <c r="P10" s="10"/>
    </row>
    <row r="11" spans="1:133">
      <c r="A11" s="12"/>
      <c r="B11" s="42">
        <v>533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212323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212323</v>
      </c>
      <c r="O11" s="44">
        <f t="shared" si="2"/>
        <v>344.68019480519479</v>
      </c>
      <c r="P11" s="9"/>
    </row>
    <row r="12" spans="1:133" ht="15.75">
      <c r="A12" s="26" t="s">
        <v>24</v>
      </c>
      <c r="B12" s="27"/>
      <c r="C12" s="28"/>
      <c r="D12" s="29">
        <f t="shared" ref="D12:M12" si="5">SUM(D13:D13)</f>
        <v>94981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94981</v>
      </c>
      <c r="O12" s="41">
        <f t="shared" si="2"/>
        <v>154.18993506493507</v>
      </c>
      <c r="P12" s="10"/>
    </row>
    <row r="13" spans="1:133">
      <c r="A13" s="12"/>
      <c r="B13" s="42">
        <v>541</v>
      </c>
      <c r="C13" s="19" t="s">
        <v>25</v>
      </c>
      <c r="D13" s="43">
        <v>94981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94981</v>
      </c>
      <c r="O13" s="44">
        <f t="shared" si="2"/>
        <v>154.18993506493507</v>
      </c>
      <c r="P13" s="9"/>
    </row>
    <row r="14" spans="1:133" ht="15.75">
      <c r="A14" s="26" t="s">
        <v>26</v>
      </c>
      <c r="B14" s="27"/>
      <c r="C14" s="28"/>
      <c r="D14" s="29">
        <f t="shared" ref="D14:M14" si="6">SUM(D15:D15)</f>
        <v>6882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6882</v>
      </c>
      <c r="O14" s="41">
        <f t="shared" si="2"/>
        <v>11.172077922077921</v>
      </c>
      <c r="P14" s="9"/>
    </row>
    <row r="15" spans="1:133" ht="15.75" thickBot="1">
      <c r="A15" s="12"/>
      <c r="B15" s="42">
        <v>572</v>
      </c>
      <c r="C15" s="19" t="s">
        <v>27</v>
      </c>
      <c r="D15" s="43">
        <v>6882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6882</v>
      </c>
      <c r="O15" s="44">
        <f t="shared" si="2"/>
        <v>11.172077922077921</v>
      </c>
      <c r="P15" s="9"/>
    </row>
    <row r="16" spans="1:133" ht="16.5" thickBot="1">
      <c r="A16" s="13" t="s">
        <v>10</v>
      </c>
      <c r="B16" s="21"/>
      <c r="C16" s="20"/>
      <c r="D16" s="14">
        <f>SUM(D5,D8,D10,D12,D14)</f>
        <v>395724</v>
      </c>
      <c r="E16" s="14">
        <f t="shared" ref="E16:M16" si="7">SUM(E5,E8,E10,E12,E14)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212323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608047</v>
      </c>
      <c r="O16" s="35">
        <f t="shared" si="2"/>
        <v>987.08928571428567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35</v>
      </c>
      <c r="M18" s="157"/>
      <c r="N18" s="157"/>
      <c r="O18" s="39">
        <v>616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33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SUM(D6:D12)</f>
        <v>455337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455337</v>
      </c>
      <c r="O5" s="30">
        <f t="shared" ref="O5:O22" si="1">(N5/O$24)</f>
        <v>740.38536585365853</v>
      </c>
      <c r="P5" s="6"/>
    </row>
    <row r="6" spans="1:133">
      <c r="A6" s="12"/>
      <c r="B6" s="42">
        <v>511</v>
      </c>
      <c r="C6" s="19" t="s">
        <v>46</v>
      </c>
      <c r="D6" s="43">
        <v>3283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3283</v>
      </c>
      <c r="O6" s="44">
        <f t="shared" si="1"/>
        <v>5.3382113821138208</v>
      </c>
      <c r="P6" s="9"/>
    </row>
    <row r="7" spans="1:133">
      <c r="A7" s="12"/>
      <c r="B7" s="42">
        <v>512</v>
      </c>
      <c r="C7" s="19" t="s">
        <v>39</v>
      </c>
      <c r="D7" s="43">
        <v>86583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86583</v>
      </c>
      <c r="O7" s="44">
        <f t="shared" si="1"/>
        <v>140.78536585365853</v>
      </c>
      <c r="P7" s="9"/>
    </row>
    <row r="8" spans="1:133">
      <c r="A8" s="12"/>
      <c r="B8" s="42">
        <v>513</v>
      </c>
      <c r="C8" s="19" t="s">
        <v>40</v>
      </c>
      <c r="D8" s="43">
        <v>64938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64938</v>
      </c>
      <c r="O8" s="44">
        <f t="shared" si="1"/>
        <v>105.59024390243903</v>
      </c>
      <c r="P8" s="9"/>
    </row>
    <row r="9" spans="1:133">
      <c r="A9" s="12"/>
      <c r="B9" s="42">
        <v>514</v>
      </c>
      <c r="C9" s="19" t="s">
        <v>47</v>
      </c>
      <c r="D9" s="43">
        <v>10755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10755</v>
      </c>
      <c r="O9" s="44">
        <f t="shared" si="1"/>
        <v>17.487804878048781</v>
      </c>
      <c r="P9" s="9"/>
    </row>
    <row r="10" spans="1:133">
      <c r="A10" s="12"/>
      <c r="B10" s="42">
        <v>515</v>
      </c>
      <c r="C10" s="19" t="s">
        <v>48</v>
      </c>
      <c r="D10" s="43">
        <v>2932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2932</v>
      </c>
      <c r="O10" s="44">
        <f t="shared" si="1"/>
        <v>4.7674796747967481</v>
      </c>
      <c r="P10" s="9"/>
    </row>
    <row r="11" spans="1:133">
      <c r="A11" s="12"/>
      <c r="B11" s="42">
        <v>517</v>
      </c>
      <c r="C11" s="19" t="s">
        <v>18</v>
      </c>
      <c r="D11" s="43">
        <v>245574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245574</v>
      </c>
      <c r="O11" s="44">
        <f t="shared" si="1"/>
        <v>399.30731707317074</v>
      </c>
      <c r="P11" s="9"/>
    </row>
    <row r="12" spans="1:133">
      <c r="A12" s="12"/>
      <c r="B12" s="42">
        <v>519</v>
      </c>
      <c r="C12" s="19" t="s">
        <v>19</v>
      </c>
      <c r="D12" s="43">
        <v>41272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41272</v>
      </c>
      <c r="O12" s="44">
        <f t="shared" si="1"/>
        <v>67.108943089430895</v>
      </c>
      <c r="P12" s="9"/>
    </row>
    <row r="13" spans="1:133" ht="15.75">
      <c r="A13" s="26" t="s">
        <v>20</v>
      </c>
      <c r="B13" s="27"/>
      <c r="C13" s="28"/>
      <c r="D13" s="29">
        <f t="shared" ref="D13:M13" si="3">SUM(D14:D15)</f>
        <v>23300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23300</v>
      </c>
      <c r="O13" s="41">
        <f t="shared" si="1"/>
        <v>37.886178861788615</v>
      </c>
      <c r="P13" s="10"/>
    </row>
    <row r="14" spans="1:133">
      <c r="A14" s="12"/>
      <c r="B14" s="42">
        <v>522</v>
      </c>
      <c r="C14" s="19" t="s">
        <v>21</v>
      </c>
      <c r="D14" s="43">
        <v>18758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18758</v>
      </c>
      <c r="O14" s="44">
        <f t="shared" si="1"/>
        <v>30.500813008130081</v>
      </c>
      <c r="P14" s="9"/>
    </row>
    <row r="15" spans="1:133">
      <c r="A15" s="12"/>
      <c r="B15" s="42">
        <v>524</v>
      </c>
      <c r="C15" s="19" t="s">
        <v>49</v>
      </c>
      <c r="D15" s="43">
        <v>4542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4542</v>
      </c>
      <c r="O15" s="44">
        <f t="shared" si="1"/>
        <v>7.3853658536585369</v>
      </c>
      <c r="P15" s="9"/>
    </row>
    <row r="16" spans="1:133" ht="15.75">
      <c r="A16" s="26" t="s">
        <v>22</v>
      </c>
      <c r="B16" s="27"/>
      <c r="C16" s="28"/>
      <c r="D16" s="29">
        <f t="shared" ref="D16:M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253339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253339</v>
      </c>
      <c r="O16" s="41">
        <f t="shared" si="1"/>
        <v>411.93333333333334</v>
      </c>
      <c r="P16" s="10"/>
    </row>
    <row r="17" spans="1:119">
      <c r="A17" s="12"/>
      <c r="B17" s="42">
        <v>533</v>
      </c>
      <c r="C17" s="19" t="s">
        <v>23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253339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253339</v>
      </c>
      <c r="O17" s="44">
        <f t="shared" si="1"/>
        <v>411.93333333333334</v>
      </c>
      <c r="P17" s="9"/>
    </row>
    <row r="18" spans="1:119" ht="15.75">
      <c r="A18" s="26" t="s">
        <v>24</v>
      </c>
      <c r="B18" s="27"/>
      <c r="C18" s="28"/>
      <c r="D18" s="29">
        <f t="shared" ref="D18:M18" si="6">SUM(D19:D19)</f>
        <v>107088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107088</v>
      </c>
      <c r="O18" s="41">
        <f t="shared" si="1"/>
        <v>174.12682926829268</v>
      </c>
      <c r="P18" s="10"/>
    </row>
    <row r="19" spans="1:119">
      <c r="A19" s="12"/>
      <c r="B19" s="42">
        <v>541</v>
      </c>
      <c r="C19" s="19" t="s">
        <v>25</v>
      </c>
      <c r="D19" s="43">
        <v>107088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107088</v>
      </c>
      <c r="O19" s="44">
        <f t="shared" si="1"/>
        <v>174.12682926829268</v>
      </c>
      <c r="P19" s="9"/>
    </row>
    <row r="20" spans="1:119" ht="15.75">
      <c r="A20" s="26" t="s">
        <v>26</v>
      </c>
      <c r="B20" s="27"/>
      <c r="C20" s="28"/>
      <c r="D20" s="29">
        <f t="shared" ref="D20:M20" si="7">SUM(D21:D21)</f>
        <v>9977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9977</v>
      </c>
      <c r="O20" s="41">
        <f t="shared" si="1"/>
        <v>16.222764227642276</v>
      </c>
      <c r="P20" s="9"/>
    </row>
    <row r="21" spans="1:119" ht="15.75" thickBot="1">
      <c r="A21" s="12"/>
      <c r="B21" s="42">
        <v>572</v>
      </c>
      <c r="C21" s="19" t="s">
        <v>27</v>
      </c>
      <c r="D21" s="43">
        <v>9977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9977</v>
      </c>
      <c r="O21" s="44">
        <f t="shared" si="1"/>
        <v>16.222764227642276</v>
      </c>
      <c r="P21" s="9"/>
    </row>
    <row r="22" spans="1:119" ht="16.5" thickBot="1">
      <c r="A22" s="13" t="s">
        <v>10</v>
      </c>
      <c r="B22" s="21"/>
      <c r="C22" s="20"/>
      <c r="D22" s="14">
        <f>SUM(D5,D13,D16,D18,D20)</f>
        <v>595702</v>
      </c>
      <c r="E22" s="14">
        <f t="shared" ref="E22:M22" si="8">SUM(E5,E13,E16,E18,E20)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253339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4"/>
        <v>849041</v>
      </c>
      <c r="O22" s="35">
        <f t="shared" si="1"/>
        <v>1380.5544715447154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50</v>
      </c>
      <c r="M24" s="157"/>
      <c r="N24" s="157"/>
      <c r="O24" s="39">
        <v>615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33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SUM(D6:D12)</f>
        <v>160215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160215</v>
      </c>
      <c r="O5" s="30">
        <f t="shared" ref="O5:O26" si="1">(N5/O$28)</f>
        <v>253.90649762282092</v>
      </c>
      <c r="P5" s="6"/>
    </row>
    <row r="6" spans="1:133">
      <c r="A6" s="12"/>
      <c r="B6" s="42">
        <v>511</v>
      </c>
      <c r="C6" s="19" t="s">
        <v>46</v>
      </c>
      <c r="D6" s="43">
        <v>6149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6149</v>
      </c>
      <c r="O6" s="44">
        <f t="shared" si="1"/>
        <v>9.7448494453248813</v>
      </c>
      <c r="P6" s="9"/>
    </row>
    <row r="7" spans="1:133">
      <c r="A7" s="12"/>
      <c r="B7" s="42">
        <v>512</v>
      </c>
      <c r="C7" s="19" t="s">
        <v>39</v>
      </c>
      <c r="D7" s="43">
        <v>22855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22855</v>
      </c>
      <c r="O7" s="44">
        <f t="shared" si="1"/>
        <v>36.2202852614897</v>
      </c>
      <c r="P7" s="9"/>
    </row>
    <row r="8" spans="1:133">
      <c r="A8" s="12"/>
      <c r="B8" s="42">
        <v>513</v>
      </c>
      <c r="C8" s="19" t="s">
        <v>40</v>
      </c>
      <c r="D8" s="43">
        <v>51163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51163</v>
      </c>
      <c r="O8" s="44">
        <f t="shared" si="1"/>
        <v>81.082408874801899</v>
      </c>
      <c r="P8" s="9"/>
    </row>
    <row r="9" spans="1:133">
      <c r="A9" s="12"/>
      <c r="B9" s="42">
        <v>514</v>
      </c>
      <c r="C9" s="19" t="s">
        <v>47</v>
      </c>
      <c r="D9" s="43">
        <v>5512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5512</v>
      </c>
      <c r="O9" s="44">
        <f t="shared" si="1"/>
        <v>8.7353407290015852</v>
      </c>
      <c r="P9" s="9"/>
    </row>
    <row r="10" spans="1:133">
      <c r="A10" s="12"/>
      <c r="B10" s="42">
        <v>515</v>
      </c>
      <c r="C10" s="19" t="s">
        <v>48</v>
      </c>
      <c r="D10" s="43">
        <v>18070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18070</v>
      </c>
      <c r="O10" s="44">
        <f t="shared" si="1"/>
        <v>28.637083993660855</v>
      </c>
      <c r="P10" s="9"/>
    </row>
    <row r="11" spans="1:133">
      <c r="A11" s="12"/>
      <c r="B11" s="42">
        <v>517</v>
      </c>
      <c r="C11" s="19" t="s">
        <v>18</v>
      </c>
      <c r="D11" s="43">
        <v>16657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16657</v>
      </c>
      <c r="O11" s="44">
        <f t="shared" si="1"/>
        <v>26.397781299524564</v>
      </c>
      <c r="P11" s="9"/>
    </row>
    <row r="12" spans="1:133">
      <c r="A12" s="12"/>
      <c r="B12" s="42">
        <v>519</v>
      </c>
      <c r="C12" s="19" t="s">
        <v>19</v>
      </c>
      <c r="D12" s="43">
        <v>39809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39809</v>
      </c>
      <c r="O12" s="44">
        <f t="shared" si="1"/>
        <v>63.08874801901743</v>
      </c>
      <c r="P12" s="9"/>
    </row>
    <row r="13" spans="1:133" ht="15.75">
      <c r="A13" s="26" t="s">
        <v>20</v>
      </c>
      <c r="B13" s="27"/>
      <c r="C13" s="28"/>
      <c r="D13" s="29">
        <f t="shared" ref="D13:M13" si="3">SUM(D14:D16)</f>
        <v>470293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470293</v>
      </c>
      <c r="O13" s="41">
        <f t="shared" si="1"/>
        <v>745.31378763866883</v>
      </c>
      <c r="P13" s="10"/>
    </row>
    <row r="14" spans="1:133">
      <c r="A14" s="12"/>
      <c r="B14" s="42">
        <v>522</v>
      </c>
      <c r="C14" s="19" t="s">
        <v>21</v>
      </c>
      <c r="D14" s="43">
        <v>13755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13755</v>
      </c>
      <c r="O14" s="44">
        <f t="shared" si="1"/>
        <v>21.798732171156892</v>
      </c>
      <c r="P14" s="9"/>
    </row>
    <row r="15" spans="1:133">
      <c r="A15" s="12"/>
      <c r="B15" s="42">
        <v>524</v>
      </c>
      <c r="C15" s="19" t="s">
        <v>49</v>
      </c>
      <c r="D15" s="43">
        <v>79226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79226</v>
      </c>
      <c r="O15" s="44">
        <f t="shared" si="1"/>
        <v>125.55625990491284</v>
      </c>
      <c r="P15" s="9"/>
    </row>
    <row r="16" spans="1:133">
      <c r="A16" s="12"/>
      <c r="B16" s="42">
        <v>529</v>
      </c>
      <c r="C16" s="19" t="s">
        <v>61</v>
      </c>
      <c r="D16" s="43">
        <v>377312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377312</v>
      </c>
      <c r="O16" s="44">
        <f t="shared" si="1"/>
        <v>597.95879556259899</v>
      </c>
      <c r="P16" s="9"/>
    </row>
    <row r="17" spans="1:119" ht="15.75">
      <c r="A17" s="26" t="s">
        <v>22</v>
      </c>
      <c r="B17" s="27"/>
      <c r="C17" s="28"/>
      <c r="D17" s="29">
        <f t="shared" ref="D17:M17" si="5">SUM(D18:D18)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235026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235026</v>
      </c>
      <c r="O17" s="41">
        <f t="shared" si="1"/>
        <v>372.46592709984151</v>
      </c>
      <c r="P17" s="10"/>
    </row>
    <row r="18" spans="1:119">
      <c r="A18" s="12"/>
      <c r="B18" s="42">
        <v>533</v>
      </c>
      <c r="C18" s="19" t="s">
        <v>23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235026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235026</v>
      </c>
      <c r="O18" s="44">
        <f t="shared" si="1"/>
        <v>372.46592709984151</v>
      </c>
      <c r="P18" s="9"/>
    </row>
    <row r="19" spans="1:119" ht="15.75">
      <c r="A19" s="26" t="s">
        <v>24</v>
      </c>
      <c r="B19" s="27"/>
      <c r="C19" s="28"/>
      <c r="D19" s="29">
        <f t="shared" ref="D19:M19" si="6">SUM(D20:D21)</f>
        <v>123631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123631</v>
      </c>
      <c r="O19" s="41">
        <f t="shared" si="1"/>
        <v>195.92868462757528</v>
      </c>
      <c r="P19" s="10"/>
    </row>
    <row r="20" spans="1:119">
      <c r="A20" s="12"/>
      <c r="B20" s="42">
        <v>541</v>
      </c>
      <c r="C20" s="19" t="s">
        <v>25</v>
      </c>
      <c r="D20" s="43">
        <v>70159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70159</v>
      </c>
      <c r="O20" s="44">
        <f t="shared" si="1"/>
        <v>111.18700475435816</v>
      </c>
      <c r="P20" s="9"/>
    </row>
    <row r="21" spans="1:119">
      <c r="A21" s="12"/>
      <c r="B21" s="42">
        <v>542</v>
      </c>
      <c r="C21" s="19" t="s">
        <v>62</v>
      </c>
      <c r="D21" s="43">
        <v>53472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53472</v>
      </c>
      <c r="O21" s="44">
        <f t="shared" si="1"/>
        <v>84.741679873217109</v>
      </c>
      <c r="P21" s="9"/>
    </row>
    <row r="22" spans="1:119" ht="15.75">
      <c r="A22" s="26" t="s">
        <v>26</v>
      </c>
      <c r="B22" s="27"/>
      <c r="C22" s="28"/>
      <c r="D22" s="29">
        <f t="shared" ref="D22:M22" si="7">SUM(D23:D23)</f>
        <v>6732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6732</v>
      </c>
      <c r="O22" s="41">
        <f t="shared" si="1"/>
        <v>10.668779714738511</v>
      </c>
      <c r="P22" s="9"/>
    </row>
    <row r="23" spans="1:119">
      <c r="A23" s="12"/>
      <c r="B23" s="42">
        <v>572</v>
      </c>
      <c r="C23" s="19" t="s">
        <v>27</v>
      </c>
      <c r="D23" s="43">
        <v>6732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6732</v>
      </c>
      <c r="O23" s="44">
        <f t="shared" si="1"/>
        <v>10.668779714738511</v>
      </c>
      <c r="P23" s="9"/>
    </row>
    <row r="24" spans="1:119" ht="15.75">
      <c r="A24" s="26" t="s">
        <v>29</v>
      </c>
      <c r="B24" s="27"/>
      <c r="C24" s="28"/>
      <c r="D24" s="29">
        <f t="shared" ref="D24:M24" si="8">SUM(D25:D25)</f>
        <v>5416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3756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9172</v>
      </c>
      <c r="O24" s="41">
        <f t="shared" si="1"/>
        <v>14.535657686212362</v>
      </c>
      <c r="P24" s="9"/>
    </row>
    <row r="25" spans="1:119" ht="15.75" thickBot="1">
      <c r="A25" s="12"/>
      <c r="B25" s="42">
        <v>581</v>
      </c>
      <c r="C25" s="19" t="s">
        <v>28</v>
      </c>
      <c r="D25" s="43">
        <v>5416</v>
      </c>
      <c r="E25" s="43">
        <v>0</v>
      </c>
      <c r="F25" s="43">
        <v>0</v>
      </c>
      <c r="G25" s="43">
        <v>0</v>
      </c>
      <c r="H25" s="43">
        <v>0</v>
      </c>
      <c r="I25" s="43">
        <v>3756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9172</v>
      </c>
      <c r="O25" s="44">
        <f t="shared" si="1"/>
        <v>14.535657686212362</v>
      </c>
      <c r="P25" s="9"/>
    </row>
    <row r="26" spans="1:119" ht="16.5" thickBot="1">
      <c r="A26" s="13" t="s">
        <v>10</v>
      </c>
      <c r="B26" s="21"/>
      <c r="C26" s="20"/>
      <c r="D26" s="14">
        <f>SUM(D5,D13,D17,D19,D22,D24)</f>
        <v>766287</v>
      </c>
      <c r="E26" s="14">
        <f t="shared" ref="E26:M26" si="9">SUM(E5,E13,E17,E19,E22,E24)</f>
        <v>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238782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4"/>
        <v>1005069</v>
      </c>
      <c r="O26" s="35">
        <f t="shared" si="1"/>
        <v>1592.8193343898574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63</v>
      </c>
      <c r="M28" s="157"/>
      <c r="N28" s="157"/>
      <c r="O28" s="39">
        <v>631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33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SUM(D6:D6)</f>
        <v>701841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701841</v>
      </c>
      <c r="P5" s="30">
        <f t="shared" ref="P5:P16" si="1">(O5/P$18)</f>
        <v>1119.3636363636363</v>
      </c>
      <c r="Q5" s="6"/>
    </row>
    <row r="6" spans="1:134">
      <c r="A6" s="12"/>
      <c r="B6" s="42">
        <v>519</v>
      </c>
      <c r="C6" s="19" t="s">
        <v>19</v>
      </c>
      <c r="D6" s="43">
        <v>701841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701841</v>
      </c>
      <c r="P6" s="44">
        <f t="shared" si="1"/>
        <v>1119.3636363636363</v>
      </c>
      <c r="Q6" s="9"/>
    </row>
    <row r="7" spans="1:134" ht="15.75">
      <c r="A7" s="26" t="s">
        <v>20</v>
      </c>
      <c r="B7" s="27"/>
      <c r="C7" s="28"/>
      <c r="D7" s="29">
        <f t="shared" ref="D7:N7" si="3">SUM(D8:D8)</f>
        <v>9701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9701</v>
      </c>
      <c r="P7" s="41">
        <f t="shared" si="1"/>
        <v>15.472089314194577</v>
      </c>
      <c r="Q7" s="10"/>
    </row>
    <row r="8" spans="1:134">
      <c r="A8" s="12"/>
      <c r="B8" s="42">
        <v>522</v>
      </c>
      <c r="C8" s="19" t="s">
        <v>21</v>
      </c>
      <c r="D8" s="43">
        <v>9701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ref="O8" si="4">SUM(D8:N8)</f>
        <v>9701</v>
      </c>
      <c r="P8" s="44">
        <f t="shared" si="1"/>
        <v>15.472089314194577</v>
      </c>
      <c r="Q8" s="9"/>
    </row>
    <row r="9" spans="1:134" ht="15.75">
      <c r="A9" s="26" t="s">
        <v>22</v>
      </c>
      <c r="B9" s="27"/>
      <c r="C9" s="28"/>
      <c r="D9" s="29">
        <f t="shared" ref="D9:N9" si="5">SUM(D10:D11)</f>
        <v>0</v>
      </c>
      <c r="E9" s="29">
        <f t="shared" si="5"/>
        <v>0</v>
      </c>
      <c r="F9" s="29">
        <f t="shared" si="5"/>
        <v>0</v>
      </c>
      <c r="G9" s="29">
        <f t="shared" si="5"/>
        <v>0</v>
      </c>
      <c r="H9" s="29">
        <f t="shared" si="5"/>
        <v>0</v>
      </c>
      <c r="I9" s="29">
        <f t="shared" si="5"/>
        <v>377383</v>
      </c>
      <c r="J9" s="29">
        <f t="shared" si="5"/>
        <v>0</v>
      </c>
      <c r="K9" s="29">
        <f t="shared" si="5"/>
        <v>0</v>
      </c>
      <c r="L9" s="29">
        <f t="shared" si="5"/>
        <v>0</v>
      </c>
      <c r="M9" s="29">
        <f t="shared" si="5"/>
        <v>0</v>
      </c>
      <c r="N9" s="29">
        <f t="shared" si="5"/>
        <v>0</v>
      </c>
      <c r="O9" s="40">
        <f>SUM(D9:N9)</f>
        <v>377383</v>
      </c>
      <c r="P9" s="41">
        <f t="shared" si="1"/>
        <v>601.8867623604466</v>
      </c>
      <c r="Q9" s="10"/>
    </row>
    <row r="10" spans="1:134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321975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5" si="6">SUM(D10:N10)</f>
        <v>321975</v>
      </c>
      <c r="P10" s="44">
        <f t="shared" si="1"/>
        <v>513.51674641148327</v>
      </c>
      <c r="Q10" s="9"/>
    </row>
    <row r="11" spans="1:134">
      <c r="A11" s="12"/>
      <c r="B11" s="42">
        <v>534</v>
      </c>
      <c r="C11" s="19" t="s">
        <v>80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55408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6"/>
        <v>55408</v>
      </c>
      <c r="P11" s="44">
        <f t="shared" si="1"/>
        <v>88.370015948963314</v>
      </c>
      <c r="Q11" s="9"/>
    </row>
    <row r="12" spans="1:134" ht="15.75">
      <c r="A12" s="26" t="s">
        <v>24</v>
      </c>
      <c r="B12" s="27"/>
      <c r="C12" s="28"/>
      <c r="D12" s="29">
        <f t="shared" ref="D12:N12" si="7">SUM(D13:D13)</f>
        <v>21695</v>
      </c>
      <c r="E12" s="29">
        <f t="shared" si="7"/>
        <v>0</v>
      </c>
      <c r="F12" s="29">
        <f t="shared" si="7"/>
        <v>0</v>
      </c>
      <c r="G12" s="29">
        <f t="shared" si="7"/>
        <v>0</v>
      </c>
      <c r="H12" s="29">
        <f t="shared" si="7"/>
        <v>0</v>
      </c>
      <c r="I12" s="29">
        <f t="shared" si="7"/>
        <v>0</v>
      </c>
      <c r="J12" s="29">
        <f t="shared" si="7"/>
        <v>0</v>
      </c>
      <c r="K12" s="29">
        <f t="shared" si="7"/>
        <v>0</v>
      </c>
      <c r="L12" s="29">
        <f t="shared" si="7"/>
        <v>0</v>
      </c>
      <c r="M12" s="29">
        <f t="shared" si="7"/>
        <v>0</v>
      </c>
      <c r="N12" s="29">
        <f t="shared" si="7"/>
        <v>0</v>
      </c>
      <c r="O12" s="29">
        <f t="shared" si="6"/>
        <v>21695</v>
      </c>
      <c r="P12" s="41">
        <f t="shared" si="1"/>
        <v>34.601275917065394</v>
      </c>
      <c r="Q12" s="10"/>
    </row>
    <row r="13" spans="1:134">
      <c r="A13" s="12"/>
      <c r="B13" s="42">
        <v>541</v>
      </c>
      <c r="C13" s="19" t="s">
        <v>25</v>
      </c>
      <c r="D13" s="43">
        <v>21695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21695</v>
      </c>
      <c r="P13" s="44">
        <f t="shared" si="1"/>
        <v>34.601275917065394</v>
      </c>
      <c r="Q13" s="9"/>
    </row>
    <row r="14" spans="1:134" ht="15.75">
      <c r="A14" s="26" t="s">
        <v>26</v>
      </c>
      <c r="B14" s="27"/>
      <c r="C14" s="28"/>
      <c r="D14" s="29">
        <f t="shared" ref="D14:N14" si="8">SUM(D15:D15)</f>
        <v>5200</v>
      </c>
      <c r="E14" s="29">
        <f t="shared" si="8"/>
        <v>0</v>
      </c>
      <c r="F14" s="29">
        <f t="shared" si="8"/>
        <v>0</v>
      </c>
      <c r="G14" s="29">
        <f t="shared" si="8"/>
        <v>0</v>
      </c>
      <c r="H14" s="29">
        <f t="shared" si="8"/>
        <v>0</v>
      </c>
      <c r="I14" s="29">
        <f t="shared" si="8"/>
        <v>0</v>
      </c>
      <c r="J14" s="29">
        <f t="shared" si="8"/>
        <v>0</v>
      </c>
      <c r="K14" s="29">
        <f t="shared" si="8"/>
        <v>0</v>
      </c>
      <c r="L14" s="29">
        <f t="shared" si="8"/>
        <v>0</v>
      </c>
      <c r="M14" s="29">
        <f t="shared" si="8"/>
        <v>0</v>
      </c>
      <c r="N14" s="29">
        <f t="shared" si="8"/>
        <v>0</v>
      </c>
      <c r="O14" s="29">
        <f>SUM(D14:N14)</f>
        <v>5200</v>
      </c>
      <c r="P14" s="41">
        <f t="shared" si="1"/>
        <v>8.2934609250398719</v>
      </c>
      <c r="Q14" s="9"/>
    </row>
    <row r="15" spans="1:134" ht="15.75" thickBot="1">
      <c r="A15" s="12"/>
      <c r="B15" s="42">
        <v>572</v>
      </c>
      <c r="C15" s="19" t="s">
        <v>27</v>
      </c>
      <c r="D15" s="43">
        <v>5200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5200</v>
      </c>
      <c r="P15" s="44">
        <f t="shared" si="1"/>
        <v>8.2934609250398719</v>
      </c>
      <c r="Q15" s="9"/>
    </row>
    <row r="16" spans="1:134" ht="16.5" thickBot="1">
      <c r="A16" s="13" t="s">
        <v>10</v>
      </c>
      <c r="B16" s="21"/>
      <c r="C16" s="20"/>
      <c r="D16" s="14">
        <f>SUM(D5,D7,D9,D12,D14)</f>
        <v>738437</v>
      </c>
      <c r="E16" s="14">
        <f t="shared" ref="E16:N16" si="9">SUM(E5,E7,E9,E12,E14)</f>
        <v>0</v>
      </c>
      <c r="F16" s="14">
        <f t="shared" si="9"/>
        <v>0</v>
      </c>
      <c r="G16" s="14">
        <f t="shared" si="9"/>
        <v>0</v>
      </c>
      <c r="H16" s="14">
        <f t="shared" si="9"/>
        <v>0</v>
      </c>
      <c r="I16" s="14">
        <f t="shared" si="9"/>
        <v>377383</v>
      </c>
      <c r="J16" s="14">
        <f t="shared" si="9"/>
        <v>0</v>
      </c>
      <c r="K16" s="14">
        <f t="shared" si="9"/>
        <v>0</v>
      </c>
      <c r="L16" s="14">
        <f t="shared" si="9"/>
        <v>0</v>
      </c>
      <c r="M16" s="14">
        <f t="shared" si="9"/>
        <v>0</v>
      </c>
      <c r="N16" s="14">
        <f t="shared" si="9"/>
        <v>0</v>
      </c>
      <c r="O16" s="14">
        <f>SUM(D16:N16)</f>
        <v>1115820</v>
      </c>
      <c r="P16" s="35">
        <f t="shared" si="1"/>
        <v>1779.6172248803828</v>
      </c>
      <c r="Q16" s="6"/>
      <c r="R16" s="2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6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</row>
    <row r="18" spans="1:16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157" t="s">
        <v>83</v>
      </c>
      <c r="N18" s="157"/>
      <c r="O18" s="157"/>
      <c r="P18" s="39">
        <v>627</v>
      </c>
    </row>
    <row r="19" spans="1:16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</row>
    <row r="20" spans="1:16" ht="15.75" customHeight="1" thickBot="1">
      <c r="A20" s="159" t="s">
        <v>33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SUM(D6:D6)</f>
        <v>276658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6" si="1">SUM(D5:N5)</f>
        <v>276658</v>
      </c>
      <c r="P5" s="30">
        <f t="shared" ref="P5:P16" si="2">(O5/P$18)</f>
        <v>443.3621794871795</v>
      </c>
      <c r="Q5" s="6"/>
    </row>
    <row r="6" spans="1:134">
      <c r="A6" s="12"/>
      <c r="B6" s="42">
        <v>519</v>
      </c>
      <c r="C6" s="19" t="s">
        <v>19</v>
      </c>
      <c r="D6" s="43">
        <v>276658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276658</v>
      </c>
      <c r="P6" s="44">
        <f t="shared" si="2"/>
        <v>443.3621794871795</v>
      </c>
      <c r="Q6" s="9"/>
    </row>
    <row r="7" spans="1:134" ht="15.75">
      <c r="A7" s="26" t="s">
        <v>20</v>
      </c>
      <c r="B7" s="27"/>
      <c r="C7" s="28"/>
      <c r="D7" s="29">
        <f t="shared" ref="D7:N7" si="3">SUM(D8:D8)</f>
        <v>3548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3548</v>
      </c>
      <c r="P7" s="41">
        <f t="shared" si="2"/>
        <v>5.6858974358974361</v>
      </c>
      <c r="Q7" s="10"/>
    </row>
    <row r="8" spans="1:134">
      <c r="A8" s="12"/>
      <c r="B8" s="42">
        <v>522</v>
      </c>
      <c r="C8" s="19" t="s">
        <v>21</v>
      </c>
      <c r="D8" s="43">
        <v>3548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3548</v>
      </c>
      <c r="P8" s="44">
        <f t="shared" si="2"/>
        <v>5.6858974358974361</v>
      </c>
      <c r="Q8" s="9"/>
    </row>
    <row r="9" spans="1:134" ht="15.75">
      <c r="A9" s="26" t="s">
        <v>22</v>
      </c>
      <c r="B9" s="27"/>
      <c r="C9" s="28"/>
      <c r="D9" s="29">
        <f t="shared" ref="D9:N9" si="4">SUM(D10:D11)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329592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 t="shared" si="1"/>
        <v>329592</v>
      </c>
      <c r="P9" s="41">
        <f t="shared" si="2"/>
        <v>528.19230769230774</v>
      </c>
      <c r="Q9" s="10"/>
    </row>
    <row r="10" spans="1:134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283334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283334</v>
      </c>
      <c r="P10" s="44">
        <f t="shared" si="2"/>
        <v>454.06089743589746</v>
      </c>
      <c r="Q10" s="9"/>
    </row>
    <row r="11" spans="1:134">
      <c r="A11" s="12"/>
      <c r="B11" s="42">
        <v>534</v>
      </c>
      <c r="C11" s="19" t="s">
        <v>80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46258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46258</v>
      </c>
      <c r="P11" s="44">
        <f t="shared" si="2"/>
        <v>74.131410256410263</v>
      </c>
      <c r="Q11" s="9"/>
    </row>
    <row r="12" spans="1:134" ht="15.75">
      <c r="A12" s="26" t="s">
        <v>24</v>
      </c>
      <c r="B12" s="27"/>
      <c r="C12" s="28"/>
      <c r="D12" s="29">
        <f t="shared" ref="D12:N12" si="5">SUM(D13:D13)</f>
        <v>13750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29">
        <f t="shared" si="1"/>
        <v>13750</v>
      </c>
      <c r="P12" s="41">
        <f t="shared" si="2"/>
        <v>22.035256410256409</v>
      </c>
      <c r="Q12" s="10"/>
    </row>
    <row r="13" spans="1:134">
      <c r="A13" s="12"/>
      <c r="B13" s="42">
        <v>541</v>
      </c>
      <c r="C13" s="19" t="s">
        <v>25</v>
      </c>
      <c r="D13" s="43">
        <v>13750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13750</v>
      </c>
      <c r="P13" s="44">
        <f t="shared" si="2"/>
        <v>22.035256410256409</v>
      </c>
      <c r="Q13" s="9"/>
    </row>
    <row r="14" spans="1:134" ht="15.75">
      <c r="A14" s="26" t="s">
        <v>26</v>
      </c>
      <c r="B14" s="27"/>
      <c r="C14" s="28"/>
      <c r="D14" s="29">
        <f t="shared" ref="D14:N14" si="6">SUM(D15:D15)</f>
        <v>474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6"/>
        <v>0</v>
      </c>
      <c r="O14" s="29">
        <f t="shared" si="1"/>
        <v>474</v>
      </c>
      <c r="P14" s="41">
        <f t="shared" si="2"/>
        <v>0.75961538461538458</v>
      </c>
      <c r="Q14" s="9"/>
    </row>
    <row r="15" spans="1:134" ht="15.75" thickBot="1">
      <c r="A15" s="12"/>
      <c r="B15" s="42">
        <v>572</v>
      </c>
      <c r="C15" s="19" t="s">
        <v>27</v>
      </c>
      <c r="D15" s="43">
        <v>474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474</v>
      </c>
      <c r="P15" s="44">
        <f t="shared" si="2"/>
        <v>0.75961538461538458</v>
      </c>
      <c r="Q15" s="9"/>
    </row>
    <row r="16" spans="1:134" ht="16.5" thickBot="1">
      <c r="A16" s="13" t="s">
        <v>10</v>
      </c>
      <c r="B16" s="21"/>
      <c r="C16" s="20"/>
      <c r="D16" s="14">
        <f>SUM(D5,D7,D9,D12,D14)</f>
        <v>294430</v>
      </c>
      <c r="E16" s="14">
        <f t="shared" ref="E16:N16" si="7">SUM(E5,E7,E9,E12,E14)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329592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7"/>
        <v>0</v>
      </c>
      <c r="O16" s="14">
        <f t="shared" si="1"/>
        <v>624022</v>
      </c>
      <c r="P16" s="35">
        <f t="shared" si="2"/>
        <v>1000.0352564102565</v>
      </c>
      <c r="Q16" s="6"/>
      <c r="R16" s="2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6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</row>
    <row r="18" spans="1:16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157" t="s">
        <v>81</v>
      </c>
      <c r="N18" s="157"/>
      <c r="O18" s="157"/>
      <c r="P18" s="39">
        <v>624</v>
      </c>
    </row>
    <row r="19" spans="1:16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</row>
    <row r="20" spans="1:16" ht="15.75" customHeight="1" thickBot="1">
      <c r="A20" s="159" t="s">
        <v>33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SUM(D6:D6)</f>
        <v>192693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16376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209069</v>
      </c>
      <c r="O5" s="30">
        <f t="shared" ref="O5:O16" si="2">(N5/O$18)</f>
        <v>354.35423728813561</v>
      </c>
      <c r="P5" s="6"/>
    </row>
    <row r="6" spans="1:133">
      <c r="A6" s="12"/>
      <c r="B6" s="42">
        <v>519</v>
      </c>
      <c r="C6" s="19" t="s">
        <v>52</v>
      </c>
      <c r="D6" s="43">
        <v>192693</v>
      </c>
      <c r="E6" s="43">
        <v>0</v>
      </c>
      <c r="F6" s="43">
        <v>0</v>
      </c>
      <c r="G6" s="43">
        <v>0</v>
      </c>
      <c r="H6" s="43">
        <v>0</v>
      </c>
      <c r="I6" s="43">
        <v>16376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209069</v>
      </c>
      <c r="O6" s="44">
        <f t="shared" si="2"/>
        <v>354.35423728813561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3723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3723</v>
      </c>
      <c r="O7" s="41">
        <f t="shared" si="2"/>
        <v>6.3101694915254241</v>
      </c>
      <c r="P7" s="10"/>
    </row>
    <row r="8" spans="1:133">
      <c r="A8" s="12"/>
      <c r="B8" s="42">
        <v>529</v>
      </c>
      <c r="C8" s="19" t="s">
        <v>61</v>
      </c>
      <c r="D8" s="43">
        <v>3723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3723</v>
      </c>
      <c r="O8" s="44">
        <f t="shared" si="2"/>
        <v>6.3101694915254241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330377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330377</v>
      </c>
      <c r="O9" s="41">
        <f t="shared" si="2"/>
        <v>559.96101694915251</v>
      </c>
      <c r="P9" s="10"/>
    </row>
    <row r="10" spans="1:133">
      <c r="A10" s="12"/>
      <c r="B10" s="42">
        <v>531</v>
      </c>
      <c r="C10" s="19" t="s">
        <v>41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198142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198142</v>
      </c>
      <c r="O10" s="44">
        <f t="shared" si="2"/>
        <v>335.83389830508474</v>
      </c>
      <c r="P10" s="9"/>
    </row>
    <row r="11" spans="1:133">
      <c r="A11" s="12"/>
      <c r="B11" s="42">
        <v>533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132235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132235</v>
      </c>
      <c r="O11" s="44">
        <f t="shared" si="2"/>
        <v>224.12711864406779</v>
      </c>
      <c r="P11" s="9"/>
    </row>
    <row r="12" spans="1:133" ht="15.75">
      <c r="A12" s="26" t="s">
        <v>24</v>
      </c>
      <c r="B12" s="27"/>
      <c r="C12" s="28"/>
      <c r="D12" s="29">
        <f t="shared" ref="D12:M12" si="5">SUM(D13:D13)</f>
        <v>13874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13874</v>
      </c>
      <c r="O12" s="41">
        <f t="shared" si="2"/>
        <v>23.515254237288136</v>
      </c>
      <c r="P12" s="10"/>
    </row>
    <row r="13" spans="1:133">
      <c r="A13" s="12"/>
      <c r="B13" s="42">
        <v>541</v>
      </c>
      <c r="C13" s="19" t="s">
        <v>53</v>
      </c>
      <c r="D13" s="43">
        <v>13874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13874</v>
      </c>
      <c r="O13" s="44">
        <f t="shared" si="2"/>
        <v>23.515254237288136</v>
      </c>
      <c r="P13" s="9"/>
    </row>
    <row r="14" spans="1:133" ht="15.75">
      <c r="A14" s="26" t="s">
        <v>26</v>
      </c>
      <c r="B14" s="27"/>
      <c r="C14" s="28"/>
      <c r="D14" s="29">
        <f t="shared" ref="D14:M14" si="6">SUM(D15:D15)</f>
        <v>1271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1271</v>
      </c>
      <c r="O14" s="41">
        <f t="shared" si="2"/>
        <v>2.1542372881355933</v>
      </c>
      <c r="P14" s="9"/>
    </row>
    <row r="15" spans="1:133" ht="15.75" thickBot="1">
      <c r="A15" s="12"/>
      <c r="B15" s="42">
        <v>573</v>
      </c>
      <c r="C15" s="19" t="s">
        <v>74</v>
      </c>
      <c r="D15" s="43">
        <v>1271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1271</v>
      </c>
      <c r="O15" s="44">
        <f t="shared" si="2"/>
        <v>2.1542372881355933</v>
      </c>
      <c r="P15" s="9"/>
    </row>
    <row r="16" spans="1:133" ht="16.5" thickBot="1">
      <c r="A16" s="13" t="s">
        <v>10</v>
      </c>
      <c r="B16" s="21"/>
      <c r="C16" s="20"/>
      <c r="D16" s="14">
        <f>SUM(D5,D7,D9,D12,D14)</f>
        <v>211561</v>
      </c>
      <c r="E16" s="14">
        <f t="shared" ref="E16:M16" si="7">SUM(E5,E7,E9,E12,E14)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346753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558314</v>
      </c>
      <c r="O16" s="35">
        <f t="shared" si="2"/>
        <v>946.29491525423725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75</v>
      </c>
      <c r="M18" s="157"/>
      <c r="N18" s="157"/>
      <c r="O18" s="39">
        <v>590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33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169869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169869</v>
      </c>
      <c r="O5" s="30">
        <f t="shared" ref="O5:O19" si="2">(N5/O$21)</f>
        <v>293.89100346020763</v>
      </c>
      <c r="P5" s="6"/>
    </row>
    <row r="6" spans="1:133">
      <c r="A6" s="12"/>
      <c r="B6" s="42">
        <v>511</v>
      </c>
      <c r="C6" s="19" t="s">
        <v>46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10.380622837370241</v>
      </c>
      <c r="P6" s="9"/>
    </row>
    <row r="7" spans="1:133">
      <c r="A7" s="12"/>
      <c r="B7" s="42">
        <v>512</v>
      </c>
      <c r="C7" s="19" t="s">
        <v>39</v>
      </c>
      <c r="D7" s="43">
        <v>2400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2400</v>
      </c>
      <c r="O7" s="44">
        <f t="shared" si="2"/>
        <v>4.1522491349480966</v>
      </c>
      <c r="P7" s="9"/>
    </row>
    <row r="8" spans="1:133">
      <c r="A8" s="12"/>
      <c r="B8" s="42">
        <v>513</v>
      </c>
      <c r="C8" s="19" t="s">
        <v>40</v>
      </c>
      <c r="D8" s="43">
        <v>54568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54568</v>
      </c>
      <c r="O8" s="44">
        <f t="shared" si="2"/>
        <v>94.408304498269899</v>
      </c>
      <c r="P8" s="9"/>
    </row>
    <row r="9" spans="1:133">
      <c r="A9" s="12"/>
      <c r="B9" s="42">
        <v>519</v>
      </c>
      <c r="C9" s="19" t="s">
        <v>52</v>
      </c>
      <c r="D9" s="43">
        <v>106901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106901</v>
      </c>
      <c r="O9" s="44">
        <f t="shared" si="2"/>
        <v>184.94982698961937</v>
      </c>
      <c r="P9" s="9"/>
    </row>
    <row r="10" spans="1:133" ht="15.75">
      <c r="A10" s="26" t="s">
        <v>20</v>
      </c>
      <c r="B10" s="27"/>
      <c r="C10" s="28"/>
      <c r="D10" s="29">
        <f t="shared" ref="D10:M10" si="3">SUM(D11:D11)</f>
        <v>10612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10612</v>
      </c>
      <c r="O10" s="41">
        <f t="shared" si="2"/>
        <v>18.359861591695502</v>
      </c>
      <c r="P10" s="10"/>
    </row>
    <row r="11" spans="1:133">
      <c r="A11" s="12"/>
      <c r="B11" s="42">
        <v>522</v>
      </c>
      <c r="C11" s="19" t="s">
        <v>21</v>
      </c>
      <c r="D11" s="43">
        <v>10612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10612</v>
      </c>
      <c r="O11" s="44">
        <f t="shared" si="2"/>
        <v>18.359861591695502</v>
      </c>
      <c r="P11" s="9"/>
    </row>
    <row r="12" spans="1:133" ht="15.75">
      <c r="A12" s="26" t="s">
        <v>22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345535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345535</v>
      </c>
      <c r="O12" s="41">
        <f t="shared" si="2"/>
        <v>597.81141868512111</v>
      </c>
      <c r="P12" s="10"/>
    </row>
    <row r="13" spans="1:133">
      <c r="A13" s="12"/>
      <c r="B13" s="42">
        <v>533</v>
      </c>
      <c r="C13" s="19" t="s">
        <v>23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299195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299195</v>
      </c>
      <c r="O13" s="44">
        <f t="shared" si="2"/>
        <v>517.63840830449828</v>
      </c>
      <c r="P13" s="9"/>
    </row>
    <row r="14" spans="1:133">
      <c r="A14" s="12"/>
      <c r="B14" s="42">
        <v>534</v>
      </c>
      <c r="C14" s="19" t="s">
        <v>65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46340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46340</v>
      </c>
      <c r="O14" s="44">
        <f t="shared" si="2"/>
        <v>80.173010380622841</v>
      </c>
      <c r="P14" s="9"/>
    </row>
    <row r="15" spans="1:133" ht="15.75">
      <c r="A15" s="26" t="s">
        <v>24</v>
      </c>
      <c r="B15" s="27"/>
      <c r="C15" s="28"/>
      <c r="D15" s="29">
        <f t="shared" ref="D15:M15" si="5">SUM(D16:D16)</f>
        <v>24826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24826</v>
      </c>
      <c r="O15" s="41">
        <f t="shared" si="2"/>
        <v>42.951557093425606</v>
      </c>
      <c r="P15" s="10"/>
    </row>
    <row r="16" spans="1:133">
      <c r="A16" s="12"/>
      <c r="B16" s="42">
        <v>541</v>
      </c>
      <c r="C16" s="19" t="s">
        <v>53</v>
      </c>
      <c r="D16" s="43">
        <v>24826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24826</v>
      </c>
      <c r="O16" s="44">
        <f t="shared" si="2"/>
        <v>42.951557093425606</v>
      </c>
      <c r="P16" s="9"/>
    </row>
    <row r="17" spans="1:119" ht="15.75">
      <c r="A17" s="26" t="s">
        <v>26</v>
      </c>
      <c r="B17" s="27"/>
      <c r="C17" s="28"/>
      <c r="D17" s="29">
        <f t="shared" ref="D17:M17" si="6">SUM(D18:D18)</f>
        <v>45674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45674</v>
      </c>
      <c r="O17" s="41">
        <f t="shared" si="2"/>
        <v>79.020761245674734</v>
      </c>
      <c r="P17" s="9"/>
    </row>
    <row r="18" spans="1:119" ht="15.75" thickBot="1">
      <c r="A18" s="12"/>
      <c r="B18" s="42">
        <v>572</v>
      </c>
      <c r="C18" s="19" t="s">
        <v>54</v>
      </c>
      <c r="D18" s="43">
        <v>45674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45674</v>
      </c>
      <c r="O18" s="44">
        <f t="shared" si="2"/>
        <v>79.020761245674734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250981</v>
      </c>
      <c r="E19" s="14">
        <f t="shared" ref="E19:M19" si="7">SUM(E5,E10,E12,E15,E17)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345535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596516</v>
      </c>
      <c r="O19" s="35">
        <f t="shared" si="2"/>
        <v>1032.0346020761247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72</v>
      </c>
      <c r="M21" s="157"/>
      <c r="N21" s="157"/>
      <c r="O21" s="39">
        <v>578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33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136754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136754</v>
      </c>
      <c r="O5" s="30">
        <f t="shared" ref="O5:O19" si="2">(N5/O$21)</f>
        <v>248.19237749546281</v>
      </c>
      <c r="P5" s="6"/>
    </row>
    <row r="6" spans="1:133">
      <c r="A6" s="12"/>
      <c r="B6" s="42">
        <v>511</v>
      </c>
      <c r="C6" s="19" t="s">
        <v>46</v>
      </c>
      <c r="D6" s="43">
        <v>5800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5800</v>
      </c>
      <c r="O6" s="44">
        <f t="shared" si="2"/>
        <v>10.526315789473685</v>
      </c>
      <c r="P6" s="9"/>
    </row>
    <row r="7" spans="1:133">
      <c r="A7" s="12"/>
      <c r="B7" s="42">
        <v>512</v>
      </c>
      <c r="C7" s="19" t="s">
        <v>39</v>
      </c>
      <c r="D7" s="43">
        <v>2400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2400</v>
      </c>
      <c r="O7" s="44">
        <f t="shared" si="2"/>
        <v>4.3557168784029034</v>
      </c>
      <c r="P7" s="9"/>
    </row>
    <row r="8" spans="1:133">
      <c r="A8" s="12"/>
      <c r="B8" s="42">
        <v>513</v>
      </c>
      <c r="C8" s="19" t="s">
        <v>40</v>
      </c>
      <c r="D8" s="43">
        <v>36168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36168</v>
      </c>
      <c r="O8" s="44">
        <f t="shared" si="2"/>
        <v>65.640653357531761</v>
      </c>
      <c r="P8" s="9"/>
    </row>
    <row r="9" spans="1:133">
      <c r="A9" s="12"/>
      <c r="B9" s="42">
        <v>519</v>
      </c>
      <c r="C9" s="19" t="s">
        <v>52</v>
      </c>
      <c r="D9" s="43">
        <v>92386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92386</v>
      </c>
      <c r="O9" s="44">
        <f t="shared" si="2"/>
        <v>167.66969147005446</v>
      </c>
      <c r="P9" s="9"/>
    </row>
    <row r="10" spans="1:133" ht="15.75">
      <c r="A10" s="26" t="s">
        <v>20</v>
      </c>
      <c r="B10" s="27"/>
      <c r="C10" s="28"/>
      <c r="D10" s="29">
        <f t="shared" ref="D10:M10" si="3">SUM(D11:D11)</f>
        <v>20554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20554</v>
      </c>
      <c r="O10" s="41">
        <f t="shared" si="2"/>
        <v>37.303085299455539</v>
      </c>
      <c r="P10" s="10"/>
    </row>
    <row r="11" spans="1:133">
      <c r="A11" s="12"/>
      <c r="B11" s="42">
        <v>522</v>
      </c>
      <c r="C11" s="19" t="s">
        <v>21</v>
      </c>
      <c r="D11" s="43">
        <v>20554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20554</v>
      </c>
      <c r="O11" s="44">
        <f t="shared" si="2"/>
        <v>37.303085299455539</v>
      </c>
      <c r="P11" s="9"/>
    </row>
    <row r="12" spans="1:133" ht="15.75">
      <c r="A12" s="26" t="s">
        <v>22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285344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285344</v>
      </c>
      <c r="O12" s="41">
        <f t="shared" si="2"/>
        <v>517.86569872958262</v>
      </c>
      <c r="P12" s="10"/>
    </row>
    <row r="13" spans="1:133">
      <c r="A13" s="12"/>
      <c r="B13" s="42">
        <v>533</v>
      </c>
      <c r="C13" s="19" t="s">
        <v>23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246497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246497</v>
      </c>
      <c r="O13" s="44">
        <f t="shared" si="2"/>
        <v>447.36297640653356</v>
      </c>
      <c r="P13" s="9"/>
    </row>
    <row r="14" spans="1:133">
      <c r="A14" s="12"/>
      <c r="B14" s="42">
        <v>534</v>
      </c>
      <c r="C14" s="19" t="s">
        <v>65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38847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38847</v>
      </c>
      <c r="O14" s="44">
        <f t="shared" si="2"/>
        <v>70.502722323048999</v>
      </c>
      <c r="P14" s="9"/>
    </row>
    <row r="15" spans="1:133" ht="15.75">
      <c r="A15" s="26" t="s">
        <v>24</v>
      </c>
      <c r="B15" s="27"/>
      <c r="C15" s="28"/>
      <c r="D15" s="29">
        <f t="shared" ref="D15:M15" si="5">SUM(D16:D16)</f>
        <v>300263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300263</v>
      </c>
      <c r="O15" s="41">
        <f t="shared" si="2"/>
        <v>544.9419237749546</v>
      </c>
      <c r="P15" s="10"/>
    </row>
    <row r="16" spans="1:133">
      <c r="A16" s="12"/>
      <c r="B16" s="42">
        <v>541</v>
      </c>
      <c r="C16" s="19" t="s">
        <v>53</v>
      </c>
      <c r="D16" s="43">
        <v>300263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300263</v>
      </c>
      <c r="O16" s="44">
        <f t="shared" si="2"/>
        <v>544.9419237749546</v>
      </c>
      <c r="P16" s="9"/>
    </row>
    <row r="17" spans="1:119" ht="15.75">
      <c r="A17" s="26" t="s">
        <v>26</v>
      </c>
      <c r="B17" s="27"/>
      <c r="C17" s="28"/>
      <c r="D17" s="29">
        <f t="shared" ref="D17:M17" si="6">SUM(D18:D18)</f>
        <v>3723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3723</v>
      </c>
      <c r="O17" s="41">
        <f t="shared" si="2"/>
        <v>6.7568058076225048</v>
      </c>
      <c r="P17" s="9"/>
    </row>
    <row r="18" spans="1:119" ht="15.75" thickBot="1">
      <c r="A18" s="12"/>
      <c r="B18" s="42">
        <v>572</v>
      </c>
      <c r="C18" s="19" t="s">
        <v>54</v>
      </c>
      <c r="D18" s="43">
        <v>3723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3723</v>
      </c>
      <c r="O18" s="44">
        <f t="shared" si="2"/>
        <v>6.7568058076225048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461294</v>
      </c>
      <c r="E19" s="14">
        <f t="shared" ref="E19:M19" si="7">SUM(E5,E10,E12,E15,E17)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285344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746638</v>
      </c>
      <c r="O19" s="35">
        <f t="shared" si="2"/>
        <v>1355.0598911070781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70</v>
      </c>
      <c r="M21" s="157"/>
      <c r="N21" s="157"/>
      <c r="O21" s="39">
        <v>551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33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200967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200967</v>
      </c>
      <c r="O5" s="30">
        <f t="shared" ref="O5:O17" si="2">(N5/O$19)</f>
        <v>364.73139745916518</v>
      </c>
      <c r="P5" s="6"/>
    </row>
    <row r="6" spans="1:133">
      <c r="A6" s="12"/>
      <c r="B6" s="42">
        <v>511</v>
      </c>
      <c r="C6" s="19" t="s">
        <v>46</v>
      </c>
      <c r="D6" s="43">
        <v>8400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8400</v>
      </c>
      <c r="O6" s="44">
        <f t="shared" si="2"/>
        <v>15.245009074410163</v>
      </c>
      <c r="P6" s="9"/>
    </row>
    <row r="7" spans="1:133">
      <c r="A7" s="12"/>
      <c r="B7" s="42">
        <v>513</v>
      </c>
      <c r="C7" s="19" t="s">
        <v>40</v>
      </c>
      <c r="D7" s="43">
        <v>35150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35150</v>
      </c>
      <c r="O7" s="44">
        <f t="shared" si="2"/>
        <v>63.793103448275865</v>
      </c>
      <c r="P7" s="9"/>
    </row>
    <row r="8" spans="1:133">
      <c r="A8" s="12"/>
      <c r="B8" s="42">
        <v>519</v>
      </c>
      <c r="C8" s="19" t="s">
        <v>52</v>
      </c>
      <c r="D8" s="43">
        <v>157417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157417</v>
      </c>
      <c r="O8" s="44">
        <f t="shared" si="2"/>
        <v>285.69328493647913</v>
      </c>
      <c r="P8" s="9"/>
    </row>
    <row r="9" spans="1:133" ht="15.75">
      <c r="A9" s="26" t="s">
        <v>20</v>
      </c>
      <c r="B9" s="27"/>
      <c r="C9" s="28"/>
      <c r="D9" s="29">
        <f t="shared" ref="D9:M9" si="3">SUM(D10:D10)</f>
        <v>5352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5352</v>
      </c>
      <c r="O9" s="41">
        <f t="shared" si="2"/>
        <v>9.7132486388384756</v>
      </c>
      <c r="P9" s="10"/>
    </row>
    <row r="10" spans="1:133">
      <c r="A10" s="12"/>
      <c r="B10" s="42">
        <v>522</v>
      </c>
      <c r="C10" s="19" t="s">
        <v>21</v>
      </c>
      <c r="D10" s="43">
        <v>5352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5352</v>
      </c>
      <c r="O10" s="44">
        <f t="shared" si="2"/>
        <v>9.7132486388384756</v>
      </c>
      <c r="P10" s="9"/>
    </row>
    <row r="11" spans="1:133" ht="15.75">
      <c r="A11" s="26" t="s">
        <v>22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274563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274563</v>
      </c>
      <c r="O11" s="41">
        <f t="shared" si="2"/>
        <v>498.29945553539022</v>
      </c>
      <c r="P11" s="10"/>
    </row>
    <row r="12" spans="1:133">
      <c r="A12" s="12"/>
      <c r="B12" s="42">
        <v>533</v>
      </c>
      <c r="C12" s="19" t="s">
        <v>23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274563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274563</v>
      </c>
      <c r="O12" s="44">
        <f t="shared" si="2"/>
        <v>498.29945553539022</v>
      </c>
      <c r="P12" s="9"/>
    </row>
    <row r="13" spans="1:133" ht="15.75">
      <c r="A13" s="26" t="s">
        <v>24</v>
      </c>
      <c r="B13" s="27"/>
      <c r="C13" s="28"/>
      <c r="D13" s="29">
        <f t="shared" ref="D13:M13" si="5">SUM(D14:D14)</f>
        <v>47894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47894</v>
      </c>
      <c r="O13" s="41">
        <f t="shared" si="2"/>
        <v>86.921960072595283</v>
      </c>
      <c r="P13" s="10"/>
    </row>
    <row r="14" spans="1:133">
      <c r="A14" s="12"/>
      <c r="B14" s="42">
        <v>541</v>
      </c>
      <c r="C14" s="19" t="s">
        <v>53</v>
      </c>
      <c r="D14" s="43">
        <v>47894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47894</v>
      </c>
      <c r="O14" s="44">
        <f t="shared" si="2"/>
        <v>86.921960072595283</v>
      </c>
      <c r="P14" s="9"/>
    </row>
    <row r="15" spans="1:133" ht="15.75">
      <c r="A15" s="26" t="s">
        <v>26</v>
      </c>
      <c r="B15" s="27"/>
      <c r="C15" s="28"/>
      <c r="D15" s="29">
        <f t="shared" ref="D15:M15" si="6">SUM(D16:D16)</f>
        <v>3976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3976</v>
      </c>
      <c r="O15" s="41">
        <f t="shared" si="2"/>
        <v>7.2159709618874777</v>
      </c>
      <c r="P15" s="9"/>
    </row>
    <row r="16" spans="1:133" ht="15.75" thickBot="1">
      <c r="A16" s="12"/>
      <c r="B16" s="42">
        <v>572</v>
      </c>
      <c r="C16" s="19" t="s">
        <v>54</v>
      </c>
      <c r="D16" s="43">
        <v>3976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3976</v>
      </c>
      <c r="O16" s="44">
        <f t="shared" si="2"/>
        <v>7.2159709618874777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258189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274563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532752</v>
      </c>
      <c r="O17" s="35">
        <f t="shared" si="2"/>
        <v>966.88203266787662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68</v>
      </c>
      <c r="M19" s="157"/>
      <c r="N19" s="157"/>
      <c r="O19" s="39">
        <v>551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129386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19554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148940</v>
      </c>
      <c r="O5" s="30">
        <f t="shared" ref="O5:O19" si="2">(N5/O$21)</f>
        <v>276.32653061224488</v>
      </c>
      <c r="P5" s="6"/>
    </row>
    <row r="6" spans="1:133">
      <c r="A6" s="12"/>
      <c r="B6" s="42">
        <v>512</v>
      </c>
      <c r="C6" s="19" t="s">
        <v>39</v>
      </c>
      <c r="D6" s="43">
        <v>8200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8200</v>
      </c>
      <c r="O6" s="44">
        <f t="shared" si="2"/>
        <v>15.213358070500927</v>
      </c>
      <c r="P6" s="9"/>
    </row>
    <row r="7" spans="1:133">
      <c r="A7" s="12"/>
      <c r="B7" s="42">
        <v>513</v>
      </c>
      <c r="C7" s="19" t="s">
        <v>40</v>
      </c>
      <c r="D7" s="43">
        <v>31308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31308</v>
      </c>
      <c r="O7" s="44">
        <f t="shared" si="2"/>
        <v>58.085343228200372</v>
      </c>
      <c r="P7" s="9"/>
    </row>
    <row r="8" spans="1:133">
      <c r="A8" s="12"/>
      <c r="B8" s="42">
        <v>514</v>
      </c>
      <c r="C8" s="19" t="s">
        <v>47</v>
      </c>
      <c r="D8" s="43">
        <v>5657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5657</v>
      </c>
      <c r="O8" s="44">
        <f t="shared" si="2"/>
        <v>10.495361781076067</v>
      </c>
      <c r="P8" s="9"/>
    </row>
    <row r="9" spans="1:133">
      <c r="A9" s="12"/>
      <c r="B9" s="42">
        <v>517</v>
      </c>
      <c r="C9" s="19" t="s">
        <v>18</v>
      </c>
      <c r="D9" s="43">
        <v>34855</v>
      </c>
      <c r="E9" s="43">
        <v>0</v>
      </c>
      <c r="F9" s="43">
        <v>0</v>
      </c>
      <c r="G9" s="43">
        <v>0</v>
      </c>
      <c r="H9" s="43">
        <v>0</v>
      </c>
      <c r="I9" s="43">
        <v>19554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54409</v>
      </c>
      <c r="O9" s="44">
        <f t="shared" si="2"/>
        <v>100.9443413729128</v>
      </c>
      <c r="P9" s="9"/>
    </row>
    <row r="10" spans="1:133">
      <c r="A10" s="12"/>
      <c r="B10" s="42">
        <v>519</v>
      </c>
      <c r="C10" s="19" t="s">
        <v>52</v>
      </c>
      <c r="D10" s="43">
        <v>49366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49366</v>
      </c>
      <c r="O10" s="44">
        <f t="shared" si="2"/>
        <v>91.588126159554733</v>
      </c>
      <c r="P10" s="9"/>
    </row>
    <row r="11" spans="1:133" ht="15.75">
      <c r="A11" s="26" t="s">
        <v>20</v>
      </c>
      <c r="B11" s="27"/>
      <c r="C11" s="28"/>
      <c r="D11" s="29">
        <f t="shared" ref="D11:M11" si="3">SUM(D12:D12)</f>
        <v>7896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7896</v>
      </c>
      <c r="O11" s="41">
        <f t="shared" si="2"/>
        <v>14.64935064935065</v>
      </c>
      <c r="P11" s="10"/>
    </row>
    <row r="12" spans="1:133">
      <c r="A12" s="12"/>
      <c r="B12" s="42">
        <v>522</v>
      </c>
      <c r="C12" s="19" t="s">
        <v>21</v>
      </c>
      <c r="D12" s="43">
        <v>7896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7896</v>
      </c>
      <c r="O12" s="44">
        <f t="shared" si="2"/>
        <v>14.64935064935065</v>
      </c>
      <c r="P12" s="9"/>
    </row>
    <row r="13" spans="1:133" ht="15.75">
      <c r="A13" s="26" t="s">
        <v>22</v>
      </c>
      <c r="B13" s="27"/>
      <c r="C13" s="28"/>
      <c r="D13" s="29">
        <f t="shared" ref="D13:M13" si="4">SUM(D14:D16)</f>
        <v>20446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254685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275131</v>
      </c>
      <c r="O13" s="41">
        <f t="shared" si="2"/>
        <v>510.44712430426716</v>
      </c>
      <c r="P13" s="10"/>
    </row>
    <row r="14" spans="1:133">
      <c r="A14" s="12"/>
      <c r="B14" s="42">
        <v>531</v>
      </c>
      <c r="C14" s="19" t="s">
        <v>41</v>
      </c>
      <c r="D14" s="43">
        <v>20446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20446</v>
      </c>
      <c r="O14" s="44">
        <f t="shared" si="2"/>
        <v>37.93320964749536</v>
      </c>
      <c r="P14" s="9"/>
    </row>
    <row r="15" spans="1:133">
      <c r="A15" s="12"/>
      <c r="B15" s="42">
        <v>533</v>
      </c>
      <c r="C15" s="19" t="s">
        <v>23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217637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217637</v>
      </c>
      <c r="O15" s="44">
        <f t="shared" si="2"/>
        <v>403.77922077922079</v>
      </c>
      <c r="P15" s="9"/>
    </row>
    <row r="16" spans="1:133">
      <c r="A16" s="12"/>
      <c r="B16" s="42">
        <v>534</v>
      </c>
      <c r="C16" s="19" t="s">
        <v>65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37048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37048</v>
      </c>
      <c r="O16" s="44">
        <f t="shared" si="2"/>
        <v>68.734693877551024</v>
      </c>
      <c r="P16" s="9"/>
    </row>
    <row r="17" spans="1:119" ht="15.75">
      <c r="A17" s="26" t="s">
        <v>24</v>
      </c>
      <c r="B17" s="27"/>
      <c r="C17" s="28"/>
      <c r="D17" s="29">
        <f t="shared" ref="D17:M17" si="5">SUM(D18:D18)</f>
        <v>648673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648673</v>
      </c>
      <c r="O17" s="41">
        <f t="shared" si="2"/>
        <v>1203.4749536178108</v>
      </c>
      <c r="P17" s="10"/>
    </row>
    <row r="18" spans="1:119" ht="15.75" thickBot="1">
      <c r="A18" s="12"/>
      <c r="B18" s="42">
        <v>541</v>
      </c>
      <c r="C18" s="19" t="s">
        <v>53</v>
      </c>
      <c r="D18" s="43">
        <v>648673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648673</v>
      </c>
      <c r="O18" s="44">
        <f t="shared" si="2"/>
        <v>1203.4749536178108</v>
      </c>
      <c r="P18" s="9"/>
    </row>
    <row r="19" spans="1:119" ht="16.5" thickBot="1">
      <c r="A19" s="13" t="s">
        <v>10</v>
      </c>
      <c r="B19" s="21"/>
      <c r="C19" s="20"/>
      <c r="D19" s="14">
        <f>SUM(D5,D11,D13,D17)</f>
        <v>806401</v>
      </c>
      <c r="E19" s="14">
        <f t="shared" ref="E19:M19" si="6">SUM(E5,E11,E13,E17)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274239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1080640</v>
      </c>
      <c r="O19" s="35">
        <f t="shared" si="2"/>
        <v>2004.8979591836735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66</v>
      </c>
      <c r="M21" s="157"/>
      <c r="N21" s="157"/>
      <c r="O21" s="39">
        <v>539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33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141741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20373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162114</v>
      </c>
      <c r="O5" s="30">
        <f t="shared" ref="O5:O18" si="2">(N5/O$20)</f>
        <v>303.58426966292137</v>
      </c>
      <c r="P5" s="6"/>
    </row>
    <row r="6" spans="1:133">
      <c r="A6" s="12"/>
      <c r="B6" s="42">
        <v>512</v>
      </c>
      <c r="C6" s="19" t="s">
        <v>39</v>
      </c>
      <c r="D6" s="43">
        <v>700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700</v>
      </c>
      <c r="O6" s="44">
        <f t="shared" si="2"/>
        <v>1.3108614232209739</v>
      </c>
      <c r="P6" s="9"/>
    </row>
    <row r="7" spans="1:133">
      <c r="A7" s="12"/>
      <c r="B7" s="42">
        <v>513</v>
      </c>
      <c r="C7" s="19" t="s">
        <v>40</v>
      </c>
      <c r="D7" s="43">
        <v>33718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33718</v>
      </c>
      <c r="O7" s="44">
        <f t="shared" si="2"/>
        <v>63.142322097378276</v>
      </c>
      <c r="P7" s="9"/>
    </row>
    <row r="8" spans="1:133">
      <c r="A8" s="12"/>
      <c r="B8" s="42">
        <v>517</v>
      </c>
      <c r="C8" s="19" t="s">
        <v>18</v>
      </c>
      <c r="D8" s="43">
        <v>35398</v>
      </c>
      <c r="E8" s="43">
        <v>0</v>
      </c>
      <c r="F8" s="43">
        <v>0</v>
      </c>
      <c r="G8" s="43">
        <v>0</v>
      </c>
      <c r="H8" s="43">
        <v>0</v>
      </c>
      <c r="I8" s="43">
        <v>20373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55771</v>
      </c>
      <c r="O8" s="44">
        <f t="shared" si="2"/>
        <v>104.44007490636704</v>
      </c>
      <c r="P8" s="9"/>
    </row>
    <row r="9" spans="1:133">
      <c r="A9" s="12"/>
      <c r="B9" s="42">
        <v>519</v>
      </c>
      <c r="C9" s="19" t="s">
        <v>52</v>
      </c>
      <c r="D9" s="43">
        <v>71925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71925</v>
      </c>
      <c r="O9" s="44">
        <f t="shared" si="2"/>
        <v>134.69101123595505</v>
      </c>
      <c r="P9" s="9"/>
    </row>
    <row r="10" spans="1:133" ht="15.75">
      <c r="A10" s="26" t="s">
        <v>20</v>
      </c>
      <c r="B10" s="27"/>
      <c r="C10" s="28"/>
      <c r="D10" s="29">
        <f t="shared" ref="D10:M10" si="3">SUM(D11:D11)</f>
        <v>3674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3674</v>
      </c>
      <c r="O10" s="41">
        <f t="shared" si="2"/>
        <v>6.8801498127340821</v>
      </c>
      <c r="P10" s="10"/>
    </row>
    <row r="11" spans="1:133">
      <c r="A11" s="12"/>
      <c r="B11" s="42">
        <v>522</v>
      </c>
      <c r="C11" s="19" t="s">
        <v>21</v>
      </c>
      <c r="D11" s="43">
        <v>3674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3674</v>
      </c>
      <c r="O11" s="44">
        <f t="shared" si="2"/>
        <v>6.8801498127340821</v>
      </c>
      <c r="P11" s="9"/>
    </row>
    <row r="12" spans="1:133" ht="15.75">
      <c r="A12" s="26" t="s">
        <v>22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277079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277079</v>
      </c>
      <c r="O12" s="41">
        <f t="shared" si="2"/>
        <v>518.87453183520597</v>
      </c>
      <c r="P12" s="10"/>
    </row>
    <row r="13" spans="1:133">
      <c r="A13" s="12"/>
      <c r="B13" s="42">
        <v>533</v>
      </c>
      <c r="C13" s="19" t="s">
        <v>23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277079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277079</v>
      </c>
      <c r="O13" s="44">
        <f t="shared" si="2"/>
        <v>518.87453183520597</v>
      </c>
      <c r="P13" s="9"/>
    </row>
    <row r="14" spans="1:133" ht="15.75">
      <c r="A14" s="26" t="s">
        <v>24</v>
      </c>
      <c r="B14" s="27"/>
      <c r="C14" s="28"/>
      <c r="D14" s="29">
        <f t="shared" ref="D14:M14" si="5">SUM(D15:D15)</f>
        <v>55748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55748</v>
      </c>
      <c r="O14" s="41">
        <f t="shared" si="2"/>
        <v>104.39700374531836</v>
      </c>
      <c r="P14" s="10"/>
    </row>
    <row r="15" spans="1:133">
      <c r="A15" s="12"/>
      <c r="B15" s="42">
        <v>541</v>
      </c>
      <c r="C15" s="19" t="s">
        <v>53</v>
      </c>
      <c r="D15" s="43">
        <v>55748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55748</v>
      </c>
      <c r="O15" s="44">
        <f t="shared" si="2"/>
        <v>104.39700374531836</v>
      </c>
      <c r="P15" s="9"/>
    </row>
    <row r="16" spans="1:133" ht="15.75">
      <c r="A16" s="26" t="s">
        <v>26</v>
      </c>
      <c r="B16" s="27"/>
      <c r="C16" s="28"/>
      <c r="D16" s="29">
        <f t="shared" ref="D16:M16" si="6">SUM(D17:D17)</f>
        <v>934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934</v>
      </c>
      <c r="O16" s="41">
        <f t="shared" si="2"/>
        <v>1.7490636704119851</v>
      </c>
      <c r="P16" s="9"/>
    </row>
    <row r="17" spans="1:119" ht="15.75" thickBot="1">
      <c r="A17" s="12"/>
      <c r="B17" s="42">
        <v>572</v>
      </c>
      <c r="C17" s="19" t="s">
        <v>54</v>
      </c>
      <c r="D17" s="43">
        <v>934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934</v>
      </c>
      <c r="O17" s="44">
        <f t="shared" si="2"/>
        <v>1.7490636704119851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202097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297452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499549</v>
      </c>
      <c r="O18" s="35">
        <f t="shared" si="2"/>
        <v>935.48501872659176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59</v>
      </c>
      <c r="M20" s="157"/>
      <c r="N20" s="157"/>
      <c r="O20" s="39">
        <v>534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2024-10-25T18:08:19Z</cp:lastPrinted>
  <dcterms:created xsi:type="dcterms:W3CDTF">2000-08-31T21:26:31Z</dcterms:created>
  <dcterms:modified xsi:type="dcterms:W3CDTF">2024-10-25T18:08:25Z</dcterms:modified>
</cp:coreProperties>
</file>