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10" documentId="11_397519FCC0DEFE92FD32E773062203DAA9D12A2E" xr6:coauthVersionLast="47" xr6:coauthVersionMax="47" xr10:uidLastSave="{ED924049-1C43-4610-8511-762B5FAC4AE3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'2008'!$A$1:$O$45</definedName>
    <definedName name="_xlnm.Print_Area" localSheetId="14">'2009'!$A$1:$O$51</definedName>
    <definedName name="_xlnm.Print_Area" localSheetId="13">'2010'!$A$1:$O$53</definedName>
    <definedName name="_xlnm.Print_Area" localSheetId="12">'2011'!$A$1:$O$65</definedName>
    <definedName name="_xlnm.Print_Area" localSheetId="11">'2012'!$A$1:$O$60</definedName>
    <definedName name="_xlnm.Print_Area" localSheetId="10">'2013'!$A$1:$O$57</definedName>
    <definedName name="_xlnm.Print_Area" localSheetId="9">'2014'!$A$1:$O$55</definedName>
    <definedName name="_xlnm.Print_Area" localSheetId="8">'2015'!$A$1:$O$55</definedName>
    <definedName name="_xlnm.Print_Area" localSheetId="7">'2016'!$A$1:$O$55</definedName>
    <definedName name="_xlnm.Print_Area" localSheetId="6">'2017'!$A$1:$O$64</definedName>
    <definedName name="_xlnm.Print_Area" localSheetId="5">'2018'!$A$1:$O$62</definedName>
    <definedName name="_xlnm.Print_Area" localSheetId="4">'2019'!$A$1:$O$66</definedName>
    <definedName name="_xlnm.Print_Area" localSheetId="3">'2020'!$A$1:$O$64</definedName>
    <definedName name="_xlnm.Print_Area" localSheetId="2">'2021'!$A$1:$P$51</definedName>
    <definedName name="_xlnm.Print_Area" localSheetId="1">'2022'!$A$1:$P$66</definedName>
    <definedName name="_xlnm.Print_Area" localSheetId="0">'2023'!$A$1:$P$64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48" l="1"/>
  <c r="P59" i="48" s="1"/>
  <c r="N58" i="48"/>
  <c r="M58" i="48"/>
  <c r="L58" i="48"/>
  <c r="K58" i="48"/>
  <c r="J58" i="48"/>
  <c r="I58" i="48"/>
  <c r="H58" i="48"/>
  <c r="G58" i="48"/>
  <c r="F58" i="48"/>
  <c r="E58" i="48"/>
  <c r="D58" i="48"/>
  <c r="O57" i="48"/>
  <c r="P57" i="48" s="1"/>
  <c r="O56" i="48"/>
  <c r="P56" i="48" s="1"/>
  <c r="O55" i="48"/>
  <c r="P55" i="48" s="1"/>
  <c r="O54" i="48"/>
  <c r="P54" i="48" s="1"/>
  <c r="O53" i="48"/>
  <c r="P53" i="48" s="1"/>
  <c r="N52" i="48"/>
  <c r="M52" i="48"/>
  <c r="L52" i="48"/>
  <c r="K52" i="48"/>
  <c r="J52" i="48"/>
  <c r="I52" i="48"/>
  <c r="H52" i="48"/>
  <c r="G52" i="48"/>
  <c r="F52" i="48"/>
  <c r="E52" i="48"/>
  <c r="D52" i="48"/>
  <c r="O51" i="48"/>
  <c r="P51" i="48" s="1"/>
  <c r="O50" i="48"/>
  <c r="P50" i="48" s="1"/>
  <c r="O49" i="48"/>
  <c r="P49" i="48" s="1"/>
  <c r="N48" i="48"/>
  <c r="M48" i="48"/>
  <c r="L48" i="48"/>
  <c r="K48" i="48"/>
  <c r="J48" i="48"/>
  <c r="I48" i="48"/>
  <c r="H48" i="48"/>
  <c r="G48" i="48"/>
  <c r="F48" i="48"/>
  <c r="E48" i="48"/>
  <c r="D48" i="48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N40" i="48"/>
  <c r="M40" i="48"/>
  <c r="L40" i="48"/>
  <c r="K40" i="48"/>
  <c r="J40" i="48"/>
  <c r="I40" i="48"/>
  <c r="H40" i="48"/>
  <c r="G40" i="48"/>
  <c r="F40" i="48"/>
  <c r="E40" i="48"/>
  <c r="D40" i="48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61" i="47"/>
  <c r="P61" i="47" s="1"/>
  <c r="O60" i="47"/>
  <c r="P60" i="47" s="1"/>
  <c r="N59" i="47"/>
  <c r="M59" i="47"/>
  <c r="L59" i="47"/>
  <c r="K59" i="47"/>
  <c r="J59" i="47"/>
  <c r="I59" i="47"/>
  <c r="H59" i="47"/>
  <c r="G59" i="47"/>
  <c r="F59" i="47"/>
  <c r="E59" i="47"/>
  <c r="D59" i="47"/>
  <c r="O58" i="47"/>
  <c r="P58" i="47" s="1"/>
  <c r="O57" i="47"/>
  <c r="P57" i="47" s="1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N49" i="47"/>
  <c r="M49" i="47"/>
  <c r="L49" i="47"/>
  <c r="K49" i="47"/>
  <c r="J49" i="47"/>
  <c r="I49" i="47"/>
  <c r="H49" i="47"/>
  <c r="G49" i="47"/>
  <c r="F49" i="47"/>
  <c r="E49" i="47"/>
  <c r="D49" i="47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I60" i="48" l="1"/>
  <c r="O58" i="48"/>
  <c r="P58" i="48" s="1"/>
  <c r="H60" i="48"/>
  <c r="K60" i="48"/>
  <c r="M60" i="48"/>
  <c r="L60" i="48"/>
  <c r="J60" i="48"/>
  <c r="N60" i="48"/>
  <c r="O52" i="48"/>
  <c r="P52" i="48" s="1"/>
  <c r="O48" i="48"/>
  <c r="P48" i="48" s="1"/>
  <c r="O40" i="48"/>
  <c r="P40" i="48" s="1"/>
  <c r="D60" i="48"/>
  <c r="E60" i="48"/>
  <c r="F60" i="48"/>
  <c r="G60" i="48"/>
  <c r="O14" i="48"/>
  <c r="P14" i="48" s="1"/>
  <c r="O5" i="48"/>
  <c r="P5" i="48" s="1"/>
  <c r="O24" i="48"/>
  <c r="P24" i="48" s="1"/>
  <c r="O59" i="47"/>
  <c r="P59" i="47" s="1"/>
  <c r="O53" i="47"/>
  <c r="P53" i="47" s="1"/>
  <c r="O49" i="47"/>
  <c r="P49" i="47" s="1"/>
  <c r="O40" i="47"/>
  <c r="P40" i="47" s="1"/>
  <c r="O24" i="47"/>
  <c r="P24" i="47" s="1"/>
  <c r="G62" i="47"/>
  <c r="J62" i="47"/>
  <c r="L62" i="47"/>
  <c r="D62" i="47"/>
  <c r="H62" i="47"/>
  <c r="O14" i="47"/>
  <c r="P14" i="47" s="1"/>
  <c r="M62" i="47"/>
  <c r="F62" i="47"/>
  <c r="K62" i="47"/>
  <c r="I62" i="47"/>
  <c r="N62" i="47"/>
  <c r="E62" i="47"/>
  <c r="O5" i="47"/>
  <c r="P5" i="47" s="1"/>
  <c r="F47" i="46"/>
  <c r="G5" i="46"/>
  <c r="F5" i="46"/>
  <c r="O7" i="46"/>
  <c r="P7" i="46" s="1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4" i="46" s="1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2" i="46" s="1"/>
  <c r="P42" i="46" s="1"/>
  <c r="O41" i="46"/>
  <c r="P41" i="46" s="1"/>
  <c r="O40" i="46"/>
  <c r="P40" i="46"/>
  <c r="O39" i="46"/>
  <c r="P39" i="46"/>
  <c r="O38" i="46"/>
  <c r="P38" i="46" s="1"/>
  <c r="N37" i="46"/>
  <c r="M37" i="46"/>
  <c r="L37" i="46"/>
  <c r="K37" i="46"/>
  <c r="J37" i="46"/>
  <c r="I37" i="46"/>
  <c r="H37" i="46"/>
  <c r="G37" i="46"/>
  <c r="F37" i="46"/>
  <c r="E37" i="46"/>
  <c r="D37" i="46"/>
  <c r="O36" i="46"/>
  <c r="P36" i="46"/>
  <c r="O35" i="46"/>
  <c r="P35" i="46" s="1"/>
  <c r="O34" i="46"/>
  <c r="P34" i="46" s="1"/>
  <c r="O33" i="46"/>
  <c r="P33" i="46" s="1"/>
  <c r="O32" i="46"/>
  <c r="P32" i="46" s="1"/>
  <c r="O31" i="46"/>
  <c r="P31" i="46"/>
  <c r="O30" i="46"/>
  <c r="P30" i="46"/>
  <c r="O29" i="46"/>
  <c r="P29" i="46" s="1"/>
  <c r="O28" i="46"/>
  <c r="P28" i="46" s="1"/>
  <c r="O27" i="46"/>
  <c r="P27" i="46" s="1"/>
  <c r="O26" i="46"/>
  <c r="P26" i="46" s="1"/>
  <c r="O25" i="46"/>
  <c r="P25" i="46"/>
  <c r="O24" i="46"/>
  <c r="P24" i="46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2" i="46" s="1"/>
  <c r="P22" i="46" s="1"/>
  <c r="O21" i="46"/>
  <c r="P21" i="46"/>
  <c r="O20" i="46"/>
  <c r="P20" i="46" s="1"/>
  <c r="O19" i="46"/>
  <c r="P19" i="46" s="1"/>
  <c r="O18" i="46"/>
  <c r="P18" i="46"/>
  <c r="O17" i="46"/>
  <c r="P17" i="46" s="1"/>
  <c r="O16" i="46"/>
  <c r="P16" i="46" s="1"/>
  <c r="O15" i="46"/>
  <c r="P15" i="46" s="1"/>
  <c r="N14" i="46"/>
  <c r="M14" i="46"/>
  <c r="L14" i="46"/>
  <c r="K14" i="46"/>
  <c r="J14" i="46"/>
  <c r="I14" i="46"/>
  <c r="H14" i="46"/>
  <c r="G14" i="46"/>
  <c r="F14" i="46"/>
  <c r="E14" i="46"/>
  <c r="D14" i="46"/>
  <c r="O14" i="46" s="1"/>
  <c r="P14" i="46" s="1"/>
  <c r="O13" i="46"/>
  <c r="P13" i="46" s="1"/>
  <c r="O12" i="46"/>
  <c r="P12" i="46" s="1"/>
  <c r="O11" i="46"/>
  <c r="P11" i="46" s="1"/>
  <c r="O10" i="46"/>
  <c r="P10" i="46"/>
  <c r="O9" i="46"/>
  <c r="P9" i="46"/>
  <c r="O8" i="46"/>
  <c r="P8" i="46" s="1"/>
  <c r="O6" i="46"/>
  <c r="P6" i="46" s="1"/>
  <c r="N5" i="46"/>
  <c r="M5" i="46"/>
  <c r="L5" i="46"/>
  <c r="K5" i="46"/>
  <c r="J5" i="46"/>
  <c r="I5" i="46"/>
  <c r="H5" i="46"/>
  <c r="E5" i="46"/>
  <c r="D5" i="46"/>
  <c r="O5" i="46" s="1"/>
  <c r="P5" i="46" s="1"/>
  <c r="N59" i="45"/>
  <c r="O59" i="45" s="1"/>
  <c r="M58" i="45"/>
  <c r="L58" i="45"/>
  <c r="K58" i="45"/>
  <c r="J58" i="45"/>
  <c r="J60" i="45" s="1"/>
  <c r="I58" i="45"/>
  <c r="I60" i="45" s="1"/>
  <c r="H58" i="45"/>
  <c r="N58" i="45" s="1"/>
  <c r="O58" i="45" s="1"/>
  <c r="G58" i="45"/>
  <c r="F58" i="45"/>
  <c r="E58" i="45"/>
  <c r="D58" i="45"/>
  <c r="N57" i="45"/>
  <c r="O57" i="45" s="1"/>
  <c r="N56" i="45"/>
  <c r="O56" i="45" s="1"/>
  <c r="N55" i="45"/>
  <c r="O55" i="45" s="1"/>
  <c r="N54" i="45"/>
  <c r="O54" i="45"/>
  <c r="N53" i="45"/>
  <c r="O53" i="45" s="1"/>
  <c r="N52" i="45"/>
  <c r="O52" i="45" s="1"/>
  <c r="M51" i="45"/>
  <c r="L51" i="45"/>
  <c r="K51" i="45"/>
  <c r="J51" i="45"/>
  <c r="I51" i="45"/>
  <c r="H51" i="45"/>
  <c r="G51" i="45"/>
  <c r="F51" i="45"/>
  <c r="E51" i="45"/>
  <c r="N51" i="45" s="1"/>
  <c r="O51" i="45" s="1"/>
  <c r="D51" i="45"/>
  <c r="N50" i="45"/>
  <c r="O50" i="45" s="1"/>
  <c r="N49" i="45"/>
  <c r="O49" i="45" s="1"/>
  <c r="N48" i="45"/>
  <c r="O48" i="45" s="1"/>
  <c r="M47" i="45"/>
  <c r="L47" i="45"/>
  <c r="K47" i="45"/>
  <c r="J47" i="45"/>
  <c r="I47" i="45"/>
  <c r="H47" i="45"/>
  <c r="G47" i="45"/>
  <c r="F47" i="45"/>
  <c r="E47" i="45"/>
  <c r="D47" i="45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9" i="45" s="1"/>
  <c r="O39" i="45" s="1"/>
  <c r="N38" i="45"/>
  <c r="O38" i="45" s="1"/>
  <c r="N37" i="45"/>
  <c r="O37" i="45" s="1"/>
  <c r="N36" i="45"/>
  <c r="O36" i="45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/>
  <c r="N23" i="45"/>
  <c r="O23" i="45" s="1"/>
  <c r="M22" i="45"/>
  <c r="L22" i="45"/>
  <c r="L60" i="45" s="1"/>
  <c r="K22" i="45"/>
  <c r="K60" i="45" s="1"/>
  <c r="J22" i="45"/>
  <c r="I22" i="45"/>
  <c r="H22" i="45"/>
  <c r="G22" i="45"/>
  <c r="F22" i="45"/>
  <c r="E22" i="45"/>
  <c r="N22" i="45" s="1"/>
  <c r="O22" i="45" s="1"/>
  <c r="D22" i="45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H60" i="45" s="1"/>
  <c r="G14" i="45"/>
  <c r="F14" i="45"/>
  <c r="F60" i="45" s="1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D60" i="45" s="1"/>
  <c r="N61" i="44"/>
  <c r="O61" i="44" s="1"/>
  <c r="M60" i="44"/>
  <c r="L60" i="44"/>
  <c r="K60" i="44"/>
  <c r="J60" i="44"/>
  <c r="I60" i="44"/>
  <c r="H60" i="44"/>
  <c r="G60" i="44"/>
  <c r="F60" i="44"/>
  <c r="E60" i="44"/>
  <c r="D60" i="44"/>
  <c r="N59" i="44"/>
  <c r="O59" i="44" s="1"/>
  <c r="N58" i="44"/>
  <c r="O58" i="44" s="1"/>
  <c r="N57" i="44"/>
  <c r="O57" i="44" s="1"/>
  <c r="N56" i="44"/>
  <c r="O56" i="44" s="1"/>
  <c r="N55" i="44"/>
  <c r="O55" i="44"/>
  <c r="M54" i="44"/>
  <c r="L54" i="44"/>
  <c r="K54" i="44"/>
  <c r="J54" i="44"/>
  <c r="I54" i="44"/>
  <c r="H54" i="44"/>
  <c r="G54" i="44"/>
  <c r="F54" i="44"/>
  <c r="E54" i="44"/>
  <c r="D54" i="44"/>
  <c r="N53" i="44"/>
  <c r="O53" i="44"/>
  <c r="N52" i="44"/>
  <c r="O52" i="44" s="1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9" i="44" s="1"/>
  <c r="O49" i="44" s="1"/>
  <c r="N48" i="44"/>
  <c r="O48" i="44" s="1"/>
  <c r="N47" i="44"/>
  <c r="O47" i="44" s="1"/>
  <c r="N46" i="44"/>
  <c r="O46" i="44" s="1"/>
  <c r="N45" i="44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I62" i="44" s="1"/>
  <c r="H39" i="44"/>
  <c r="H62" i="44" s="1"/>
  <c r="G39" i="44"/>
  <c r="F39" i="44"/>
  <c r="F62" i="44" s="1"/>
  <c r="E39" i="44"/>
  <c r="E62" i="44" s="1"/>
  <c r="D39" i="44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M23" i="44"/>
  <c r="L23" i="44"/>
  <c r="K23" i="44"/>
  <c r="J23" i="44"/>
  <c r="I23" i="44"/>
  <c r="H23" i="44"/>
  <c r="G23" i="44"/>
  <c r="F23" i="44"/>
  <c r="E23" i="44"/>
  <c r="N23" i="44" s="1"/>
  <c r="O23" i="44" s="1"/>
  <c r="D23" i="44"/>
  <c r="N22" i="44"/>
  <c r="O22" i="44" s="1"/>
  <c r="N21" i="44"/>
  <c r="O21" i="44" s="1"/>
  <c r="N20" i="44"/>
  <c r="O20" i="44" s="1"/>
  <c r="N19" i="44"/>
  <c r="O19" i="44" s="1"/>
  <c r="N18" i="44"/>
  <c r="O18" i="44" s="1"/>
  <c r="N17" i="44"/>
  <c r="O17" i="44"/>
  <c r="N16" i="44"/>
  <c r="O16" i="44" s="1"/>
  <c r="N15" i="44"/>
  <c r="O15" i="44" s="1"/>
  <c r="M14" i="44"/>
  <c r="L14" i="44"/>
  <c r="K14" i="44"/>
  <c r="N14" i="44" s="1"/>
  <c r="O14" i="44" s="1"/>
  <c r="J14" i="44"/>
  <c r="I14" i="44"/>
  <c r="H14" i="44"/>
  <c r="G14" i="44"/>
  <c r="F14" i="44"/>
  <c r="E14" i="44"/>
  <c r="D14" i="44"/>
  <c r="D62" i="44" s="1"/>
  <c r="N13" i="44"/>
  <c r="O13" i="44" s="1"/>
  <c r="N12" i="44"/>
  <c r="O12" i="44" s="1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 s="1"/>
  <c r="M5" i="44"/>
  <c r="L5" i="44"/>
  <c r="L62" i="44" s="1"/>
  <c r="K5" i="44"/>
  <c r="J5" i="44"/>
  <c r="J62" i="44" s="1"/>
  <c r="I5" i="44"/>
  <c r="H5" i="44"/>
  <c r="G5" i="44"/>
  <c r="G62" i="44" s="1"/>
  <c r="F5" i="44"/>
  <c r="E5" i="44"/>
  <c r="D5" i="44"/>
  <c r="N57" i="43"/>
  <c r="O57" i="43" s="1"/>
  <c r="M56" i="43"/>
  <c r="L56" i="43"/>
  <c r="K56" i="43"/>
  <c r="J56" i="43"/>
  <c r="I56" i="43"/>
  <c r="H56" i="43"/>
  <c r="G56" i="43"/>
  <c r="F56" i="43"/>
  <c r="E56" i="43"/>
  <c r="D56" i="43"/>
  <c r="N56" i="43" s="1"/>
  <c r="O56" i="43" s="1"/>
  <c r="N55" i="43"/>
  <c r="O55" i="43" s="1"/>
  <c r="N54" i="43"/>
  <c r="O54" i="43" s="1"/>
  <c r="N53" i="43"/>
  <c r="O53" i="43" s="1"/>
  <c r="N52" i="43"/>
  <c r="O52" i="43" s="1"/>
  <c r="M51" i="43"/>
  <c r="L51" i="43"/>
  <c r="K51" i="43"/>
  <c r="J51" i="43"/>
  <c r="I51" i="43"/>
  <c r="H51" i="43"/>
  <c r="G51" i="43"/>
  <c r="F51" i="43"/>
  <c r="E51" i="43"/>
  <c r="D51" i="43"/>
  <c r="N50" i="43"/>
  <c r="O50" i="43"/>
  <c r="N49" i="43"/>
  <c r="O49" i="43" s="1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/>
  <c r="N42" i="43"/>
  <c r="O42" i="43"/>
  <c r="N41" i="43"/>
  <c r="O41" i="43" s="1"/>
  <c r="N40" i="43"/>
  <c r="O40" i="43" s="1"/>
  <c r="N39" i="43"/>
  <c r="O39" i="43" s="1"/>
  <c r="M38" i="43"/>
  <c r="L38" i="43"/>
  <c r="L58" i="43" s="1"/>
  <c r="K38" i="43"/>
  <c r="J38" i="43"/>
  <c r="I38" i="43"/>
  <c r="H38" i="43"/>
  <c r="G38" i="43"/>
  <c r="F38" i="43"/>
  <c r="E38" i="43"/>
  <c r="D38" i="43"/>
  <c r="N37" i="43"/>
  <c r="O37" i="43" s="1"/>
  <c r="N36" i="43"/>
  <c r="O36" i="43" s="1"/>
  <c r="N35" i="43"/>
  <c r="O35" i="43"/>
  <c r="N34" i="43"/>
  <c r="O34" i="43"/>
  <c r="N33" i="43"/>
  <c r="O33" i="43" s="1"/>
  <c r="N32" i="43"/>
  <c r="O32" i="43" s="1"/>
  <c r="N31" i="43"/>
  <c r="O31" i="43" s="1"/>
  <c r="N30" i="43"/>
  <c r="O30" i="43" s="1"/>
  <c r="N29" i="43"/>
  <c r="O29" i="43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/>
  <c r="N19" i="43"/>
  <c r="O19" i="43" s="1"/>
  <c r="N18" i="43"/>
  <c r="O18" i="43" s="1"/>
  <c r="N17" i="43"/>
  <c r="O17" i="43" s="1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M58" i="43" s="1"/>
  <c r="L5" i="43"/>
  <c r="K5" i="43"/>
  <c r="J5" i="43"/>
  <c r="J58" i="43" s="1"/>
  <c r="I5" i="43"/>
  <c r="H5" i="43"/>
  <c r="H58" i="43" s="1"/>
  <c r="G5" i="43"/>
  <c r="G58" i="43" s="1"/>
  <c r="F5" i="43"/>
  <c r="F58" i="43" s="1"/>
  <c r="E5" i="43"/>
  <c r="D5" i="43"/>
  <c r="N5" i="43" s="1"/>
  <c r="O5" i="43" s="1"/>
  <c r="N59" i="42"/>
  <c r="O59" i="42"/>
  <c r="M58" i="42"/>
  <c r="L58" i="42"/>
  <c r="N58" i="42" s="1"/>
  <c r="O58" i="42" s="1"/>
  <c r="K58" i="42"/>
  <c r="J58" i="42"/>
  <c r="I58" i="42"/>
  <c r="H58" i="42"/>
  <c r="G58" i="42"/>
  <c r="F58" i="42"/>
  <c r="E58" i="42"/>
  <c r="D58" i="42"/>
  <c r="N57" i="42"/>
  <c r="O57" i="42"/>
  <c r="N56" i="42"/>
  <c r="O56" i="42" s="1"/>
  <c r="N55" i="42"/>
  <c r="O55" i="42" s="1"/>
  <c r="N54" i="42"/>
  <c r="O54" i="42" s="1"/>
  <c r="N53" i="42"/>
  <c r="O53" i="42" s="1"/>
  <c r="M52" i="42"/>
  <c r="L52" i="42"/>
  <c r="K52" i="42"/>
  <c r="J52" i="42"/>
  <c r="I52" i="42"/>
  <c r="H52" i="42"/>
  <c r="G52" i="42"/>
  <c r="F52" i="42"/>
  <c r="E52" i="42"/>
  <c r="D52" i="42"/>
  <c r="N51" i="42"/>
  <c r="O51" i="42" s="1"/>
  <c r="N50" i="42"/>
  <c r="O50" i="42" s="1"/>
  <c r="N49" i="42"/>
  <c r="O49" i="42" s="1"/>
  <c r="M48" i="42"/>
  <c r="L48" i="42"/>
  <c r="K48" i="42"/>
  <c r="J48" i="42"/>
  <c r="I48" i="42"/>
  <c r="H48" i="42"/>
  <c r="G48" i="42"/>
  <c r="F48" i="42"/>
  <c r="E48" i="42"/>
  <c r="D48" i="42"/>
  <c r="N48" i="42" s="1"/>
  <c r="O48" i="42" s="1"/>
  <c r="N47" i="42"/>
  <c r="O47" i="42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E60" i="42" s="1"/>
  <c r="D38" i="42"/>
  <c r="D60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N29" i="42"/>
  <c r="O29" i="42" s="1"/>
  <c r="N28" i="42"/>
  <c r="O28" i="42" s="1"/>
  <c r="N27" i="42"/>
  <c r="O27" i="42"/>
  <c r="N26" i="42"/>
  <c r="O26" i="42" s="1"/>
  <c r="N25" i="42"/>
  <c r="O25" i="42" s="1"/>
  <c r="N24" i="42"/>
  <c r="O24" i="42" s="1"/>
  <c r="N23" i="42"/>
  <c r="O23" i="42" s="1"/>
  <c r="M22" i="42"/>
  <c r="L22" i="42"/>
  <c r="K22" i="42"/>
  <c r="K60" i="42" s="1"/>
  <c r="J22" i="42"/>
  <c r="I22" i="42"/>
  <c r="H22" i="42"/>
  <c r="G22" i="42"/>
  <c r="N22" i="42" s="1"/>
  <c r="O22" i="42" s="1"/>
  <c r="F22" i="42"/>
  <c r="E22" i="42"/>
  <c r="D22" i="42"/>
  <c r="N21" i="42"/>
  <c r="O21" i="42" s="1"/>
  <c r="N20" i="42"/>
  <c r="O20" i="42" s="1"/>
  <c r="N19" i="42"/>
  <c r="O19" i="42"/>
  <c r="N18" i="42"/>
  <c r="O18" i="42" s="1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N14" i="42" s="1"/>
  <c r="O14" i="42" s="1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L60" i="42" s="1"/>
  <c r="K5" i="42"/>
  <c r="J5" i="42"/>
  <c r="J60" i="42" s="1"/>
  <c r="I5" i="42"/>
  <c r="H5" i="42"/>
  <c r="H60" i="42" s="1"/>
  <c r="G5" i="42"/>
  <c r="F5" i="42"/>
  <c r="E5" i="42"/>
  <c r="D5" i="42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 s="1"/>
  <c r="N47" i="41"/>
  <c r="O47" i="41"/>
  <c r="M46" i="41"/>
  <c r="L46" i="41"/>
  <c r="K46" i="41"/>
  <c r="N46" i="41" s="1"/>
  <c r="O46" i="41" s="1"/>
  <c r="J46" i="41"/>
  <c r="I46" i="41"/>
  <c r="H46" i="41"/>
  <c r="G46" i="41"/>
  <c r="F46" i="41"/>
  <c r="E46" i="41"/>
  <c r="D46" i="41"/>
  <c r="N45" i="41"/>
  <c r="O45" i="41"/>
  <c r="N44" i="41"/>
  <c r="O44" i="41" s="1"/>
  <c r="N43" i="41"/>
  <c r="O43" i="41" s="1"/>
  <c r="M42" i="41"/>
  <c r="L42" i="41"/>
  <c r="K42" i="41"/>
  <c r="J42" i="41"/>
  <c r="I42" i="41"/>
  <c r="H42" i="41"/>
  <c r="G42" i="41"/>
  <c r="F42" i="41"/>
  <c r="E42" i="41"/>
  <c r="N42" i="41" s="1"/>
  <c r="O42" i="41" s="1"/>
  <c r="D42" i="41"/>
  <c r="N41" i="41"/>
  <c r="O41" i="41" s="1"/>
  <c r="N40" i="41"/>
  <c r="O40" i="41" s="1"/>
  <c r="N39" i="41"/>
  <c r="O39" i="41" s="1"/>
  <c r="N38" i="41"/>
  <c r="O38" i="41" s="1"/>
  <c r="N37" i="41"/>
  <c r="O37" i="41"/>
  <c r="N36" i="41"/>
  <c r="O36" i="41" s="1"/>
  <c r="M35" i="41"/>
  <c r="L35" i="41"/>
  <c r="K35" i="41"/>
  <c r="J35" i="41"/>
  <c r="I35" i="41"/>
  <c r="H35" i="41"/>
  <c r="G35" i="41"/>
  <c r="F35" i="41"/>
  <c r="E35" i="41"/>
  <c r="D35" i="41"/>
  <c r="D51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N28" i="41"/>
  <c r="O28" i="41" s="1"/>
  <c r="N27" i="41"/>
  <c r="O27" i="41" s="1"/>
  <c r="N26" i="41"/>
  <c r="O26" i="41" s="1"/>
  <c r="N25" i="41"/>
  <c r="O25" i="41" s="1"/>
  <c r="N24" i="41"/>
  <c r="O24" i="41" s="1"/>
  <c r="N23" i="41"/>
  <c r="O23" i="41"/>
  <c r="M22" i="41"/>
  <c r="L22" i="41"/>
  <c r="K22" i="41"/>
  <c r="J22" i="41"/>
  <c r="I22" i="4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/>
  <c r="M14" i="41"/>
  <c r="L14" i="41"/>
  <c r="K14" i="41"/>
  <c r="J14" i="41"/>
  <c r="I14" i="41"/>
  <c r="H14" i="41"/>
  <c r="G14" i="41"/>
  <c r="F14" i="41"/>
  <c r="E14" i="41"/>
  <c r="D14" i="41"/>
  <c r="N13" i="41"/>
  <c r="O13" i="4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L51" i="41" s="1"/>
  <c r="K5" i="41"/>
  <c r="J5" i="41"/>
  <c r="J51" i="41" s="1"/>
  <c r="I5" i="41"/>
  <c r="H5" i="41"/>
  <c r="H51" i="41" s="1"/>
  <c r="G5" i="41"/>
  <c r="G51" i="41" s="1"/>
  <c r="F5" i="41"/>
  <c r="F51" i="41" s="1"/>
  <c r="E5" i="41"/>
  <c r="N5" i="41" s="1"/>
  <c r="O5" i="41" s="1"/>
  <c r="D5" i="41"/>
  <c r="N50" i="40"/>
  <c r="O50" i="40" s="1"/>
  <c r="N49" i="40"/>
  <c r="O49" i="40" s="1"/>
  <c r="M48" i="40"/>
  <c r="L48" i="40"/>
  <c r="K48" i="40"/>
  <c r="J48" i="40"/>
  <c r="I48" i="40"/>
  <c r="H48" i="40"/>
  <c r="G48" i="40"/>
  <c r="F48" i="40"/>
  <c r="E48" i="40"/>
  <c r="D48" i="40"/>
  <c r="N47" i="40"/>
  <c r="O47" i="40" s="1"/>
  <c r="N46" i="40"/>
  <c r="O46" i="40" s="1"/>
  <c r="N45" i="40"/>
  <c r="O45" i="40" s="1"/>
  <c r="M44" i="40"/>
  <c r="L44" i="40"/>
  <c r="K44" i="40"/>
  <c r="K51" i="40" s="1"/>
  <c r="J44" i="40"/>
  <c r="J51" i="40" s="1"/>
  <c r="I44" i="40"/>
  <c r="H44" i="40"/>
  <c r="G44" i="40"/>
  <c r="F44" i="40"/>
  <c r="E44" i="40"/>
  <c r="D44" i="40"/>
  <c r="N43" i="40"/>
  <c r="O43" i="40" s="1"/>
  <c r="N42" i="40"/>
  <c r="O42" i="40" s="1"/>
  <c r="N41" i="40"/>
  <c r="O41" i="40"/>
  <c r="M40" i="40"/>
  <c r="L40" i="40"/>
  <c r="K40" i="40"/>
  <c r="J40" i="40"/>
  <c r="I40" i="40"/>
  <c r="H40" i="40"/>
  <c r="H51" i="40" s="1"/>
  <c r="G40" i="40"/>
  <c r="F40" i="40"/>
  <c r="E40" i="40"/>
  <c r="D40" i="40"/>
  <c r="N39" i="40"/>
  <c r="O39" i="40"/>
  <c r="N38" i="40"/>
  <c r="O38" i="40" s="1"/>
  <c r="N37" i="40"/>
  <c r="O37" i="40" s="1"/>
  <c r="N36" i="40"/>
  <c r="O36" i="40" s="1"/>
  <c r="N35" i="40"/>
  <c r="O35" i="40" s="1"/>
  <c r="M34" i="40"/>
  <c r="L34" i="40"/>
  <c r="K34" i="40"/>
  <c r="J34" i="40"/>
  <c r="I34" i="40"/>
  <c r="H34" i="40"/>
  <c r="G34" i="40"/>
  <c r="F34" i="40"/>
  <c r="E34" i="40"/>
  <c r="D34" i="40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 s="1"/>
  <c r="N26" i="40"/>
  <c r="O26" i="40" s="1"/>
  <c r="N25" i="40"/>
  <c r="O25" i="40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K5" i="40"/>
  <c r="J5" i="40"/>
  <c r="I5" i="40"/>
  <c r="H5" i="40"/>
  <c r="G5" i="40"/>
  <c r="F5" i="40"/>
  <c r="F51" i="40" s="1"/>
  <c r="E5" i="40"/>
  <c r="D5" i="40"/>
  <c r="D51" i="40" s="1"/>
  <c r="N50" i="39"/>
  <c r="O50" i="39" s="1"/>
  <c r="N49" i="39"/>
  <c r="O49" i="39" s="1"/>
  <c r="N48" i="39"/>
  <c r="O48" i="39" s="1"/>
  <c r="M47" i="39"/>
  <c r="L47" i="39"/>
  <c r="K47" i="39"/>
  <c r="J47" i="39"/>
  <c r="I47" i="39"/>
  <c r="H47" i="39"/>
  <c r="G47" i="39"/>
  <c r="F47" i="39"/>
  <c r="E47" i="39"/>
  <c r="D47" i="39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 s="1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 s="1"/>
  <c r="N38" i="39"/>
  <c r="O38" i="39" s="1"/>
  <c r="N37" i="39"/>
  <c r="O37" i="39"/>
  <c r="N36" i="39"/>
  <c r="O36" i="39" s="1"/>
  <c r="N35" i="39"/>
  <c r="O35" i="39" s="1"/>
  <c r="M34" i="39"/>
  <c r="L34" i="39"/>
  <c r="K34" i="39"/>
  <c r="J34" i="39"/>
  <c r="I34" i="39"/>
  <c r="H34" i="39"/>
  <c r="G34" i="39"/>
  <c r="F34" i="39"/>
  <c r="E34" i="39"/>
  <c r="D34" i="39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 s="1"/>
  <c r="M21" i="39"/>
  <c r="L21" i="39"/>
  <c r="K21" i="39"/>
  <c r="J21" i="39"/>
  <c r="I21" i="39"/>
  <c r="H21" i="39"/>
  <c r="H51" i="39" s="1"/>
  <c r="G21" i="39"/>
  <c r="F21" i="39"/>
  <c r="E21" i="39"/>
  <c r="D21" i="39"/>
  <c r="N20" i="39"/>
  <c r="O20" i="39" s="1"/>
  <c r="N19" i="39"/>
  <c r="O19" i="39" s="1"/>
  <c r="N18" i="39"/>
  <c r="O18" i="39" s="1"/>
  <c r="N17" i="39"/>
  <c r="O17" i="39" s="1"/>
  <c r="N16" i="39"/>
  <c r="O16" i="39"/>
  <c r="N15" i="39"/>
  <c r="O15" i="39" s="1"/>
  <c r="M14" i="39"/>
  <c r="L14" i="39"/>
  <c r="K14" i="39"/>
  <c r="J14" i="39"/>
  <c r="I14" i="39"/>
  <c r="H14" i="39"/>
  <c r="G14" i="39"/>
  <c r="F14" i="39"/>
  <c r="E14" i="39"/>
  <c r="D14" i="39"/>
  <c r="N13" i="39"/>
  <c r="O13" i="39" s="1"/>
  <c r="N12" i="39"/>
  <c r="O12" i="39" s="1"/>
  <c r="N11" i="39"/>
  <c r="O11" i="39" s="1"/>
  <c r="N10" i="39"/>
  <c r="O10" i="39" s="1"/>
  <c r="N9" i="39"/>
  <c r="O9" i="39"/>
  <c r="N8" i="39"/>
  <c r="O8" i="39" s="1"/>
  <c r="N7" i="39"/>
  <c r="O7" i="39" s="1"/>
  <c r="N6" i="39"/>
  <c r="O6" i="39" s="1"/>
  <c r="M5" i="39"/>
  <c r="L5" i="39"/>
  <c r="L51" i="39" s="1"/>
  <c r="K5" i="39"/>
  <c r="J5" i="39"/>
  <c r="I5" i="39"/>
  <c r="H5" i="39"/>
  <c r="G5" i="39"/>
  <c r="F5" i="39"/>
  <c r="E5" i="39"/>
  <c r="D5" i="39"/>
  <c r="D51" i="39" s="1"/>
  <c r="N40" i="38"/>
  <c r="O40" i="38" s="1"/>
  <c r="N39" i="38"/>
  <c r="O39" i="38" s="1"/>
  <c r="M38" i="38"/>
  <c r="L38" i="38"/>
  <c r="L41" i="38" s="1"/>
  <c r="K38" i="38"/>
  <c r="J38" i="38"/>
  <c r="I38" i="38"/>
  <c r="H38" i="38"/>
  <c r="G38" i="38"/>
  <c r="F38" i="38"/>
  <c r="E38" i="38"/>
  <c r="D38" i="38"/>
  <c r="N37" i="38"/>
  <c r="O37" i="38" s="1"/>
  <c r="N36" i="38"/>
  <c r="O36" i="38" s="1"/>
  <c r="N35" i="38"/>
  <c r="O35" i="38"/>
  <c r="N34" i="38"/>
  <c r="O34" i="38" s="1"/>
  <c r="M33" i="38"/>
  <c r="L33" i="38"/>
  <c r="K33" i="38"/>
  <c r="J33" i="38"/>
  <c r="I33" i="38"/>
  <c r="H33" i="38"/>
  <c r="G33" i="38"/>
  <c r="F33" i="38"/>
  <c r="E33" i="38"/>
  <c r="D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 s="1"/>
  <c r="N28" i="38"/>
  <c r="O28" i="38" s="1"/>
  <c r="M27" i="38"/>
  <c r="L27" i="38"/>
  <c r="K27" i="38"/>
  <c r="J27" i="38"/>
  <c r="I27" i="38"/>
  <c r="I41" i="38" s="1"/>
  <c r="H27" i="38"/>
  <c r="G27" i="38"/>
  <c r="F27" i="38"/>
  <c r="E27" i="38"/>
  <c r="N27" i="38" s="1"/>
  <c r="O27" i="38" s="1"/>
  <c r="D27" i="38"/>
  <c r="N26" i="38"/>
  <c r="O26" i="38" s="1"/>
  <c r="N25" i="38"/>
  <c r="O25" i="38" s="1"/>
  <c r="N24" i="38"/>
  <c r="O24" i="38" s="1"/>
  <c r="N23" i="38"/>
  <c r="O23" i="38" s="1"/>
  <c r="N22" i="38"/>
  <c r="O22" i="38" s="1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D18" i="38"/>
  <c r="N17" i="38"/>
  <c r="O17" i="38"/>
  <c r="N16" i="38"/>
  <c r="O16" i="38" s="1"/>
  <c r="N15" i="38"/>
  <c r="O15" i="38" s="1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F11" i="38"/>
  <c r="E11" i="38"/>
  <c r="D11" i="38"/>
  <c r="N10" i="38"/>
  <c r="O10" i="38" s="1"/>
  <c r="N9" i="38"/>
  <c r="O9" i="38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G41" i="38" s="1"/>
  <c r="F5" i="38"/>
  <c r="E5" i="38"/>
  <c r="E41" i="38" s="1"/>
  <c r="D5" i="38"/>
  <c r="N52" i="37"/>
  <c r="O52" i="37" s="1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/>
  <c r="N48" i="37"/>
  <c r="O48" i="37"/>
  <c r="N47" i="37"/>
  <c r="O47" i="37" s="1"/>
  <c r="M46" i="37"/>
  <c r="L46" i="37"/>
  <c r="K46" i="37"/>
  <c r="J46" i="37"/>
  <c r="I46" i="37"/>
  <c r="H46" i="37"/>
  <c r="G46" i="37"/>
  <c r="F46" i="37"/>
  <c r="N46" i="37" s="1"/>
  <c r="O46" i="37" s="1"/>
  <c r="E46" i="37"/>
  <c r="D46" i="37"/>
  <c r="N45" i="37"/>
  <c r="O45" i="37" s="1"/>
  <c r="N44" i="37"/>
  <c r="O44" i="37" s="1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 s="1"/>
  <c r="N39" i="37"/>
  <c r="O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E53" i="37" s="1"/>
  <c r="D36" i="37"/>
  <c r="N35" i="37"/>
  <c r="O35" i="37" s="1"/>
  <c r="N34" i="37"/>
  <c r="O34" i="37" s="1"/>
  <c r="N33" i="37"/>
  <c r="O33" i="37" s="1"/>
  <c r="N32" i="37"/>
  <c r="O32" i="37" s="1"/>
  <c r="N31" i="37"/>
  <c r="O31" i="37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1" i="37"/>
  <c r="O21" i="37" s="1"/>
  <c r="N20" i="37"/>
  <c r="O20" i="37" s="1"/>
  <c r="N19" i="37"/>
  <c r="O19" i="37" s="1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K53" i="37" s="1"/>
  <c r="J5" i="37"/>
  <c r="I5" i="37"/>
  <c r="H5" i="37"/>
  <c r="G5" i="37"/>
  <c r="F5" i="37"/>
  <c r="E5" i="37"/>
  <c r="D5" i="37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 s="1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7" i="36"/>
  <c r="O47" i="36"/>
  <c r="N46" i="36"/>
  <c r="O46" i="36"/>
  <c r="M45" i="36"/>
  <c r="L45" i="36"/>
  <c r="K45" i="36"/>
  <c r="K56" i="36" s="1"/>
  <c r="J45" i="36"/>
  <c r="I45" i="36"/>
  <c r="I56" i="36" s="1"/>
  <c r="H45" i="36"/>
  <c r="G45" i="36"/>
  <c r="F45" i="36"/>
  <c r="E45" i="36"/>
  <c r="D45" i="36"/>
  <c r="N44" i="36"/>
  <c r="O44" i="36" s="1"/>
  <c r="N43" i="36"/>
  <c r="O43" i="36" s="1"/>
  <c r="N42" i="36"/>
  <c r="O42" i="36" s="1"/>
  <c r="N41" i="36"/>
  <c r="O41" i="36" s="1"/>
  <c r="N40" i="36"/>
  <c r="O40" i="36"/>
  <c r="N39" i="36"/>
  <c r="O39" i="36"/>
  <c r="M38" i="36"/>
  <c r="L38" i="36"/>
  <c r="K38" i="36"/>
  <c r="J38" i="36"/>
  <c r="I38" i="36"/>
  <c r="H38" i="36"/>
  <c r="G38" i="36"/>
  <c r="G56" i="36" s="1"/>
  <c r="F38" i="36"/>
  <c r="E38" i="36"/>
  <c r="D38" i="36"/>
  <c r="N37" i="36"/>
  <c r="O37" i="36" s="1"/>
  <c r="N36" i="36"/>
  <c r="O36" i="36" s="1"/>
  <c r="N35" i="36"/>
  <c r="O35" i="36" s="1"/>
  <c r="N34" i="36"/>
  <c r="O34" i="36" s="1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 s="1"/>
  <c r="M23" i="36"/>
  <c r="L23" i="36"/>
  <c r="K23" i="36"/>
  <c r="J23" i="36"/>
  <c r="I23" i="36"/>
  <c r="H23" i="36"/>
  <c r="G23" i="36"/>
  <c r="F23" i="36"/>
  <c r="E23" i="36"/>
  <c r="D23" i="36"/>
  <c r="N22" i="36"/>
  <c r="O22" i="36" s="1"/>
  <c r="N21" i="36"/>
  <c r="O21" i="36" s="1"/>
  <c r="N20" i="36"/>
  <c r="O20" i="36" s="1"/>
  <c r="N19" i="36"/>
  <c r="O19" i="36" s="1"/>
  <c r="N18" i="36"/>
  <c r="O18" i="36"/>
  <c r="N17" i="36"/>
  <c r="O17" i="36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I5" i="36"/>
  <c r="H5" i="36"/>
  <c r="G5" i="36"/>
  <c r="F5" i="36"/>
  <c r="E5" i="36"/>
  <c r="D5" i="36"/>
  <c r="N60" i="35"/>
  <c r="O60" i="35" s="1"/>
  <c r="M59" i="35"/>
  <c r="L59" i="35"/>
  <c r="K59" i="35"/>
  <c r="J59" i="35"/>
  <c r="I59" i="35"/>
  <c r="H59" i="35"/>
  <c r="G59" i="35"/>
  <c r="F59" i="35"/>
  <c r="E59" i="35"/>
  <c r="D59" i="35"/>
  <c r="N58" i="35"/>
  <c r="O58" i="35" s="1"/>
  <c r="N57" i="35"/>
  <c r="O57" i="35" s="1"/>
  <c r="N56" i="35"/>
  <c r="O56" i="35" s="1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D61" i="35" s="1"/>
  <c r="N53" i="35"/>
  <c r="O53" i="35" s="1"/>
  <c r="N52" i="35"/>
  <c r="O52" i="35" s="1"/>
  <c r="M51" i="35"/>
  <c r="L51" i="35"/>
  <c r="K51" i="35"/>
  <c r="J51" i="35"/>
  <c r="I51" i="35"/>
  <c r="H51" i="35"/>
  <c r="G51" i="35"/>
  <c r="G61" i="35" s="1"/>
  <c r="F51" i="35"/>
  <c r="E51" i="35"/>
  <c r="D51" i="35"/>
  <c r="N50" i="35"/>
  <c r="O50" i="35" s="1"/>
  <c r="N49" i="35"/>
  <c r="O49" i="35"/>
  <c r="N48" i="35"/>
  <c r="O48" i="35"/>
  <c r="N47" i="35"/>
  <c r="O47" i="35" s="1"/>
  <c r="N46" i="35"/>
  <c r="O46" i="35" s="1"/>
  <c r="N45" i="35"/>
  <c r="O45" i="35" s="1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/>
  <c r="N41" i="35"/>
  <c r="O41" i="35"/>
  <c r="N40" i="35"/>
  <c r="O40" i="35" s="1"/>
  <c r="N39" i="35"/>
  <c r="O39" i="35" s="1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 s="1"/>
  <c r="N32" i="35"/>
  <c r="O32" i="35" s="1"/>
  <c r="N31" i="35"/>
  <c r="O31" i="35" s="1"/>
  <c r="N30" i="35"/>
  <c r="O30" i="35"/>
  <c r="N29" i="35"/>
  <c r="O29" i="35"/>
  <c r="N28" i="35"/>
  <c r="O28" i="35" s="1"/>
  <c r="N27" i="35"/>
  <c r="O27" i="35" s="1"/>
  <c r="N26" i="35"/>
  <c r="O26" i="35" s="1"/>
  <c r="N25" i="35"/>
  <c r="O25" i="35" s="1"/>
  <c r="M24" i="35"/>
  <c r="L24" i="35"/>
  <c r="K24" i="35"/>
  <c r="J24" i="35"/>
  <c r="I24" i="35"/>
  <c r="I61" i="35" s="1"/>
  <c r="H24" i="35"/>
  <c r="G24" i="35"/>
  <c r="F24" i="35"/>
  <c r="E24" i="35"/>
  <c r="D24" i="35"/>
  <c r="N23" i="35"/>
  <c r="O23" i="35" s="1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/>
  <c r="N15" i="35"/>
  <c r="O15" i="35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/>
  <c r="N9" i="35"/>
  <c r="O9" i="35"/>
  <c r="N8" i="35"/>
  <c r="O8" i="35" s="1"/>
  <c r="N7" i="35"/>
  <c r="O7" i="35" s="1"/>
  <c r="N6" i="35"/>
  <c r="O6" i="35" s="1"/>
  <c r="M5" i="35"/>
  <c r="M61" i="35" s="1"/>
  <c r="L5" i="35"/>
  <c r="K5" i="35"/>
  <c r="J5" i="35"/>
  <c r="I5" i="35"/>
  <c r="H5" i="35"/>
  <c r="G5" i="35"/>
  <c r="F5" i="35"/>
  <c r="E5" i="35"/>
  <c r="D5" i="35"/>
  <c r="N5" i="35" s="1"/>
  <c r="O5" i="35" s="1"/>
  <c r="N48" i="34"/>
  <c r="O48" i="34"/>
  <c r="N47" i="34"/>
  <c r="O47" i="34" s="1"/>
  <c r="N46" i="34"/>
  <c r="O46" i="34" s="1"/>
  <c r="M45" i="34"/>
  <c r="L45" i="34"/>
  <c r="K45" i="34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M41" i="34"/>
  <c r="L41" i="34"/>
  <c r="K41" i="34"/>
  <c r="J41" i="34"/>
  <c r="I41" i="34"/>
  <c r="H41" i="34"/>
  <c r="G41" i="34"/>
  <c r="F41" i="34"/>
  <c r="E41" i="34"/>
  <c r="D41" i="34"/>
  <c r="N40" i="34"/>
  <c r="O40" i="34" s="1"/>
  <c r="N39" i="34"/>
  <c r="O39" i="34" s="1"/>
  <c r="M38" i="34"/>
  <c r="L38" i="34"/>
  <c r="K38" i="34"/>
  <c r="J38" i="34"/>
  <c r="I38" i="34"/>
  <c r="H38" i="34"/>
  <c r="G38" i="34"/>
  <c r="F38" i="34"/>
  <c r="E38" i="34"/>
  <c r="D38" i="34"/>
  <c r="N37" i="34"/>
  <c r="O37" i="34" s="1"/>
  <c r="M36" i="34"/>
  <c r="L36" i="34"/>
  <c r="K36" i="34"/>
  <c r="J36" i="34"/>
  <c r="I36" i="34"/>
  <c r="H36" i="34"/>
  <c r="G36" i="34"/>
  <c r="F36" i="34"/>
  <c r="F49" i="34" s="1"/>
  <c r="E36" i="34"/>
  <c r="D36" i="34"/>
  <c r="N36" i="34" s="1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 s="1"/>
  <c r="N16" i="34"/>
  <c r="O16" i="34" s="1"/>
  <c r="N15" i="34"/>
  <c r="O15" i="34"/>
  <c r="N14" i="34"/>
  <c r="O14" i="34" s="1"/>
  <c r="N13" i="34"/>
  <c r="O13" i="34" s="1"/>
  <c r="M12" i="34"/>
  <c r="L12" i="34"/>
  <c r="K12" i="34"/>
  <c r="J12" i="34"/>
  <c r="J49" i="34" s="1"/>
  <c r="I12" i="34"/>
  <c r="H12" i="34"/>
  <c r="G12" i="34"/>
  <c r="F12" i="34"/>
  <c r="E12" i="34"/>
  <c r="D12" i="34"/>
  <c r="N11" i="34"/>
  <c r="O11" i="34" s="1"/>
  <c r="N10" i="34"/>
  <c r="O10" i="34" s="1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I49" i="34" s="1"/>
  <c r="H5" i="34"/>
  <c r="G5" i="34"/>
  <c r="F5" i="34"/>
  <c r="E5" i="34"/>
  <c r="D5" i="34"/>
  <c r="D49" i="34" s="1"/>
  <c r="N46" i="33"/>
  <c r="O46" i="33"/>
  <c r="N35" i="33"/>
  <c r="O35" i="33"/>
  <c r="N36" i="33"/>
  <c r="O36" i="33" s="1"/>
  <c r="N21" i="33"/>
  <c r="O21" i="33" s="1"/>
  <c r="N22" i="33"/>
  <c r="O22" i="33" s="1"/>
  <c r="N23" i="33"/>
  <c r="O23" i="33"/>
  <c r="N24" i="33"/>
  <c r="O24" i="33"/>
  <c r="N25" i="33"/>
  <c r="O25" i="33"/>
  <c r="N26" i="33"/>
  <c r="O26" i="33" s="1"/>
  <c r="N27" i="33"/>
  <c r="O27" i="33" s="1"/>
  <c r="N28" i="33"/>
  <c r="O28" i="33" s="1"/>
  <c r="N29" i="33"/>
  <c r="O29" i="33"/>
  <c r="N30" i="33"/>
  <c r="O30" i="33" s="1"/>
  <c r="N31" i="33"/>
  <c r="O31" i="33"/>
  <c r="N32" i="33"/>
  <c r="O32" i="33" s="1"/>
  <c r="N33" i="33"/>
  <c r="O33" i="33" s="1"/>
  <c r="E34" i="33"/>
  <c r="F34" i="33"/>
  <c r="G34" i="33"/>
  <c r="H34" i="33"/>
  <c r="I34" i="33"/>
  <c r="J34" i="33"/>
  <c r="K34" i="33"/>
  <c r="L34" i="33"/>
  <c r="M34" i="33"/>
  <c r="D34" i="33"/>
  <c r="E20" i="33"/>
  <c r="F20" i="33"/>
  <c r="G20" i="33"/>
  <c r="H20" i="33"/>
  <c r="I20" i="33"/>
  <c r="J20" i="33"/>
  <c r="K20" i="33"/>
  <c r="L20" i="33"/>
  <c r="M20" i="33"/>
  <c r="D20" i="33"/>
  <c r="N20" i="33" s="1"/>
  <c r="O20" i="33" s="1"/>
  <c r="E12" i="33"/>
  <c r="F12" i="33"/>
  <c r="G12" i="33"/>
  <c r="H12" i="33"/>
  <c r="I12" i="33"/>
  <c r="J12" i="33"/>
  <c r="K12" i="33"/>
  <c r="L12" i="33"/>
  <c r="L47" i="33" s="1"/>
  <c r="M12" i="33"/>
  <c r="D12" i="33"/>
  <c r="N12" i="33" s="1"/>
  <c r="O12" i="33" s="1"/>
  <c r="E5" i="33"/>
  <c r="F5" i="33"/>
  <c r="G5" i="33"/>
  <c r="H5" i="33"/>
  <c r="I5" i="33"/>
  <c r="J5" i="33"/>
  <c r="K5" i="33"/>
  <c r="L5" i="33"/>
  <c r="M5" i="33"/>
  <c r="D5" i="33"/>
  <c r="E44" i="33"/>
  <c r="F44" i="33"/>
  <c r="G44" i="33"/>
  <c r="H44" i="33"/>
  <c r="I44" i="33"/>
  <c r="J44" i="33"/>
  <c r="K44" i="33"/>
  <c r="L44" i="33"/>
  <c r="M44" i="33"/>
  <c r="D44" i="33"/>
  <c r="N45" i="33"/>
  <c r="O45" i="33"/>
  <c r="N42" i="33"/>
  <c r="O42" i="33" s="1"/>
  <c r="N43" i="33"/>
  <c r="O43" i="33" s="1"/>
  <c r="N41" i="33"/>
  <c r="O41" i="33" s="1"/>
  <c r="E40" i="33"/>
  <c r="F40" i="33"/>
  <c r="G40" i="33"/>
  <c r="H40" i="33"/>
  <c r="I40" i="33"/>
  <c r="J40" i="33"/>
  <c r="K40" i="33"/>
  <c r="L40" i="33"/>
  <c r="M40" i="33"/>
  <c r="D40" i="33"/>
  <c r="E37" i="33"/>
  <c r="F37" i="33"/>
  <c r="F47" i="33" s="1"/>
  <c r="G37" i="33"/>
  <c r="G47" i="33" s="1"/>
  <c r="H37" i="33"/>
  <c r="I37" i="33"/>
  <c r="J37" i="33"/>
  <c r="K37" i="33"/>
  <c r="L37" i="33"/>
  <c r="M37" i="33"/>
  <c r="D37" i="33"/>
  <c r="N39" i="33"/>
  <c r="O39" i="33"/>
  <c r="N38" i="33"/>
  <c r="O38" i="33"/>
  <c r="N13" i="33"/>
  <c r="O13" i="33" s="1"/>
  <c r="N14" i="33"/>
  <c r="O14" i="33" s="1"/>
  <c r="N15" i="33"/>
  <c r="O15" i="33"/>
  <c r="N16" i="33"/>
  <c r="O16" i="33"/>
  <c r="N17" i="33"/>
  <c r="O17" i="33"/>
  <c r="N18" i="33"/>
  <c r="O18" i="33"/>
  <c r="N19" i="33"/>
  <c r="O19" i="33" s="1"/>
  <c r="N7" i="33"/>
  <c r="O7" i="33" s="1"/>
  <c r="N8" i="33"/>
  <c r="O8" i="33"/>
  <c r="N9" i="33"/>
  <c r="O9" i="33" s="1"/>
  <c r="N10" i="33"/>
  <c r="O10" i="33"/>
  <c r="N11" i="33"/>
  <c r="O11" i="33"/>
  <c r="N6" i="33"/>
  <c r="O6" i="33" s="1"/>
  <c r="M56" i="36"/>
  <c r="E56" i="36"/>
  <c r="M53" i="37"/>
  <c r="N5" i="33"/>
  <c r="O5" i="33" s="1"/>
  <c r="L51" i="40"/>
  <c r="N34" i="40"/>
  <c r="O34" i="40" s="1"/>
  <c r="N22" i="40"/>
  <c r="O22" i="40" s="1"/>
  <c r="F60" i="42"/>
  <c r="I60" i="42"/>
  <c r="N51" i="43"/>
  <c r="O51" i="43"/>
  <c r="I58" i="43"/>
  <c r="E58" i="43"/>
  <c r="N14" i="43"/>
  <c r="O14" i="43" s="1"/>
  <c r="D58" i="43"/>
  <c r="M62" i="44"/>
  <c r="G60" i="45"/>
  <c r="O60" i="48" l="1"/>
  <c r="P60" i="48" s="1"/>
  <c r="H53" i="37"/>
  <c r="J41" i="38"/>
  <c r="N5" i="42"/>
  <c r="O5" i="42" s="1"/>
  <c r="N54" i="35"/>
  <c r="O54" i="35" s="1"/>
  <c r="M41" i="38"/>
  <c r="N14" i="40"/>
  <c r="O14" i="40" s="1"/>
  <c r="G51" i="39"/>
  <c r="N35" i="41"/>
  <c r="O35" i="41" s="1"/>
  <c r="N22" i="43"/>
  <c r="O22" i="43" s="1"/>
  <c r="N47" i="45"/>
  <c r="O47" i="45" s="1"/>
  <c r="J47" i="46"/>
  <c r="F61" i="35"/>
  <c r="H56" i="36"/>
  <c r="N60" i="44"/>
  <c r="O60" i="44" s="1"/>
  <c r="G53" i="37"/>
  <c r="H49" i="34"/>
  <c r="N41" i="34"/>
  <c r="O41" i="34" s="1"/>
  <c r="N40" i="40"/>
  <c r="O40" i="40" s="1"/>
  <c r="M51" i="40"/>
  <c r="E47" i="33"/>
  <c r="G49" i="34"/>
  <c r="J56" i="36"/>
  <c r="J51" i="39"/>
  <c r="M47" i="46"/>
  <c r="K47" i="46"/>
  <c r="L49" i="34"/>
  <c r="N14" i="41"/>
  <c r="O14" i="41" s="1"/>
  <c r="N44" i="39"/>
  <c r="O44" i="39" s="1"/>
  <c r="M51" i="41"/>
  <c r="G47" i="46"/>
  <c r="F51" i="39"/>
  <c r="L47" i="46"/>
  <c r="I47" i="33"/>
  <c r="N45" i="36"/>
  <c r="O45" i="36" s="1"/>
  <c r="N38" i="43"/>
  <c r="O38" i="43" s="1"/>
  <c r="N47" i="43"/>
  <c r="O47" i="43" s="1"/>
  <c r="N5" i="44"/>
  <c r="O5" i="44" s="1"/>
  <c r="N12" i="34"/>
  <c r="O12" i="34" s="1"/>
  <c r="J53" i="37"/>
  <c r="N30" i="38"/>
  <c r="O30" i="38" s="1"/>
  <c r="M47" i="33"/>
  <c r="I51" i="39"/>
  <c r="O37" i="46"/>
  <c r="P37" i="46" s="1"/>
  <c r="N53" i="36"/>
  <c r="O53" i="36" s="1"/>
  <c r="G51" i="40"/>
  <c r="N34" i="39"/>
  <c r="O34" i="39" s="1"/>
  <c r="M51" i="39"/>
  <c r="K62" i="44"/>
  <c r="N62" i="44" s="1"/>
  <c r="O62" i="44" s="1"/>
  <c r="N11" i="38"/>
  <c r="O11" i="38" s="1"/>
  <c r="N36" i="37"/>
  <c r="O36" i="37" s="1"/>
  <c r="N39" i="44"/>
  <c r="O39" i="44" s="1"/>
  <c r="D47" i="46"/>
  <c r="N48" i="40"/>
  <c r="O48" i="40" s="1"/>
  <c r="E47" i="46"/>
  <c r="M60" i="45"/>
  <c r="N5" i="45"/>
  <c r="O5" i="45" s="1"/>
  <c r="E49" i="34"/>
  <c r="N49" i="34" s="1"/>
  <c r="O49" i="34" s="1"/>
  <c r="K61" i="35"/>
  <c r="N38" i="36"/>
  <c r="O38" i="36" s="1"/>
  <c r="K51" i="39"/>
  <c r="N59" i="35"/>
  <c r="O59" i="35" s="1"/>
  <c r="N45" i="34"/>
  <c r="O45" i="34" s="1"/>
  <c r="L61" i="35"/>
  <c r="N21" i="39"/>
  <c r="O21" i="39" s="1"/>
  <c r="H47" i="46"/>
  <c r="N22" i="37"/>
  <c r="O22" i="37" s="1"/>
  <c r="D41" i="38"/>
  <c r="N52" i="42"/>
  <c r="O52" i="42" s="1"/>
  <c r="O62" i="47"/>
  <c r="P62" i="47" s="1"/>
  <c r="H47" i="33"/>
  <c r="N34" i="33"/>
  <c r="O34" i="33" s="1"/>
  <c r="L53" i="37"/>
  <c r="K47" i="33"/>
  <c r="N5" i="34"/>
  <c r="O5" i="34" s="1"/>
  <c r="K49" i="34"/>
  <c r="N51" i="35"/>
  <c r="O51" i="35" s="1"/>
  <c r="N5" i="38"/>
  <c r="O5" i="38" s="1"/>
  <c r="H41" i="38"/>
  <c r="K58" i="43"/>
  <c r="N58" i="43" s="1"/>
  <c r="O58" i="43" s="1"/>
  <c r="N47" i="46"/>
  <c r="N24" i="35"/>
  <c r="O24" i="35" s="1"/>
  <c r="J61" i="35"/>
  <c r="N38" i="38"/>
  <c r="O38" i="38" s="1"/>
  <c r="N38" i="42"/>
  <c r="O38" i="42" s="1"/>
  <c r="K51" i="41"/>
  <c r="M49" i="34"/>
  <c r="H61" i="35"/>
  <c r="N14" i="36"/>
  <c r="O14" i="36" s="1"/>
  <c r="N5" i="37"/>
  <c r="O5" i="37" s="1"/>
  <c r="D53" i="37"/>
  <c r="N50" i="37"/>
  <c r="O50" i="37" s="1"/>
  <c r="N18" i="38"/>
  <c r="O18" i="38" s="1"/>
  <c r="K41" i="38"/>
  <c r="N44" i="40"/>
  <c r="O44" i="40" s="1"/>
  <c r="F53" i="37"/>
  <c r="N47" i="39"/>
  <c r="O47" i="39" s="1"/>
  <c r="N41" i="38"/>
  <c r="O41" i="38" s="1"/>
  <c r="G60" i="42"/>
  <c r="N60" i="42" s="1"/>
  <c r="O60" i="42" s="1"/>
  <c r="N14" i="45"/>
  <c r="O14" i="45" s="1"/>
  <c r="E51" i="41"/>
  <c r="N44" i="33"/>
  <c r="O44" i="33" s="1"/>
  <c r="N43" i="35"/>
  <c r="O43" i="35" s="1"/>
  <c r="L56" i="36"/>
  <c r="N48" i="36"/>
  <c r="O48" i="36" s="1"/>
  <c r="E51" i="40"/>
  <c r="N5" i="40"/>
  <c r="O5" i="40" s="1"/>
  <c r="N14" i="37"/>
  <c r="O14" i="37" s="1"/>
  <c r="E60" i="45"/>
  <c r="N5" i="39"/>
  <c r="O5" i="39" s="1"/>
  <c r="I47" i="46"/>
  <c r="E51" i="39"/>
  <c r="N51" i="39" s="1"/>
  <c r="O51" i="39" s="1"/>
  <c r="N14" i="39"/>
  <c r="O14" i="39" s="1"/>
  <c r="N49" i="41"/>
  <c r="O49" i="41" s="1"/>
  <c r="I51" i="41"/>
  <c r="N54" i="44"/>
  <c r="O54" i="44" s="1"/>
  <c r="N40" i="33"/>
  <c r="O40" i="33" s="1"/>
  <c r="N38" i="34"/>
  <c r="O38" i="34" s="1"/>
  <c r="N5" i="36"/>
  <c r="O5" i="36" s="1"/>
  <c r="N23" i="36"/>
  <c r="O23" i="36" s="1"/>
  <c r="I53" i="37"/>
  <c r="N42" i="37"/>
  <c r="O42" i="37" s="1"/>
  <c r="M60" i="42"/>
  <c r="N37" i="33"/>
  <c r="O37" i="33" s="1"/>
  <c r="D47" i="33"/>
  <c r="N14" i="35"/>
  <c r="O14" i="35" s="1"/>
  <c r="E61" i="35"/>
  <c r="F56" i="36"/>
  <c r="N33" i="38"/>
  <c r="O33" i="38" s="1"/>
  <c r="D56" i="36"/>
  <c r="F41" i="38"/>
  <c r="I51" i="40"/>
  <c r="N22" i="41"/>
  <c r="O22" i="41" s="1"/>
  <c r="J47" i="33"/>
  <c r="N20" i="34"/>
  <c r="O20" i="34" s="1"/>
  <c r="O47" i="46" l="1"/>
  <c r="P47" i="46" s="1"/>
  <c r="N60" i="45"/>
  <c r="O60" i="45" s="1"/>
  <c r="N61" i="35"/>
  <c r="O61" i="35" s="1"/>
  <c r="N56" i="36"/>
  <c r="O56" i="36" s="1"/>
  <c r="N47" i="33"/>
  <c r="O47" i="33" s="1"/>
  <c r="N51" i="41"/>
  <c r="O51" i="41" s="1"/>
  <c r="N51" i="40"/>
  <c r="O51" i="40" s="1"/>
  <c r="N53" i="37"/>
  <c r="O53" i="37" s="1"/>
</calcChain>
</file>

<file path=xl/sharedStrings.xml><?xml version="1.0" encoding="utf-8"?>
<sst xmlns="http://schemas.openxmlformats.org/spreadsheetml/2006/main" count="1128" uniqueCount="163">
  <si>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</si>
  <si>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</si>
  <si>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</si>
  <si>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</si>
  <si>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</si>
  <si>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</si>
  <si>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</si>
  <si>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</si>
  <si>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</si>
  <si>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</si>
  <si>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</si>
  <si>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</si>
  <si>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Gas</t>
  </si>
  <si>
    <t>Communications Services Taxes</t>
  </si>
  <si>
    <t>Permits, Fees, and Special Assessments</t>
  </si>
  <si>
    <t>Franchise Fee - Electricity</t>
  </si>
  <si>
    <t>Franchise Fee - Gas</t>
  </si>
  <si>
    <t>Franchise Fee - Cable Television</t>
  </si>
  <si>
    <t>Franchise Fee - Solid Waste</t>
  </si>
  <si>
    <t>Franchise Fee - Other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</si>
  <si>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</si>
  <si>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</si>
  <si>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</si>
  <si>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</si>
  <si>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</si>
  <si>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Culture / Recreation</t>
  </si>
  <si>
    <t>Federal Grant - Human Services - Other Human Services</t>
  </si>
  <si>
    <t>State Grant - Physical Environment - Stormwater Management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</si>
  <si>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</si>
  <si>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</si>
  <si>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</si>
  <si>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</si>
  <si>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</si>
  <si>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Transportation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</si>
  <si>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</si>
  <si>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</si>
  <si>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</si>
  <si>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</si>
  <si>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</si>
  <si>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</si>
  <si>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</si>
  <si>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</si>
  <si>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</si>
  <si>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Other General Gov't Charges and Fees</t>
  </si>
  <si>
    <t>Human Services - Other Human Services Charges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</si>
  <si>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</si>
  <si>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</si>
  <si>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</si>
  <si>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</si>
  <si>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Interest and Other Earnings - Interest</t>
  </si>
  <si>
    <t>Pension Fund Contributions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</si>
  <si>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</si>
  <si>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</si>
  <si>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</si>
  <si>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</si>
  <si>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</si>
  <si>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</si>
  <si>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</si>
  <si>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</si>
  <si>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</si>
  <si>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</si>
  <si>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Lauderdale Lakes Revenues Reported by Account Code and Fund Type</t>
  </si>
  <si>
    <t>Local Fiscal Year Ended September 30, 2010</t>
  </si>
  <si>
    <t>Federal Grant - Transportation - Other Transportation</t>
  </si>
  <si>
    <t>State Grant - Public Safety</t>
  </si>
  <si>
    <t>State Grant - Other</t>
  </si>
  <si>
    <t>Grants from Other Local Units - Physical Environment</t>
  </si>
  <si>
    <t>Rents and Royalties</t>
  </si>
  <si>
    <t>Proceeds of General Capital Asset Dispositions - Sales</t>
  </si>
  <si>
    <t>Proprietary Non-Operating Sources - Interest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</si>
  <si>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</si>
  <si>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</si>
  <si>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</si>
  <si>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Second Local Option Fuel Tax (1 to 5 Cents)</t>
  </si>
  <si>
    <t>Local Business Tax</t>
  </si>
  <si>
    <t>Building Permits</t>
  </si>
  <si>
    <t>Impact Fees - Residential - Other</t>
  </si>
  <si>
    <t>Federal Grant - Other Federal Grants</t>
  </si>
  <si>
    <t>State Grant - Human Services - Other Human Services</t>
  </si>
  <si>
    <t>Grants from Other Local Units - Other</t>
  </si>
  <si>
    <t>Shared Revenue from Other Local Units</t>
  </si>
  <si>
    <t>Public Safety - Protective Inspection Fees</t>
  </si>
  <si>
    <t>Public Safety - Ambulance Fees</t>
  </si>
  <si>
    <t>Public Safety - Other Public Safety Charges and Fees</t>
  </si>
  <si>
    <t>Culture / Recreation - Parks and Recreation</t>
  </si>
  <si>
    <t>Culture / Recreation - Special Recreation Facilities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</si>
  <si>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</si>
  <si>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</si>
  <si>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</si>
  <si>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</si>
  <si>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</si>
  <si>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</si>
  <si>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</si>
  <si>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State Grant - Physical Environment - Other Physical Environment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</si>
  <si>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</si>
  <si>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</si>
  <si>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</si>
  <si>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</si>
  <si>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Other General Government Charges and Fees</t>
  </si>
  <si>
    <t>Court-Ordered Judgments and Fines - Other Court-Ordered</t>
  </si>
  <si>
    <t>Federal Fines and Forfeits</t>
  </si>
  <si>
    <t>Sales - Sale of Surplus Materials and Scrap</t>
  </si>
  <si>
    <t>2013 Municipal Population:</t>
  </si>
  <si>
    <t>Local Fiscal Year Ended September 30, 2008</t>
  </si>
  <si>
    <t>Permits and Franchise Fees</t>
  </si>
  <si>
    <t>Franchise Fee - Telecommunications</t>
  </si>
  <si>
    <t>Other Permits and Fees</t>
  </si>
  <si>
    <t>Federal Grant - General Government</t>
  </si>
  <si>
    <t>2008 Municipal Population:</t>
  </si>
  <si>
    <t>Local Fiscal Year Ended September 30, 2014</t>
  </si>
  <si>
    <t>2014 Municipal Population:</t>
  </si>
  <si>
    <t>Local Fiscal Year Ended September 30, 2015</t>
  </si>
  <si>
    <t>Impact Fees - Commercial - Physical Environment</t>
  </si>
  <si>
    <t>Federal Grant - Physical Environment - Other Physical Environment</t>
  </si>
  <si>
    <t>Other Miscellaneous Revenues - Settlements</t>
  </si>
  <si>
    <t>2015 Municipal Population:</t>
  </si>
  <si>
    <t>Local Fiscal Year Ended September 30, 2016</t>
  </si>
  <si>
    <t>Public Safety - Law Enforcement Services</t>
  </si>
  <si>
    <t>2016 Municipal Population:</t>
  </si>
  <si>
    <t>Local Fiscal Year Ended September 30, 2017</t>
  </si>
  <si>
    <t>Physical Environment - Garbage / Solid Waste</t>
  </si>
  <si>
    <t>Physical Environment - Sewer / Wastewater Utility</t>
  </si>
  <si>
    <t>Other Charges for Services</t>
  </si>
  <si>
    <t>Sales - Disposition of Fixed Assets</t>
  </si>
  <si>
    <t>Contributions and Donations from Private Sources</t>
  </si>
  <si>
    <t>2017 Municipal Population:</t>
  </si>
  <si>
    <t>Local Fiscal Year Ended September 30, 2018</t>
  </si>
  <si>
    <t>2018 Municipal Population:</t>
  </si>
  <si>
    <t>Local Fiscal Year Ended September 30, 2019</t>
  </si>
  <si>
    <t>Impact Fees - Commercial - Culture / Recreation</t>
  </si>
  <si>
    <t>State Shared Revenues - Transportation - Other Transportation</t>
  </si>
  <si>
    <t>Physical Environment - Other Physical Environment Charges</t>
  </si>
  <si>
    <t>Court-Ordered Judgments and Fines - As Decided by Circuit Court Civil</t>
  </si>
  <si>
    <t>2019 Municipal Population:</t>
  </si>
  <si>
    <t>Local Fiscal Year Ended September 30, 2020</t>
  </si>
  <si>
    <t>Grants from Other Local Units - General Government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</si>
  <si>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</si>
  <si>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</si>
  <si>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</si>
  <si>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</si>
  <si>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</si>
  <si>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</si>
  <si>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</si>
  <si>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Second Local Option Fuel Tax (1 to 5 Cents Local Option Fuel Tax) - Municipal Proceeds</t>
  </si>
  <si>
    <t>Local Communications Services Taxes</t>
  </si>
  <si>
    <t>Building Permits (Buildling Permit Fees)</t>
  </si>
  <si>
    <t>Inspection Fee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</si>
  <si>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</si>
  <si>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</si>
  <si>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</si>
  <si>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</si>
  <si>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2021 Municipal Population:</t>
  </si>
  <si>
    <t>Local Fiscal Year Ended September 30, 2022</t>
  </si>
  <si>
    <t>Permits - Other</t>
  </si>
  <si>
    <t>Other Fees and Special Assessments</t>
  </si>
  <si>
    <t>Culture / Recreation - Libraries</t>
  </si>
  <si>
    <t>Culture / Recreation - Other Culture / Recreation Charges</t>
  </si>
  <si>
    <t>Court-Ordered Judgments and Fines - Other</t>
  </si>
  <si>
    <t>2022 Municipal Population:</t>
  </si>
  <si>
    <t>Local Fiscal Year Ended September 30, 2023</t>
  </si>
  <si>
    <t>Gross Receipts Tax on Commercial Hazardous Waste Facilities</t>
  </si>
  <si>
    <t>Federal Grant - Physical Environment - Sewer / Wastewater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</si>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</sst>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8CF09-6C34-4F2F-AA7E-61AA621B1F3E}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01" t="s">
        <v>61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48"/>
      <c r="R1"/>
    </row>
    <row r="2" spans="1:134" ht="24" thickBot="1">
      <c r="A2" s="104" t="s">
        <v>159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48"/>
      <c r="R2"/>
    </row>
    <row r="3" spans="1:134" ht="18" customHeight="1">
      <c r="A3" s="107" t="s">
        <v>54</v>
      </c>
      <c r="B3" s="108"/>
      <c r="C3" s="109"/>
      <c r="D3" s="113" t="s">
        <v>36</v>
      </c>
      <c r="E3" s="114"/>
      <c r="F3" s="114"/>
      <c r="G3" s="114"/>
      <c r="H3" s="115"/>
      <c r="I3" s="113" t="s">
        <v>37</v>
      </c>
      <c r="J3" s="115"/>
      <c r="K3" s="113" t="s">
        <v>39</v>
      </c>
      <c r="L3" s="114"/>
      <c r="M3" s="115"/>
      <c r="N3" s="49"/>
      <c r="O3" s="50"/>
      <c r="P3" s="116" t="s">
        <v>138</v>
      </c>
      <c r="Q3" s="51"/>
      <c r="R3"/>
    </row>
    <row r="4" spans="1:134" ht="32.25" customHeight="1" thickBot="1">
      <c r="A4" s="110"/>
      <c r="B4" s="111"/>
      <c r="C4" s="112"/>
      <c r="D4" s="52" t="s">
        <v>3</v>
      </c>
      <c r="E4" s="52" t="s">
        <v>55</v>
      </c>
      <c r="F4" s="52" t="s">
        <v>56</v>
      </c>
      <c r="G4" s="52" t="s">
        <v>57</v>
      </c>
      <c r="H4" s="52" t="s">
        <v>4</v>
      </c>
      <c r="I4" s="52" t="s">
        <v>5</v>
      </c>
      <c r="J4" s="53" t="s">
        <v>58</v>
      </c>
      <c r="K4" s="53" t="s">
        <v>6</v>
      </c>
      <c r="L4" s="53" t="s">
        <v>7</v>
      </c>
      <c r="M4" s="53" t="s">
        <v>139</v>
      </c>
      <c r="N4" s="53" t="s">
        <v>8</v>
      </c>
      <c r="O4" s="53" t="s">
        <v>140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141</v>
      </c>
      <c r="B5" s="57"/>
      <c r="C5" s="57"/>
      <c r="D5" s="58">
        <f>SUM(D6:D13)</f>
        <v>15853856</v>
      </c>
      <c r="E5" s="58">
        <f>SUM(E6:E13)</f>
        <v>5111944</v>
      </c>
      <c r="F5" s="58">
        <f>SUM(F6:F13)</f>
        <v>1185243</v>
      </c>
      <c r="G5" s="58">
        <f>SUM(G6:G13)</f>
        <v>0</v>
      </c>
      <c r="H5" s="58">
        <f>SUM(H6:H13)</f>
        <v>0</v>
      </c>
      <c r="I5" s="58">
        <f>SUM(I6:I13)</f>
        <v>0</v>
      </c>
      <c r="J5" s="58">
        <f>SUM(J6:J13)</f>
        <v>0</v>
      </c>
      <c r="K5" s="58">
        <f>SUM(K6:K13)</f>
        <v>0</v>
      </c>
      <c r="L5" s="58">
        <f>SUM(L6:L13)</f>
        <v>0</v>
      </c>
      <c r="M5" s="58">
        <f>SUM(M6:M13)</f>
        <v>0</v>
      </c>
      <c r="N5" s="58">
        <f>SUM(N6:N13)</f>
        <v>0</v>
      </c>
      <c r="O5" s="59">
        <f>SUM(D5:N5)</f>
        <v>22151043</v>
      </c>
      <c r="P5" s="60">
        <f>(O5/P$62)</f>
        <v>602.06139921722115</v>
      </c>
      <c r="Q5" s="61"/>
    </row>
    <row r="6" spans="1:134">
      <c r="A6" s="63"/>
      <c r="B6" s="64">
        <v>311</v>
      </c>
      <c r="C6" s="65" t="s">
        <v>1</v>
      </c>
      <c r="D6" s="66">
        <v>11391101</v>
      </c>
      <c r="E6" s="66">
        <v>4470483</v>
      </c>
      <c r="F6" s="66">
        <v>1185243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17046827</v>
      </c>
      <c r="P6" s="67">
        <f>(O6/P$62)</f>
        <v>463.32971841704716</v>
      </c>
      <c r="Q6" s="68"/>
    </row>
    <row r="7" spans="1:134">
      <c r="A7" s="63"/>
      <c r="B7" s="64">
        <v>312.41000000000003</v>
      </c>
      <c r="C7" s="65" t="s">
        <v>142</v>
      </c>
      <c r="D7" s="66">
        <v>0</v>
      </c>
      <c r="E7" s="66">
        <v>376683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3" si="0">SUM(D7:N7)</f>
        <v>376683</v>
      </c>
      <c r="P7" s="67">
        <f>(O7/P$62)</f>
        <v>10.238176777560339</v>
      </c>
      <c r="Q7" s="68"/>
    </row>
    <row r="8" spans="1:134">
      <c r="A8" s="63"/>
      <c r="B8" s="64">
        <v>312.43</v>
      </c>
      <c r="C8" s="65" t="s">
        <v>143</v>
      </c>
      <c r="D8" s="66">
        <v>0</v>
      </c>
      <c r="E8" s="66">
        <v>264778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0"/>
        <v>264778</v>
      </c>
      <c r="P8" s="67">
        <f>(O8/P$62)</f>
        <v>7.1966188301804737</v>
      </c>
      <c r="Q8" s="68"/>
    </row>
    <row r="9" spans="1:134">
      <c r="A9" s="63"/>
      <c r="B9" s="64">
        <v>314.10000000000002</v>
      </c>
      <c r="C9" s="65" t="s">
        <v>10</v>
      </c>
      <c r="D9" s="66">
        <v>2703306</v>
      </c>
      <c r="E9" s="66">
        <v>0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0"/>
        <v>2703306</v>
      </c>
      <c r="P9" s="67">
        <f>(O9/P$62)</f>
        <v>73.475375081539468</v>
      </c>
      <c r="Q9" s="68"/>
    </row>
    <row r="10" spans="1:134">
      <c r="A10" s="63"/>
      <c r="B10" s="64">
        <v>314.3</v>
      </c>
      <c r="C10" s="65" t="s">
        <v>11</v>
      </c>
      <c r="D10" s="66">
        <v>696749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0"/>
        <v>696749</v>
      </c>
      <c r="P10" s="67">
        <f>(O10/P$62)</f>
        <v>18.93751358991085</v>
      </c>
      <c r="Q10" s="68"/>
    </row>
    <row r="11" spans="1:134">
      <c r="A11" s="63"/>
      <c r="B11" s="64">
        <v>314.39999999999998</v>
      </c>
      <c r="C11" s="65" t="s">
        <v>12</v>
      </c>
      <c r="D11" s="66">
        <v>34929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0"/>
        <v>34929</v>
      </c>
      <c r="P11" s="67">
        <f>(O11/P$62)</f>
        <v>0.94936399217221135</v>
      </c>
      <c r="Q11" s="68"/>
    </row>
    <row r="12" spans="1:134">
      <c r="A12" s="63"/>
      <c r="B12" s="64">
        <v>316</v>
      </c>
      <c r="C12" s="65" t="s">
        <v>92</v>
      </c>
      <c r="D12" s="66">
        <v>792106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0"/>
        <v>792106</v>
      </c>
      <c r="P12" s="67">
        <f>(O12/P$62)</f>
        <v>21.529299847792998</v>
      </c>
      <c r="Q12" s="68"/>
    </row>
    <row r="13" spans="1:134">
      <c r="A13" s="63"/>
      <c r="B13" s="64">
        <v>319.10000000000002</v>
      </c>
      <c r="C13" s="65" t="s">
        <v>160</v>
      </c>
      <c r="D13" s="66">
        <v>235665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66">
        <f t="shared" si="0"/>
        <v>235665</v>
      </c>
      <c r="P13" s="67">
        <f>(O13/P$62)</f>
        <v>6.4053326810176126</v>
      </c>
      <c r="Q13" s="68"/>
    </row>
    <row r="14" spans="1:134" ht="15.75">
      <c r="A14" s="69" t="s">
        <v>14</v>
      </c>
      <c r="B14" s="70"/>
      <c r="C14" s="71"/>
      <c r="D14" s="72">
        <f>SUM(D15:D23)</f>
        <v>3934488</v>
      </c>
      <c r="E14" s="72">
        <f>SUM(E15:E23)</f>
        <v>6598001</v>
      </c>
      <c r="F14" s="72">
        <f>SUM(F15:F23)</f>
        <v>0</v>
      </c>
      <c r="G14" s="72">
        <f>SUM(G15:G23)</f>
        <v>0</v>
      </c>
      <c r="H14" s="72">
        <f>SUM(H15:H23)</f>
        <v>0</v>
      </c>
      <c r="I14" s="72">
        <f>SUM(I15:I23)</f>
        <v>4622793</v>
      </c>
      <c r="J14" s="72">
        <f>SUM(J15:J23)</f>
        <v>0</v>
      </c>
      <c r="K14" s="72">
        <f>SUM(K15:K23)</f>
        <v>0</v>
      </c>
      <c r="L14" s="72">
        <f>SUM(L15:L23)</f>
        <v>0</v>
      </c>
      <c r="M14" s="72">
        <f>SUM(M15:M23)</f>
        <v>0</v>
      </c>
      <c r="N14" s="72">
        <f>SUM(N15:N23)</f>
        <v>0</v>
      </c>
      <c r="O14" s="73">
        <f>SUM(D14:N14)</f>
        <v>15155282</v>
      </c>
      <c r="P14" s="74">
        <f>(O14/P$62)</f>
        <v>411.91786257882148</v>
      </c>
      <c r="Q14" s="75"/>
    </row>
    <row r="15" spans="1:134">
      <c r="A15" s="63"/>
      <c r="B15" s="64">
        <v>322</v>
      </c>
      <c r="C15" s="65" t="s">
        <v>145</v>
      </c>
      <c r="D15" s="66">
        <v>41680</v>
      </c>
      <c r="E15" s="66">
        <v>0</v>
      </c>
      <c r="F15" s="66">
        <v>0</v>
      </c>
      <c r="G15" s="66">
        <v>0</v>
      </c>
      <c r="H15" s="66">
        <v>0</v>
      </c>
      <c r="I15" s="66">
        <v>1289596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>SUM(D15:N15)</f>
        <v>1331276</v>
      </c>
      <c r="P15" s="67">
        <f>(O15/P$62)</f>
        <v>36.183844313981304</v>
      </c>
      <c r="Q15" s="68"/>
    </row>
    <row r="16" spans="1:134">
      <c r="A16" s="63"/>
      <c r="B16" s="64">
        <v>322.89999999999998</v>
      </c>
      <c r="C16" s="65" t="s">
        <v>153</v>
      </c>
      <c r="D16" s="66">
        <v>41189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ref="O16:O23" si="1">SUM(D16:N16)</f>
        <v>41189</v>
      </c>
      <c r="P16" s="67">
        <f>(O16/P$62)</f>
        <v>1.1195096760165253</v>
      </c>
      <c r="Q16" s="68"/>
    </row>
    <row r="17" spans="1:17">
      <c r="A17" s="63"/>
      <c r="B17" s="64">
        <v>323.10000000000002</v>
      </c>
      <c r="C17" s="65" t="s">
        <v>15</v>
      </c>
      <c r="D17" s="66">
        <v>2075108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1"/>
        <v>2075108</v>
      </c>
      <c r="P17" s="67">
        <f>(O17/P$62)</f>
        <v>56.401065449010652</v>
      </c>
      <c r="Q17" s="68"/>
    </row>
    <row r="18" spans="1:17">
      <c r="A18" s="63"/>
      <c r="B18" s="64">
        <v>323.39999999999998</v>
      </c>
      <c r="C18" s="65" t="s">
        <v>16</v>
      </c>
      <c r="D18" s="66">
        <v>10901</v>
      </c>
      <c r="E18" s="66">
        <v>0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1"/>
        <v>10901</v>
      </c>
      <c r="P18" s="67">
        <f>(O18/P$62)</f>
        <v>0.29628723635572951</v>
      </c>
      <c r="Q18" s="68"/>
    </row>
    <row r="19" spans="1:17">
      <c r="A19" s="63"/>
      <c r="B19" s="64">
        <v>323.7</v>
      </c>
      <c r="C19" s="65" t="s">
        <v>18</v>
      </c>
      <c r="D19" s="66">
        <v>1194841</v>
      </c>
      <c r="E19" s="66">
        <v>0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1"/>
        <v>1194841</v>
      </c>
      <c r="P19" s="67">
        <f>(O19/P$62)</f>
        <v>32.475565340291368</v>
      </c>
      <c r="Q19" s="68"/>
    </row>
    <row r="20" spans="1:17">
      <c r="A20" s="63"/>
      <c r="B20" s="64">
        <v>323.89999999999998</v>
      </c>
      <c r="C20" s="65" t="s">
        <v>19</v>
      </c>
      <c r="D20" s="66">
        <v>620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1"/>
        <v>620</v>
      </c>
      <c r="P20" s="67">
        <f>(O20/P$62)</f>
        <v>1.6851489454229179E-2</v>
      </c>
      <c r="Q20" s="68"/>
    </row>
    <row r="21" spans="1:17">
      <c r="A21" s="63"/>
      <c r="B21" s="64">
        <v>325.2</v>
      </c>
      <c r="C21" s="65" t="s">
        <v>20</v>
      </c>
      <c r="D21" s="66">
        <v>0</v>
      </c>
      <c r="E21" s="66">
        <v>6598001</v>
      </c>
      <c r="F21" s="66">
        <v>0</v>
      </c>
      <c r="G21" s="66">
        <v>0</v>
      </c>
      <c r="H21" s="66">
        <v>0</v>
      </c>
      <c r="I21" s="66">
        <v>3283400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1"/>
        <v>9881401</v>
      </c>
      <c r="P21" s="67">
        <f>(O21/P$62)</f>
        <v>268.57471732985431</v>
      </c>
      <c r="Q21" s="68"/>
    </row>
    <row r="22" spans="1:17">
      <c r="A22" s="63"/>
      <c r="B22" s="64">
        <v>329.1</v>
      </c>
      <c r="C22" s="65" t="s">
        <v>146</v>
      </c>
      <c r="D22" s="66">
        <v>570149</v>
      </c>
      <c r="E22" s="66">
        <v>0</v>
      </c>
      <c r="F22" s="66">
        <v>0</v>
      </c>
      <c r="G22" s="66">
        <v>0</v>
      </c>
      <c r="H22" s="66">
        <v>0</v>
      </c>
      <c r="I22" s="66">
        <v>0</v>
      </c>
      <c r="J22" s="66">
        <v>0</v>
      </c>
      <c r="K22" s="66">
        <v>0</v>
      </c>
      <c r="L22" s="66">
        <v>0</v>
      </c>
      <c r="M22" s="66">
        <v>0</v>
      </c>
      <c r="N22" s="66">
        <v>0</v>
      </c>
      <c r="O22" s="66">
        <f t="shared" si="1"/>
        <v>570149</v>
      </c>
      <c r="P22" s="67">
        <f>(O22/P$62)</f>
        <v>15.496548162644054</v>
      </c>
      <c r="Q22" s="68"/>
    </row>
    <row r="23" spans="1:17">
      <c r="A23" s="63"/>
      <c r="B23" s="64">
        <v>329.5</v>
      </c>
      <c r="C23" s="65" t="s">
        <v>154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  <c r="I23" s="66">
        <v>49797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 t="shared" si="1"/>
        <v>49797</v>
      </c>
      <c r="P23" s="67">
        <f>(O23/P$62)</f>
        <v>1.3534735812133072</v>
      </c>
      <c r="Q23" s="68"/>
    </row>
    <row r="24" spans="1:17" ht="15.75">
      <c r="A24" s="69" t="s">
        <v>147</v>
      </c>
      <c r="B24" s="70"/>
      <c r="C24" s="71"/>
      <c r="D24" s="72">
        <f>SUM(D25:D39)</f>
        <v>5515223</v>
      </c>
      <c r="E24" s="72">
        <f>SUM(E25:E39)</f>
        <v>3837902</v>
      </c>
      <c r="F24" s="72">
        <f>SUM(F25:F39)</f>
        <v>0</v>
      </c>
      <c r="G24" s="72">
        <f>SUM(G25:G39)</f>
        <v>0</v>
      </c>
      <c r="H24" s="72">
        <f>SUM(H25:H39)</f>
        <v>0</v>
      </c>
      <c r="I24" s="72">
        <f>SUM(I25:I39)</f>
        <v>758518</v>
      </c>
      <c r="J24" s="72">
        <f>SUM(J25:J39)</f>
        <v>0</v>
      </c>
      <c r="K24" s="72">
        <f>SUM(K25:K39)</f>
        <v>0</v>
      </c>
      <c r="L24" s="72">
        <f>SUM(L25:L39)</f>
        <v>0</v>
      </c>
      <c r="M24" s="72">
        <f>SUM(M25:M39)</f>
        <v>0</v>
      </c>
      <c r="N24" s="72">
        <f>SUM(N25:N39)</f>
        <v>0</v>
      </c>
      <c r="O24" s="73">
        <f>SUM(D24:N24)</f>
        <v>10111643</v>
      </c>
      <c r="P24" s="74">
        <f>(O24/P$62)</f>
        <v>274.83265383779082</v>
      </c>
      <c r="Q24" s="75"/>
    </row>
    <row r="25" spans="1:17">
      <c r="A25" s="63"/>
      <c r="B25" s="64">
        <v>331.35</v>
      </c>
      <c r="C25" s="65" t="s">
        <v>161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758518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ref="O25:O36" si="2">SUM(D25:N25)</f>
        <v>758518</v>
      </c>
      <c r="P25" s="67">
        <f>(O25/P$62)</f>
        <v>20.616383996520984</v>
      </c>
      <c r="Q25" s="68"/>
    </row>
    <row r="26" spans="1:17">
      <c r="A26" s="63"/>
      <c r="B26" s="64">
        <v>331.49</v>
      </c>
      <c r="C26" s="65" t="s">
        <v>63</v>
      </c>
      <c r="D26" s="66">
        <v>0</v>
      </c>
      <c r="E26" s="66">
        <v>46366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2"/>
        <v>46366</v>
      </c>
      <c r="P26" s="67">
        <f>(O26/P$62)</f>
        <v>1.260219612959339</v>
      </c>
      <c r="Q26" s="68"/>
    </row>
    <row r="27" spans="1:17">
      <c r="A27" s="63"/>
      <c r="B27" s="64">
        <v>331.5</v>
      </c>
      <c r="C27" s="65" t="s">
        <v>24</v>
      </c>
      <c r="D27" s="66">
        <v>0</v>
      </c>
      <c r="E27" s="66">
        <v>517519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2"/>
        <v>517519</v>
      </c>
      <c r="P27" s="67">
        <f>(O27/P$62)</f>
        <v>14.066074146553598</v>
      </c>
      <c r="Q27" s="68"/>
    </row>
    <row r="28" spans="1:17">
      <c r="A28" s="63"/>
      <c r="B28" s="64">
        <v>331.7</v>
      </c>
      <c r="C28" s="65" t="s">
        <v>25</v>
      </c>
      <c r="D28" s="66">
        <v>0</v>
      </c>
      <c r="E28" s="66">
        <v>15000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2"/>
        <v>15000</v>
      </c>
      <c r="P28" s="67">
        <f>(O28/P$62)</f>
        <v>0.40769732550554466</v>
      </c>
      <c r="Q28" s="68"/>
    </row>
    <row r="29" spans="1:17">
      <c r="A29" s="63"/>
      <c r="B29" s="64">
        <v>331.9</v>
      </c>
      <c r="C29" s="65" t="s">
        <v>77</v>
      </c>
      <c r="D29" s="66">
        <v>0</v>
      </c>
      <c r="E29" s="66">
        <v>2434943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si="2"/>
        <v>2434943</v>
      </c>
      <c r="P29" s="67">
        <f>(O29/P$62)</f>
        <v>66.181316590563171</v>
      </c>
      <c r="Q29" s="68"/>
    </row>
    <row r="30" spans="1:17">
      <c r="A30" s="63"/>
      <c r="B30" s="64">
        <v>334.49</v>
      </c>
      <c r="C30" s="65" t="s">
        <v>28</v>
      </c>
      <c r="D30" s="66">
        <v>0</v>
      </c>
      <c r="E30" s="66">
        <v>325541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2"/>
        <v>325541</v>
      </c>
      <c r="P30" s="67">
        <f>(O30/P$62)</f>
        <v>8.8481463361600348</v>
      </c>
      <c r="Q30" s="68"/>
    </row>
    <row r="31" spans="1:17">
      <c r="A31" s="63"/>
      <c r="B31" s="64">
        <v>334.69</v>
      </c>
      <c r="C31" s="65" t="s">
        <v>78</v>
      </c>
      <c r="D31" s="66">
        <v>0</v>
      </c>
      <c r="E31" s="66">
        <v>321926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f t="shared" si="2"/>
        <v>321926</v>
      </c>
      <c r="P31" s="67">
        <f>(O31/P$62)</f>
        <v>8.7498912807131983</v>
      </c>
      <c r="Q31" s="68"/>
    </row>
    <row r="32" spans="1:17">
      <c r="A32" s="63"/>
      <c r="B32" s="64">
        <v>334.9</v>
      </c>
      <c r="C32" s="65" t="s">
        <v>65</v>
      </c>
      <c r="D32" s="66">
        <v>0</v>
      </c>
      <c r="E32" s="66">
        <v>7131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si="2"/>
        <v>7131</v>
      </c>
      <c r="P32" s="67">
        <f>(O32/P$62)</f>
        <v>0.19381930854533594</v>
      </c>
      <c r="Q32" s="68"/>
    </row>
    <row r="33" spans="1:17">
      <c r="A33" s="63"/>
      <c r="B33" s="64">
        <v>335.125</v>
      </c>
      <c r="C33" s="65" t="s">
        <v>149</v>
      </c>
      <c r="D33" s="66">
        <v>2387175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2"/>
        <v>2387175</v>
      </c>
      <c r="P33" s="67">
        <f>(O33/P$62)</f>
        <v>64.882990867579906</v>
      </c>
      <c r="Q33" s="68"/>
    </row>
    <row r="34" spans="1:17">
      <c r="A34" s="63"/>
      <c r="B34" s="64">
        <v>335.14</v>
      </c>
      <c r="C34" s="65" t="s">
        <v>95</v>
      </c>
      <c r="D34" s="66">
        <v>1834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2"/>
        <v>1834</v>
      </c>
      <c r="P34" s="67">
        <f>(O34/P$62)</f>
        <v>4.9847792998477927E-2</v>
      </c>
      <c r="Q34" s="68"/>
    </row>
    <row r="35" spans="1:17">
      <c r="A35" s="63"/>
      <c r="B35" s="64">
        <v>335.15</v>
      </c>
      <c r="C35" s="65" t="s">
        <v>96</v>
      </c>
      <c r="D35" s="66">
        <v>13437</v>
      </c>
      <c r="E35" s="66">
        <v>0</v>
      </c>
      <c r="F35" s="66">
        <v>0</v>
      </c>
      <c r="G35" s="66">
        <v>0</v>
      </c>
      <c r="H35" s="66">
        <v>0</v>
      </c>
      <c r="I35" s="66">
        <v>0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2"/>
        <v>13437</v>
      </c>
      <c r="P35" s="67">
        <f>(O35/P$62)</f>
        <v>0.36521526418786693</v>
      </c>
      <c r="Q35" s="68"/>
    </row>
    <row r="36" spans="1:17">
      <c r="A36" s="63"/>
      <c r="B36" s="64">
        <v>335.18</v>
      </c>
      <c r="C36" s="65" t="s">
        <v>150</v>
      </c>
      <c r="D36" s="66">
        <v>3070383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2"/>
        <v>3070383</v>
      </c>
      <c r="P36" s="67">
        <f>(O36/P$62)</f>
        <v>83.452462491846049</v>
      </c>
      <c r="Q36" s="68"/>
    </row>
    <row r="37" spans="1:17">
      <c r="A37" s="63"/>
      <c r="B37" s="64">
        <v>337.6</v>
      </c>
      <c r="C37" s="65" t="s">
        <v>34</v>
      </c>
      <c r="D37" s="66">
        <v>0</v>
      </c>
      <c r="E37" s="66">
        <v>20845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ref="O37:O38" si="3">SUM(D37:N37)</f>
        <v>20845</v>
      </c>
      <c r="P37" s="67">
        <f>(O37/P$62)</f>
        <v>0.56656338334420531</v>
      </c>
      <c r="Q37" s="68"/>
    </row>
    <row r="38" spans="1:17">
      <c r="A38" s="63"/>
      <c r="B38" s="64">
        <v>337.7</v>
      </c>
      <c r="C38" s="65" t="s">
        <v>35</v>
      </c>
      <c r="D38" s="66">
        <v>0</v>
      </c>
      <c r="E38" s="66">
        <v>148631</v>
      </c>
      <c r="F38" s="66">
        <v>0</v>
      </c>
      <c r="G38" s="66">
        <v>0</v>
      </c>
      <c r="H38" s="66">
        <v>0</v>
      </c>
      <c r="I38" s="66">
        <v>0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3"/>
        <v>148631</v>
      </c>
      <c r="P38" s="67">
        <f>(O38/P$62)</f>
        <v>4.0397640791476404</v>
      </c>
      <c r="Q38" s="68"/>
    </row>
    <row r="39" spans="1:17">
      <c r="A39" s="63"/>
      <c r="B39" s="64">
        <v>338</v>
      </c>
      <c r="C39" s="65" t="s">
        <v>80</v>
      </c>
      <c r="D39" s="66">
        <v>42394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>SUM(D39:N39)</f>
        <v>42394</v>
      </c>
      <c r="P39" s="67">
        <f>(O39/P$62)</f>
        <v>1.1522613611654708</v>
      </c>
      <c r="Q39" s="68"/>
    </row>
    <row r="40" spans="1:17" ht="15.75">
      <c r="A40" s="69" t="s">
        <v>40</v>
      </c>
      <c r="B40" s="70"/>
      <c r="C40" s="71"/>
      <c r="D40" s="72">
        <f>SUM(D41:D47)</f>
        <v>1687641</v>
      </c>
      <c r="E40" s="72">
        <f>SUM(E41:E47)</f>
        <v>379021</v>
      </c>
      <c r="F40" s="72">
        <f>SUM(F41:F47)</f>
        <v>0</v>
      </c>
      <c r="G40" s="72">
        <f>SUM(G41:G47)</f>
        <v>0</v>
      </c>
      <c r="H40" s="72">
        <f>SUM(H41:H47)</f>
        <v>0</v>
      </c>
      <c r="I40" s="72">
        <f>SUM(I41:I47)</f>
        <v>0</v>
      </c>
      <c r="J40" s="72">
        <f>SUM(J41:J47)</f>
        <v>0</v>
      </c>
      <c r="K40" s="72">
        <f>SUM(K41:K47)</f>
        <v>0</v>
      </c>
      <c r="L40" s="72">
        <f>SUM(L41:L47)</f>
        <v>0</v>
      </c>
      <c r="M40" s="72">
        <f>SUM(M41:M47)</f>
        <v>0</v>
      </c>
      <c r="N40" s="72">
        <f>SUM(N41:N47)</f>
        <v>0</v>
      </c>
      <c r="O40" s="72">
        <f>SUM(D40:N40)</f>
        <v>2066662</v>
      </c>
      <c r="P40" s="74">
        <f>(O40/P$62)</f>
        <v>56.171504674929331</v>
      </c>
      <c r="Q40" s="75"/>
    </row>
    <row r="41" spans="1:17">
      <c r="A41" s="63"/>
      <c r="B41" s="64">
        <v>342.5</v>
      </c>
      <c r="C41" s="65" t="s">
        <v>81</v>
      </c>
      <c r="D41" s="66">
        <v>0</v>
      </c>
      <c r="E41" s="66">
        <v>353163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:O47" si="4">SUM(D41:N41)</f>
        <v>353163</v>
      </c>
      <c r="P41" s="67">
        <f>(O41/P$62)</f>
        <v>9.5989073711676447</v>
      </c>
      <c r="Q41" s="68"/>
    </row>
    <row r="42" spans="1:17">
      <c r="A42" s="63"/>
      <c r="B42" s="64">
        <v>342.6</v>
      </c>
      <c r="C42" s="65" t="s">
        <v>82</v>
      </c>
      <c r="D42" s="66">
        <v>1562526</v>
      </c>
      <c r="E42" s="66">
        <v>0</v>
      </c>
      <c r="F42" s="66">
        <v>0</v>
      </c>
      <c r="G42" s="66">
        <v>0</v>
      </c>
      <c r="H42" s="66">
        <v>0</v>
      </c>
      <c r="I42" s="66">
        <v>0</v>
      </c>
      <c r="J42" s="66">
        <v>0</v>
      </c>
      <c r="K42" s="66">
        <v>0</v>
      </c>
      <c r="L42" s="66">
        <v>0</v>
      </c>
      <c r="M42" s="66">
        <v>0</v>
      </c>
      <c r="N42" s="66">
        <v>0</v>
      </c>
      <c r="O42" s="66">
        <f t="shared" si="4"/>
        <v>1562526</v>
      </c>
      <c r="P42" s="67">
        <f>(O42/P$62)</f>
        <v>42.469178082191782</v>
      </c>
      <c r="Q42" s="68"/>
    </row>
    <row r="43" spans="1:17">
      <c r="A43" s="63"/>
      <c r="B43" s="64">
        <v>346.9</v>
      </c>
      <c r="C43" s="65" t="s">
        <v>44</v>
      </c>
      <c r="D43" s="66">
        <v>0</v>
      </c>
      <c r="E43" s="66">
        <v>9765</v>
      </c>
      <c r="F43" s="66">
        <v>0</v>
      </c>
      <c r="G43" s="66">
        <v>0</v>
      </c>
      <c r="H43" s="66">
        <v>0</v>
      </c>
      <c r="I43" s="66">
        <v>0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 t="shared" si="4"/>
        <v>9765</v>
      </c>
      <c r="P43" s="67">
        <f>(O43/P$62)</f>
        <v>0.2654109589041096</v>
      </c>
      <c r="Q43" s="68"/>
    </row>
    <row r="44" spans="1:17">
      <c r="A44" s="63"/>
      <c r="B44" s="64">
        <v>347.1</v>
      </c>
      <c r="C44" s="65" t="s">
        <v>155</v>
      </c>
      <c r="D44" s="66">
        <v>15264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si="4"/>
        <v>15264</v>
      </c>
      <c r="P44" s="67">
        <f>(O44/P$62)</f>
        <v>0.41487279843444225</v>
      </c>
      <c r="Q44" s="68"/>
    </row>
    <row r="45" spans="1:17">
      <c r="A45" s="63"/>
      <c r="B45" s="64">
        <v>347.2</v>
      </c>
      <c r="C45" s="65" t="s">
        <v>84</v>
      </c>
      <c r="D45" s="66">
        <v>95502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4"/>
        <v>95502</v>
      </c>
      <c r="P45" s="67">
        <f>(O45/P$62)</f>
        <v>2.595727332028702</v>
      </c>
      <c r="Q45" s="68"/>
    </row>
    <row r="46" spans="1:17">
      <c r="A46" s="63"/>
      <c r="B46" s="64">
        <v>347.5</v>
      </c>
      <c r="C46" s="65" t="s">
        <v>85</v>
      </c>
      <c r="D46" s="66">
        <v>0</v>
      </c>
      <c r="E46" s="66">
        <v>16093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4"/>
        <v>16093</v>
      </c>
      <c r="P46" s="67">
        <f>(O46/P$62)</f>
        <v>0.4374048706240487</v>
      </c>
      <c r="Q46" s="68"/>
    </row>
    <row r="47" spans="1:17">
      <c r="A47" s="63"/>
      <c r="B47" s="64">
        <v>347.9</v>
      </c>
      <c r="C47" s="65" t="s">
        <v>156</v>
      </c>
      <c r="D47" s="66">
        <v>14349</v>
      </c>
      <c r="E47" s="66">
        <v>0</v>
      </c>
      <c r="F47" s="66">
        <v>0</v>
      </c>
      <c r="G47" s="66">
        <v>0</v>
      </c>
      <c r="H47" s="66">
        <v>0</v>
      </c>
      <c r="I47" s="66">
        <v>0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 t="shared" si="4"/>
        <v>14349</v>
      </c>
      <c r="P47" s="67">
        <f>(O47/P$62)</f>
        <v>0.39000326157860404</v>
      </c>
      <c r="Q47" s="68"/>
    </row>
    <row r="48" spans="1:17" ht="15.75">
      <c r="A48" s="69" t="s">
        <v>41</v>
      </c>
      <c r="B48" s="70"/>
      <c r="C48" s="71"/>
      <c r="D48" s="72">
        <f>SUM(D49:D51)</f>
        <v>219809</v>
      </c>
      <c r="E48" s="72">
        <f>SUM(E49:E51)</f>
        <v>207795</v>
      </c>
      <c r="F48" s="72">
        <f>SUM(F49:F51)</f>
        <v>0</v>
      </c>
      <c r="G48" s="72">
        <f>SUM(G49:G51)</f>
        <v>0</v>
      </c>
      <c r="H48" s="72">
        <f>SUM(H49:H51)</f>
        <v>0</v>
      </c>
      <c r="I48" s="72">
        <f>SUM(I49:I51)</f>
        <v>0</v>
      </c>
      <c r="J48" s="72">
        <f>SUM(J49:J51)</f>
        <v>0</v>
      </c>
      <c r="K48" s="72">
        <f>SUM(K49:K51)</f>
        <v>0</v>
      </c>
      <c r="L48" s="72">
        <f>SUM(L49:L51)</f>
        <v>0</v>
      </c>
      <c r="M48" s="72">
        <f>SUM(M49:M51)</f>
        <v>0</v>
      </c>
      <c r="N48" s="72">
        <f>SUM(N49:N51)</f>
        <v>0</v>
      </c>
      <c r="O48" s="72">
        <f>SUM(D48:N48)</f>
        <v>427604</v>
      </c>
      <c r="P48" s="74">
        <f>(O48/P$62)</f>
        <v>11.622200478364862</v>
      </c>
      <c r="Q48" s="75"/>
    </row>
    <row r="49" spans="1:120">
      <c r="A49" s="76"/>
      <c r="B49" s="77">
        <v>351.1</v>
      </c>
      <c r="C49" s="78" t="s">
        <v>47</v>
      </c>
      <c r="D49" s="66">
        <v>79817</v>
      </c>
      <c r="E49" s="66">
        <v>207795</v>
      </c>
      <c r="F49" s="66">
        <v>0</v>
      </c>
      <c r="G49" s="66">
        <v>0</v>
      </c>
      <c r="H49" s="66">
        <v>0</v>
      </c>
      <c r="I49" s="66">
        <v>0</v>
      </c>
      <c r="J49" s="66">
        <v>0</v>
      </c>
      <c r="K49" s="66">
        <v>0</v>
      </c>
      <c r="L49" s="66">
        <v>0</v>
      </c>
      <c r="M49" s="66">
        <v>0</v>
      </c>
      <c r="N49" s="66">
        <v>0</v>
      </c>
      <c r="O49" s="66">
        <f>SUM(D49:N49)</f>
        <v>287612</v>
      </c>
      <c r="P49" s="67">
        <f>(O49/P$62)</f>
        <v>7.8172428788867148</v>
      </c>
      <c r="Q49" s="68"/>
    </row>
    <row r="50" spans="1:120">
      <c r="A50" s="76"/>
      <c r="B50" s="77">
        <v>351.9</v>
      </c>
      <c r="C50" s="78" t="s">
        <v>157</v>
      </c>
      <c r="D50" s="66">
        <v>1313</v>
      </c>
      <c r="E50" s="66">
        <v>0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ref="O50:O51" si="5">SUM(D50:N50)</f>
        <v>1313</v>
      </c>
      <c r="P50" s="67">
        <f>(O50/P$62)</f>
        <v>3.5687105892585343E-2</v>
      </c>
      <c r="Q50" s="68"/>
    </row>
    <row r="51" spans="1:120">
      <c r="A51" s="76"/>
      <c r="B51" s="77">
        <v>354</v>
      </c>
      <c r="C51" s="78" t="s">
        <v>48</v>
      </c>
      <c r="D51" s="66">
        <v>138679</v>
      </c>
      <c r="E51" s="66">
        <v>0</v>
      </c>
      <c r="F51" s="66">
        <v>0</v>
      </c>
      <c r="G51" s="66">
        <v>0</v>
      </c>
      <c r="H51" s="66">
        <v>0</v>
      </c>
      <c r="I51" s="66">
        <v>0</v>
      </c>
      <c r="J51" s="66">
        <v>0</v>
      </c>
      <c r="K51" s="66">
        <v>0</v>
      </c>
      <c r="L51" s="66">
        <v>0</v>
      </c>
      <c r="M51" s="66">
        <v>0</v>
      </c>
      <c r="N51" s="66">
        <v>0</v>
      </c>
      <c r="O51" s="66">
        <f t="shared" si="5"/>
        <v>138679</v>
      </c>
      <c r="P51" s="67">
        <f>(O51/P$62)</f>
        <v>3.7692704935855619</v>
      </c>
      <c r="Q51" s="68"/>
    </row>
    <row r="52" spans="1:120" ht="15.75">
      <c r="A52" s="69" t="s">
        <v>2</v>
      </c>
      <c r="B52" s="70"/>
      <c r="C52" s="71"/>
      <c r="D52" s="72">
        <f>SUM(D53:D57)</f>
        <v>1166261</v>
      </c>
      <c r="E52" s="72">
        <f>SUM(E53:E57)</f>
        <v>810127</v>
      </c>
      <c r="F52" s="72">
        <f>SUM(F53:F57)</f>
        <v>0</v>
      </c>
      <c r="G52" s="72">
        <f>SUM(G53:G57)</f>
        <v>0</v>
      </c>
      <c r="H52" s="72">
        <f>SUM(H53:H57)</f>
        <v>0</v>
      </c>
      <c r="I52" s="72">
        <f>SUM(I53:I57)</f>
        <v>135000</v>
      </c>
      <c r="J52" s="72">
        <f>SUM(J53:J57)</f>
        <v>0</v>
      </c>
      <c r="K52" s="72">
        <f>SUM(K53:K57)</f>
        <v>0</v>
      </c>
      <c r="L52" s="72">
        <f>SUM(L53:L57)</f>
        <v>0</v>
      </c>
      <c r="M52" s="72">
        <f>SUM(M53:M57)</f>
        <v>0</v>
      </c>
      <c r="N52" s="72">
        <f>SUM(N53:N57)</f>
        <v>0</v>
      </c>
      <c r="O52" s="72">
        <f>SUM(D52:N52)</f>
        <v>2111388</v>
      </c>
      <c r="P52" s="74">
        <f>(O52/P$62)</f>
        <v>57.387149380300066</v>
      </c>
      <c r="Q52" s="75"/>
    </row>
    <row r="53" spans="1:120">
      <c r="A53" s="63"/>
      <c r="B53" s="64">
        <v>361.1</v>
      </c>
      <c r="C53" s="65" t="s">
        <v>49</v>
      </c>
      <c r="D53" s="66">
        <v>800792</v>
      </c>
      <c r="E53" s="66">
        <v>187124</v>
      </c>
      <c r="F53" s="66">
        <v>0</v>
      </c>
      <c r="G53" s="66">
        <v>0</v>
      </c>
      <c r="H53" s="66">
        <v>0</v>
      </c>
      <c r="I53" s="66">
        <v>0</v>
      </c>
      <c r="J53" s="66">
        <v>0</v>
      </c>
      <c r="K53" s="66">
        <v>0</v>
      </c>
      <c r="L53" s="66">
        <v>0</v>
      </c>
      <c r="M53" s="66">
        <v>0</v>
      </c>
      <c r="N53" s="66">
        <v>0</v>
      </c>
      <c r="O53" s="66">
        <f>SUM(D53:N53)</f>
        <v>987916</v>
      </c>
      <c r="P53" s="67">
        <f>(O53/P$62)</f>
        <v>26.851380734942378</v>
      </c>
      <c r="Q53" s="68"/>
    </row>
    <row r="54" spans="1:120">
      <c r="A54" s="63"/>
      <c r="B54" s="64">
        <v>362</v>
      </c>
      <c r="C54" s="65" t="s">
        <v>67</v>
      </c>
      <c r="D54" s="66">
        <v>88344</v>
      </c>
      <c r="E54" s="66">
        <v>0</v>
      </c>
      <c r="F54" s="66">
        <v>0</v>
      </c>
      <c r="G54" s="66">
        <v>0</v>
      </c>
      <c r="H54" s="66">
        <v>0</v>
      </c>
      <c r="I54" s="66">
        <v>0</v>
      </c>
      <c r="J54" s="66">
        <v>0</v>
      </c>
      <c r="K54" s="66">
        <v>0</v>
      </c>
      <c r="L54" s="66">
        <v>0</v>
      </c>
      <c r="M54" s="66">
        <v>0</v>
      </c>
      <c r="N54" s="66">
        <v>0</v>
      </c>
      <c r="O54" s="66">
        <f t="shared" ref="O54:O59" si="6">SUM(D54:N54)</f>
        <v>88344</v>
      </c>
      <c r="P54" s="67">
        <f>(O54/P$62)</f>
        <v>2.4011741682974561</v>
      </c>
      <c r="Q54" s="68"/>
    </row>
    <row r="55" spans="1:120">
      <c r="A55" s="63"/>
      <c r="B55" s="64">
        <v>365</v>
      </c>
      <c r="C55" s="65" t="s">
        <v>101</v>
      </c>
      <c r="D55" s="66">
        <v>96975</v>
      </c>
      <c r="E55" s="66">
        <v>0</v>
      </c>
      <c r="F55" s="66">
        <v>0</v>
      </c>
      <c r="G55" s="66">
        <v>0</v>
      </c>
      <c r="H55" s="66">
        <v>0</v>
      </c>
      <c r="I55" s="66">
        <v>0</v>
      </c>
      <c r="J55" s="66">
        <v>0</v>
      </c>
      <c r="K55" s="66">
        <v>0</v>
      </c>
      <c r="L55" s="66">
        <v>0</v>
      </c>
      <c r="M55" s="66">
        <v>0</v>
      </c>
      <c r="N55" s="66">
        <v>0</v>
      </c>
      <c r="O55" s="66">
        <f t="shared" si="6"/>
        <v>96975</v>
      </c>
      <c r="P55" s="67">
        <f>(O55/P$62)</f>
        <v>2.6357632093933465</v>
      </c>
      <c r="Q55" s="68"/>
    </row>
    <row r="56" spans="1:120">
      <c r="A56" s="63"/>
      <c r="B56" s="64">
        <v>366</v>
      </c>
      <c r="C56" s="65" t="s">
        <v>124</v>
      </c>
      <c r="D56" s="66">
        <v>22550</v>
      </c>
      <c r="E56" s="66">
        <v>0</v>
      </c>
      <c r="F56" s="66">
        <v>0</v>
      </c>
      <c r="G56" s="66">
        <v>0</v>
      </c>
      <c r="H56" s="66">
        <v>0</v>
      </c>
      <c r="I56" s="66">
        <v>0</v>
      </c>
      <c r="J56" s="66">
        <v>0</v>
      </c>
      <c r="K56" s="66">
        <v>0</v>
      </c>
      <c r="L56" s="66">
        <v>0</v>
      </c>
      <c r="M56" s="66">
        <v>0</v>
      </c>
      <c r="N56" s="66">
        <v>0</v>
      </c>
      <c r="O56" s="66">
        <f t="shared" si="6"/>
        <v>22550</v>
      </c>
      <c r="P56" s="67">
        <f>(O56/P$62)</f>
        <v>0.61290497934333554</v>
      </c>
      <c r="Q56" s="68"/>
    </row>
    <row r="57" spans="1:120">
      <c r="A57" s="63"/>
      <c r="B57" s="64">
        <v>369.9</v>
      </c>
      <c r="C57" s="65" t="s">
        <v>51</v>
      </c>
      <c r="D57" s="66">
        <v>157600</v>
      </c>
      <c r="E57" s="66">
        <v>623003</v>
      </c>
      <c r="F57" s="66">
        <v>0</v>
      </c>
      <c r="G57" s="66">
        <v>0</v>
      </c>
      <c r="H57" s="66">
        <v>0</v>
      </c>
      <c r="I57" s="66">
        <v>135000</v>
      </c>
      <c r="J57" s="66">
        <v>0</v>
      </c>
      <c r="K57" s="66">
        <v>0</v>
      </c>
      <c r="L57" s="66">
        <v>0</v>
      </c>
      <c r="M57" s="66">
        <v>0</v>
      </c>
      <c r="N57" s="66">
        <v>0</v>
      </c>
      <c r="O57" s="66">
        <f t="shared" si="6"/>
        <v>915603</v>
      </c>
      <c r="P57" s="67">
        <f>(O57/P$62)</f>
        <v>24.885926288323549</v>
      </c>
      <c r="Q57" s="68"/>
    </row>
    <row r="58" spans="1:120" ht="15.75">
      <c r="A58" s="69" t="s">
        <v>42</v>
      </c>
      <c r="B58" s="70"/>
      <c r="C58" s="71"/>
      <c r="D58" s="72">
        <f>SUM(D59:D59)</f>
        <v>411187</v>
      </c>
      <c r="E58" s="72">
        <f>SUM(E59:E59)</f>
        <v>0</v>
      </c>
      <c r="F58" s="72">
        <f>SUM(F59:F59)</f>
        <v>0</v>
      </c>
      <c r="G58" s="72">
        <f>SUM(G59:G59)</f>
        <v>0</v>
      </c>
      <c r="H58" s="72">
        <f>SUM(H59:H59)</f>
        <v>0</v>
      </c>
      <c r="I58" s="72">
        <f>SUM(I59:I59)</f>
        <v>0</v>
      </c>
      <c r="J58" s="72">
        <f>SUM(J59:J59)</f>
        <v>0</v>
      </c>
      <c r="K58" s="72">
        <f>SUM(K59:K59)</f>
        <v>0</v>
      </c>
      <c r="L58" s="72">
        <f>SUM(L59:L59)</f>
        <v>0</v>
      </c>
      <c r="M58" s="72">
        <f>SUM(M59:M59)</f>
        <v>0</v>
      </c>
      <c r="N58" s="72">
        <f>SUM(N59:N59)</f>
        <v>0</v>
      </c>
      <c r="O58" s="72">
        <f t="shared" si="6"/>
        <v>411187</v>
      </c>
      <c r="P58" s="74">
        <f>(O58/P$62)</f>
        <v>11.175989345509894</v>
      </c>
      <c r="Q58" s="68"/>
    </row>
    <row r="59" spans="1:120" ht="15.75" thickBot="1">
      <c r="A59" s="63"/>
      <c r="B59" s="64">
        <v>381</v>
      </c>
      <c r="C59" s="65" t="s">
        <v>52</v>
      </c>
      <c r="D59" s="66">
        <v>411187</v>
      </c>
      <c r="E59" s="66">
        <v>0</v>
      </c>
      <c r="F59" s="66">
        <v>0</v>
      </c>
      <c r="G59" s="66">
        <v>0</v>
      </c>
      <c r="H59" s="66">
        <v>0</v>
      </c>
      <c r="I59" s="66">
        <v>0</v>
      </c>
      <c r="J59" s="66">
        <v>0</v>
      </c>
      <c r="K59" s="66">
        <v>0</v>
      </c>
      <c r="L59" s="66">
        <v>0</v>
      </c>
      <c r="M59" s="66">
        <v>0</v>
      </c>
      <c r="N59" s="66">
        <v>0</v>
      </c>
      <c r="O59" s="66">
        <f t="shared" si="6"/>
        <v>411187</v>
      </c>
      <c r="P59" s="67">
        <f>(O59/P$62)</f>
        <v>11.175989345509894</v>
      </c>
      <c r="Q59" s="68"/>
    </row>
    <row r="60" spans="1:120" ht="16.5" thickBot="1">
      <c r="A60" s="79" t="s">
        <v>45</v>
      </c>
      <c r="B60" s="80"/>
      <c r="C60" s="81"/>
      <c r="D60" s="82">
        <f>SUM(D5,D14,D24,D40,D48,D52,D58)</f>
        <v>28788465</v>
      </c>
      <c r="E60" s="82">
        <f>SUM(E5,E14,E24,E40,E48,E52,E58)</f>
        <v>16944790</v>
      </c>
      <c r="F60" s="82">
        <f>SUM(F5,F14,F24,F40,F48,F52,F58)</f>
        <v>1185243</v>
      </c>
      <c r="G60" s="82">
        <f>SUM(G5,G14,G24,G40,G48,G52,G58)</f>
        <v>0</v>
      </c>
      <c r="H60" s="82">
        <f>SUM(H5,H14,H24,H40,H48,H52,H58)</f>
        <v>0</v>
      </c>
      <c r="I60" s="82">
        <f>SUM(I5,I14,I24,I40,I48,I52,I58)</f>
        <v>5516311</v>
      </c>
      <c r="J60" s="82">
        <f>SUM(J5,J14,J24,J40,J48,J52,J58)</f>
        <v>0</v>
      </c>
      <c r="K60" s="82">
        <f>SUM(K5,K14,K24,K40,K48,K52,K58)</f>
        <v>0</v>
      </c>
      <c r="L60" s="82">
        <f>SUM(L5,L14,L24,L40,L48,L52,L58)</f>
        <v>0</v>
      </c>
      <c r="M60" s="82">
        <f>SUM(M5,M14,M24,M40,M48,M52,M58)</f>
        <v>0</v>
      </c>
      <c r="N60" s="82">
        <f>SUM(N5,N14,N24,N40,N48,N52,N58)</f>
        <v>0</v>
      </c>
      <c r="O60" s="82">
        <f>SUM(D60:N60)</f>
        <v>52434809</v>
      </c>
      <c r="P60" s="83">
        <f>(O60/P$62)</f>
        <v>1425.1687595129376</v>
      </c>
      <c r="Q60" s="61"/>
      <c r="R60" s="84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</row>
    <row r="61" spans="1:120">
      <c r="A61" s="85"/>
      <c r="B61" s="86"/>
      <c r="C61" s="86"/>
      <c r="D61" s="87"/>
      <c r="E61" s="87"/>
      <c r="F61" s="87"/>
      <c r="G61" s="87"/>
      <c r="H61" s="87"/>
      <c r="I61" s="87"/>
      <c r="J61" s="87"/>
      <c r="K61" s="87"/>
      <c r="L61" s="87"/>
      <c r="M61" s="87"/>
      <c r="N61" s="87"/>
      <c r="O61" s="87"/>
      <c r="P61" s="88"/>
    </row>
    <row r="62" spans="1:120">
      <c r="A62" s="89"/>
      <c r="B62" s="90"/>
      <c r="C62" s="90"/>
      <c r="D62" s="91"/>
      <c r="E62" s="91"/>
      <c r="F62" s="91"/>
      <c r="G62" s="91"/>
      <c r="H62" s="91"/>
      <c r="I62" s="91"/>
      <c r="J62" s="91"/>
      <c r="K62" s="91"/>
      <c r="L62" s="91"/>
      <c r="M62" s="94" t="s">
        <v>162</v>
      </c>
      <c r="N62" s="94"/>
      <c r="O62" s="94"/>
      <c r="P62" s="92">
        <v>36792</v>
      </c>
    </row>
    <row r="63" spans="1:120">
      <c r="A63" s="95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7"/>
    </row>
    <row r="64" spans="1:120" ht="15.75" customHeight="1" thickBot="1">
      <c r="A64" s="98" t="s">
        <v>71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100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9682809</v>
      </c>
      <c r="E5" s="27">
        <f t="shared" si="0"/>
        <v>579219</v>
      </c>
      <c r="F5" s="27">
        <f t="shared" si="0"/>
        <v>1048926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1582288</v>
      </c>
      <c r="N5" s="28">
        <f>SUM(D5:M5)</f>
        <v>12893242</v>
      </c>
      <c r="O5" s="33">
        <f t="shared" ref="O5:O51" si="1">(N5/O$53)</f>
        <v>381.42300979203031</v>
      </c>
      <c r="P5" s="6"/>
    </row>
    <row r="6" spans="1:133">
      <c r="A6" s="12"/>
      <c r="B6" s="25">
        <v>311</v>
      </c>
      <c r="C6" s="20" t="s">
        <v>1</v>
      </c>
      <c r="D6" s="46">
        <v>6331587</v>
      </c>
      <c r="E6" s="46">
        <v>0</v>
      </c>
      <c r="F6" s="46">
        <v>1048926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1582288</v>
      </c>
      <c r="N6" s="46">
        <f>SUM(D6:M6)</f>
        <v>8962801</v>
      </c>
      <c r="O6" s="47">
        <f t="shared" si="1"/>
        <v>265.14809336449429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333242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333242</v>
      </c>
      <c r="O7" s="47">
        <f t="shared" si="1"/>
        <v>9.8583557672395941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245977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245977</v>
      </c>
      <c r="O8" s="47">
        <f t="shared" si="1"/>
        <v>7.2767801674407595</v>
      </c>
      <c r="P8" s="9"/>
    </row>
    <row r="9" spans="1:133">
      <c r="A9" s="12"/>
      <c r="B9" s="25">
        <v>314.10000000000002</v>
      </c>
      <c r="C9" s="20" t="s">
        <v>10</v>
      </c>
      <c r="D9" s="46">
        <v>1848505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1848505</v>
      </c>
      <c r="O9" s="47">
        <f t="shared" si="1"/>
        <v>54.684643374848385</v>
      </c>
      <c r="P9" s="9"/>
    </row>
    <row r="10" spans="1:133">
      <c r="A10" s="12"/>
      <c r="B10" s="25">
        <v>314.3</v>
      </c>
      <c r="C10" s="20" t="s">
        <v>11</v>
      </c>
      <c r="D10" s="46">
        <v>450456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450456</v>
      </c>
      <c r="O10" s="47">
        <f t="shared" si="1"/>
        <v>13.325917817945152</v>
      </c>
      <c r="P10" s="9"/>
    </row>
    <row r="11" spans="1:133">
      <c r="A11" s="12"/>
      <c r="B11" s="25">
        <v>314.39999999999998</v>
      </c>
      <c r="C11" s="20" t="s">
        <v>12</v>
      </c>
      <c r="D11" s="46">
        <v>48712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48712</v>
      </c>
      <c r="O11" s="47">
        <f t="shared" si="1"/>
        <v>1.4410555276158921</v>
      </c>
      <c r="P11" s="9"/>
    </row>
    <row r="12" spans="1:133">
      <c r="A12" s="12"/>
      <c r="B12" s="25">
        <v>315</v>
      </c>
      <c r="C12" s="20" t="s">
        <v>91</v>
      </c>
      <c r="D12" s="46">
        <v>847488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847488</v>
      </c>
      <c r="O12" s="47">
        <f t="shared" si="1"/>
        <v>25.071384196668934</v>
      </c>
      <c r="P12" s="9"/>
    </row>
    <row r="13" spans="1:133">
      <c r="A13" s="12"/>
      <c r="B13" s="25">
        <v>316</v>
      </c>
      <c r="C13" s="20" t="s">
        <v>92</v>
      </c>
      <c r="D13" s="46">
        <v>156061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156061</v>
      </c>
      <c r="O13" s="47">
        <f t="shared" si="1"/>
        <v>4.616779575777298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SUM(D15:D20)</f>
        <v>2415425</v>
      </c>
      <c r="E14" s="32">
        <f t="shared" si="3"/>
        <v>5208198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4041097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4" si="4">SUM(D14:M14)</f>
        <v>11664720</v>
      </c>
      <c r="O14" s="45">
        <f t="shared" si="1"/>
        <v>345.07943081974975</v>
      </c>
      <c r="P14" s="10"/>
    </row>
    <row r="15" spans="1:133">
      <c r="A15" s="12"/>
      <c r="B15" s="25">
        <v>322</v>
      </c>
      <c r="C15" s="20" t="s">
        <v>75</v>
      </c>
      <c r="D15" s="46">
        <v>91857</v>
      </c>
      <c r="E15" s="46">
        <v>0</v>
      </c>
      <c r="F15" s="46">
        <v>0</v>
      </c>
      <c r="G15" s="46">
        <v>0</v>
      </c>
      <c r="H15" s="46">
        <v>0</v>
      </c>
      <c r="I15" s="46">
        <v>634664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726521</v>
      </c>
      <c r="O15" s="47">
        <f t="shared" si="1"/>
        <v>21.492796497352305</v>
      </c>
      <c r="P15" s="9"/>
    </row>
    <row r="16" spans="1:133">
      <c r="A16" s="12"/>
      <c r="B16" s="25">
        <v>323.10000000000002</v>
      </c>
      <c r="C16" s="20" t="s">
        <v>15</v>
      </c>
      <c r="D16" s="46">
        <v>1457741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1457741</v>
      </c>
      <c r="O16" s="47">
        <f t="shared" si="1"/>
        <v>43.124604325059906</v>
      </c>
      <c r="P16" s="9"/>
    </row>
    <row r="17" spans="1:16">
      <c r="A17" s="12"/>
      <c r="B17" s="25">
        <v>323.39999999999998</v>
      </c>
      <c r="C17" s="20" t="s">
        <v>16</v>
      </c>
      <c r="D17" s="46">
        <v>15888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15888</v>
      </c>
      <c r="O17" s="47">
        <f t="shared" si="1"/>
        <v>0.47001745407212375</v>
      </c>
      <c r="P17" s="9"/>
    </row>
    <row r="18" spans="1:16">
      <c r="A18" s="12"/>
      <c r="B18" s="25">
        <v>323.7</v>
      </c>
      <c r="C18" s="20" t="s">
        <v>18</v>
      </c>
      <c r="D18" s="46">
        <v>820072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820072</v>
      </c>
      <c r="O18" s="47">
        <f t="shared" si="1"/>
        <v>24.260331923202084</v>
      </c>
      <c r="P18" s="9"/>
    </row>
    <row r="19" spans="1:16">
      <c r="A19" s="12"/>
      <c r="B19" s="25">
        <v>323.89999999999998</v>
      </c>
      <c r="C19" s="20" t="s">
        <v>19</v>
      </c>
      <c r="D19" s="46">
        <v>29867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29867</v>
      </c>
      <c r="O19" s="47">
        <f t="shared" si="1"/>
        <v>0.88356063071325031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5208198</v>
      </c>
      <c r="F20" s="46">
        <v>0</v>
      </c>
      <c r="G20" s="46">
        <v>0</v>
      </c>
      <c r="H20" s="46">
        <v>0</v>
      </c>
      <c r="I20" s="46">
        <v>3406433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8614631</v>
      </c>
      <c r="O20" s="47">
        <f t="shared" si="1"/>
        <v>254.84811998935007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SUM(D22:D33)</f>
        <v>3386104</v>
      </c>
      <c r="E21" s="32">
        <f t="shared" si="5"/>
        <v>1035879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270035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4692018</v>
      </c>
      <c r="O21" s="45">
        <f t="shared" si="1"/>
        <v>138.80478064077153</v>
      </c>
      <c r="P21" s="10"/>
    </row>
    <row r="22" spans="1:16">
      <c r="A22" s="12"/>
      <c r="B22" s="25">
        <v>331.2</v>
      </c>
      <c r="C22" s="20" t="s">
        <v>22</v>
      </c>
      <c r="D22" s="46">
        <v>0</v>
      </c>
      <c r="E22" s="46">
        <v>462481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462481</v>
      </c>
      <c r="O22" s="47">
        <f t="shared" si="1"/>
        <v>13.681655474366181</v>
      </c>
      <c r="P22" s="9"/>
    </row>
    <row r="23" spans="1:16">
      <c r="A23" s="12"/>
      <c r="B23" s="25">
        <v>331.69</v>
      </c>
      <c r="C23" s="20" t="s">
        <v>26</v>
      </c>
      <c r="D23" s="46">
        <v>0</v>
      </c>
      <c r="E23" s="46">
        <v>176387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176387</v>
      </c>
      <c r="O23" s="47">
        <f t="shared" si="1"/>
        <v>5.2180871520279268</v>
      </c>
      <c r="P23" s="9"/>
    </row>
    <row r="24" spans="1:16">
      <c r="A24" s="12"/>
      <c r="B24" s="25">
        <v>331.7</v>
      </c>
      <c r="C24" s="20" t="s">
        <v>25</v>
      </c>
      <c r="D24" s="46">
        <v>0</v>
      </c>
      <c r="E24" s="46">
        <v>22327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22327</v>
      </c>
      <c r="O24" s="47">
        <f t="shared" si="1"/>
        <v>0.66050350560601134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270035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1" si="6">SUM(D25:M25)</f>
        <v>270035</v>
      </c>
      <c r="O25" s="47">
        <f t="shared" si="1"/>
        <v>7.9884921456675446</v>
      </c>
      <c r="P25" s="9"/>
    </row>
    <row r="26" spans="1:16">
      <c r="A26" s="12"/>
      <c r="B26" s="25">
        <v>334.39</v>
      </c>
      <c r="C26" s="20" t="s">
        <v>93</v>
      </c>
      <c r="D26" s="46">
        <v>0</v>
      </c>
      <c r="E26" s="46">
        <v>25953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25953</v>
      </c>
      <c r="O26" s="47">
        <f t="shared" si="1"/>
        <v>0.76777209123450585</v>
      </c>
      <c r="P26" s="9"/>
    </row>
    <row r="27" spans="1:16">
      <c r="A27" s="12"/>
      <c r="B27" s="25">
        <v>334.69</v>
      </c>
      <c r="C27" s="20" t="s">
        <v>78</v>
      </c>
      <c r="D27" s="46">
        <v>0</v>
      </c>
      <c r="E27" s="46">
        <v>287718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287718</v>
      </c>
      <c r="O27" s="47">
        <f t="shared" si="1"/>
        <v>8.5116113954382744</v>
      </c>
      <c r="P27" s="9"/>
    </row>
    <row r="28" spans="1:16">
      <c r="A28" s="12"/>
      <c r="B28" s="25">
        <v>335.12</v>
      </c>
      <c r="C28" s="20" t="s">
        <v>94</v>
      </c>
      <c r="D28" s="46">
        <v>1294035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1294035</v>
      </c>
      <c r="O28" s="47">
        <f t="shared" si="1"/>
        <v>38.281661391000796</v>
      </c>
      <c r="P28" s="9"/>
    </row>
    <row r="29" spans="1:16">
      <c r="A29" s="12"/>
      <c r="B29" s="25">
        <v>335.14</v>
      </c>
      <c r="C29" s="20" t="s">
        <v>95</v>
      </c>
      <c r="D29" s="46">
        <v>1885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1885</v>
      </c>
      <c r="O29" s="47">
        <f t="shared" si="1"/>
        <v>5.5764281276809748E-2</v>
      </c>
      <c r="P29" s="9"/>
    </row>
    <row r="30" spans="1:16">
      <c r="A30" s="12"/>
      <c r="B30" s="25">
        <v>335.15</v>
      </c>
      <c r="C30" s="20" t="s">
        <v>96</v>
      </c>
      <c r="D30" s="46">
        <v>8610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8610</v>
      </c>
      <c r="O30" s="47">
        <f t="shared" si="1"/>
        <v>0.25471112031476495</v>
      </c>
      <c r="P30" s="9"/>
    </row>
    <row r="31" spans="1:16">
      <c r="A31" s="12"/>
      <c r="B31" s="25">
        <v>335.18</v>
      </c>
      <c r="C31" s="20" t="s">
        <v>97</v>
      </c>
      <c r="D31" s="46">
        <v>2041857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2041857</v>
      </c>
      <c r="O31" s="47">
        <f t="shared" si="1"/>
        <v>60.404609058367598</v>
      </c>
      <c r="P31" s="9"/>
    </row>
    <row r="32" spans="1:16">
      <c r="A32" s="12"/>
      <c r="B32" s="25">
        <v>337.4</v>
      </c>
      <c r="C32" s="20" t="s">
        <v>33</v>
      </c>
      <c r="D32" s="46">
        <v>39717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51" si="7">SUM(D32:M32)</f>
        <v>39717</v>
      </c>
      <c r="O32" s="47">
        <f t="shared" si="1"/>
        <v>1.1749548856610359</v>
      </c>
      <c r="P32" s="9"/>
    </row>
    <row r="33" spans="1:16">
      <c r="A33" s="12"/>
      <c r="B33" s="25">
        <v>337.7</v>
      </c>
      <c r="C33" s="20" t="s">
        <v>35</v>
      </c>
      <c r="D33" s="46">
        <v>0</v>
      </c>
      <c r="E33" s="46">
        <v>61013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61013</v>
      </c>
      <c r="O33" s="47">
        <f t="shared" si="1"/>
        <v>1.804958139810076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SUM(D35:D39)</f>
        <v>974751</v>
      </c>
      <c r="E34" s="32">
        <f t="shared" si="8"/>
        <v>366213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1340964</v>
      </c>
      <c r="O34" s="45">
        <f t="shared" si="1"/>
        <v>39.669970120995181</v>
      </c>
      <c r="P34" s="10"/>
    </row>
    <row r="35" spans="1:16">
      <c r="A35" s="12"/>
      <c r="B35" s="25">
        <v>341.9</v>
      </c>
      <c r="C35" s="20" t="s">
        <v>98</v>
      </c>
      <c r="D35" s="46">
        <v>1574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1574</v>
      </c>
      <c r="O35" s="47">
        <f t="shared" si="1"/>
        <v>4.6563914445463421E-2</v>
      </c>
      <c r="P35" s="9"/>
    </row>
    <row r="36" spans="1:16">
      <c r="A36" s="12"/>
      <c r="B36" s="25">
        <v>342.5</v>
      </c>
      <c r="C36" s="20" t="s">
        <v>81</v>
      </c>
      <c r="D36" s="46">
        <v>0</v>
      </c>
      <c r="E36" s="46">
        <v>305768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305768</v>
      </c>
      <c r="O36" s="47">
        <f t="shared" si="1"/>
        <v>9.0455876697334556</v>
      </c>
      <c r="P36" s="9"/>
    </row>
    <row r="37" spans="1:16">
      <c r="A37" s="12"/>
      <c r="B37" s="25">
        <v>342.6</v>
      </c>
      <c r="C37" s="20" t="s">
        <v>82</v>
      </c>
      <c r="D37" s="46">
        <v>817016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817016</v>
      </c>
      <c r="O37" s="47">
        <f t="shared" si="1"/>
        <v>24.169925746235542</v>
      </c>
      <c r="P37" s="9"/>
    </row>
    <row r="38" spans="1:16">
      <c r="A38" s="12"/>
      <c r="B38" s="25">
        <v>346.9</v>
      </c>
      <c r="C38" s="20" t="s">
        <v>44</v>
      </c>
      <c r="D38" s="46">
        <v>2949</v>
      </c>
      <c r="E38" s="46">
        <v>60445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63394</v>
      </c>
      <c r="O38" s="47">
        <f t="shared" si="1"/>
        <v>1.8753956749400942</v>
      </c>
      <c r="P38" s="9"/>
    </row>
    <row r="39" spans="1:16">
      <c r="A39" s="12"/>
      <c r="B39" s="25">
        <v>347.2</v>
      </c>
      <c r="C39" s="20" t="s">
        <v>84</v>
      </c>
      <c r="D39" s="46">
        <v>153212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153212</v>
      </c>
      <c r="O39" s="47">
        <f t="shared" si="1"/>
        <v>4.5324971156406235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SUM(D41:D43)</f>
        <v>275788</v>
      </c>
      <c r="E40" s="32">
        <f t="shared" si="9"/>
        <v>17247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293035</v>
      </c>
      <c r="O40" s="45">
        <f t="shared" si="1"/>
        <v>8.6689051267638959</v>
      </c>
      <c r="P40" s="10"/>
    </row>
    <row r="41" spans="1:16">
      <c r="A41" s="13"/>
      <c r="B41" s="39">
        <v>351.9</v>
      </c>
      <c r="C41" s="21" t="s">
        <v>99</v>
      </c>
      <c r="D41" s="46">
        <v>37063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37063</v>
      </c>
      <c r="O41" s="47">
        <f t="shared" si="1"/>
        <v>1.0964411442771351</v>
      </c>
      <c r="P41" s="9"/>
    </row>
    <row r="42" spans="1:16">
      <c r="A42" s="13"/>
      <c r="B42" s="39">
        <v>354</v>
      </c>
      <c r="C42" s="21" t="s">
        <v>48</v>
      </c>
      <c r="D42" s="46">
        <v>238725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238725</v>
      </c>
      <c r="O42" s="47">
        <f t="shared" si="1"/>
        <v>7.0622429961837705</v>
      </c>
      <c r="P42" s="9"/>
    </row>
    <row r="43" spans="1:16">
      <c r="A43" s="13"/>
      <c r="B43" s="39">
        <v>355</v>
      </c>
      <c r="C43" s="21" t="s">
        <v>100</v>
      </c>
      <c r="D43" s="46">
        <v>0</v>
      </c>
      <c r="E43" s="46">
        <v>17247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17247</v>
      </c>
      <c r="O43" s="47">
        <f t="shared" si="1"/>
        <v>0.51022098630299084</v>
      </c>
      <c r="P43" s="9"/>
    </row>
    <row r="44" spans="1:16" ht="15.75">
      <c r="A44" s="29" t="s">
        <v>2</v>
      </c>
      <c r="B44" s="30"/>
      <c r="C44" s="31"/>
      <c r="D44" s="32">
        <f t="shared" ref="D44:M44" si="10">SUM(D45:D46)</f>
        <v>549519</v>
      </c>
      <c r="E44" s="32">
        <f t="shared" si="10"/>
        <v>30473</v>
      </c>
      <c r="F44" s="32">
        <f t="shared" si="10"/>
        <v>155</v>
      </c>
      <c r="G44" s="32">
        <f t="shared" si="10"/>
        <v>0</v>
      </c>
      <c r="H44" s="32">
        <f t="shared" si="10"/>
        <v>0</v>
      </c>
      <c r="I44" s="32">
        <f t="shared" si="10"/>
        <v>13175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16142</v>
      </c>
      <c r="N44" s="32">
        <f t="shared" si="7"/>
        <v>609464</v>
      </c>
      <c r="O44" s="45">
        <f t="shared" si="1"/>
        <v>18.029879004822057</v>
      </c>
      <c r="P44" s="10"/>
    </row>
    <row r="45" spans="1:16">
      <c r="A45" s="12"/>
      <c r="B45" s="25">
        <v>361.1</v>
      </c>
      <c r="C45" s="20" t="s">
        <v>49</v>
      </c>
      <c r="D45" s="46">
        <v>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2310</v>
      </c>
      <c r="N45" s="46">
        <f t="shared" si="7"/>
        <v>2328</v>
      </c>
      <c r="O45" s="47">
        <f t="shared" si="1"/>
        <v>6.8869626956187327E-2</v>
      </c>
      <c r="P45" s="9"/>
    </row>
    <row r="46" spans="1:16">
      <c r="A46" s="12"/>
      <c r="B46" s="25">
        <v>369.9</v>
      </c>
      <c r="C46" s="20" t="s">
        <v>51</v>
      </c>
      <c r="D46" s="46">
        <v>549501</v>
      </c>
      <c r="E46" s="46">
        <v>30473</v>
      </c>
      <c r="F46" s="46">
        <v>155</v>
      </c>
      <c r="G46" s="46">
        <v>0</v>
      </c>
      <c r="H46" s="46">
        <v>0</v>
      </c>
      <c r="I46" s="46">
        <v>13175</v>
      </c>
      <c r="J46" s="46">
        <v>0</v>
      </c>
      <c r="K46" s="46">
        <v>0</v>
      </c>
      <c r="L46" s="46">
        <v>0</v>
      </c>
      <c r="M46" s="46">
        <v>13832</v>
      </c>
      <c r="N46" s="46">
        <f t="shared" si="7"/>
        <v>607136</v>
      </c>
      <c r="O46" s="47">
        <f t="shared" si="1"/>
        <v>17.961009377865871</v>
      </c>
      <c r="P46" s="9"/>
    </row>
    <row r="47" spans="1:16" ht="15.75">
      <c r="A47" s="29" t="s">
        <v>42</v>
      </c>
      <c r="B47" s="30"/>
      <c r="C47" s="31"/>
      <c r="D47" s="32">
        <f t="shared" ref="D47:M47" si="11">SUM(D48:D50)</f>
        <v>522444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185023</v>
      </c>
      <c r="N47" s="32">
        <f t="shared" si="7"/>
        <v>707467</v>
      </c>
      <c r="O47" s="45">
        <f t="shared" si="1"/>
        <v>20.929118717273614</v>
      </c>
      <c r="P47" s="9"/>
    </row>
    <row r="48" spans="1:16">
      <c r="A48" s="12"/>
      <c r="B48" s="25">
        <v>381</v>
      </c>
      <c r="C48" s="20" t="s">
        <v>52</v>
      </c>
      <c r="D48" s="46">
        <v>425000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425000</v>
      </c>
      <c r="O48" s="47">
        <f t="shared" si="1"/>
        <v>12.572848563736946</v>
      </c>
      <c r="P48" s="9"/>
    </row>
    <row r="49" spans="1:119">
      <c r="A49" s="12"/>
      <c r="B49" s="25">
        <v>384</v>
      </c>
      <c r="C49" s="20" t="s">
        <v>53</v>
      </c>
      <c r="D49" s="46">
        <v>97444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97444</v>
      </c>
      <c r="O49" s="47">
        <f t="shared" si="1"/>
        <v>2.8827027186936069</v>
      </c>
      <c r="P49" s="9"/>
    </row>
    <row r="50" spans="1:119" ht="15.75" thickBot="1">
      <c r="A50" s="12"/>
      <c r="B50" s="25">
        <v>388.1</v>
      </c>
      <c r="C50" s="20" t="s">
        <v>68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185023</v>
      </c>
      <c r="N50" s="46">
        <f t="shared" si="7"/>
        <v>185023</v>
      </c>
      <c r="O50" s="47">
        <f t="shared" si="1"/>
        <v>5.4735674348430612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SUM(D5,D14,D21,D34,D40,D44,D47)</f>
        <v>17806840</v>
      </c>
      <c r="E51" s="15">
        <f t="shared" si="12"/>
        <v>7237229</v>
      </c>
      <c r="F51" s="15">
        <f t="shared" si="12"/>
        <v>1049081</v>
      </c>
      <c r="G51" s="15">
        <f t="shared" si="12"/>
        <v>0</v>
      </c>
      <c r="H51" s="15">
        <f t="shared" si="12"/>
        <v>0</v>
      </c>
      <c r="I51" s="15">
        <f t="shared" si="12"/>
        <v>4324307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1783453</v>
      </c>
      <c r="N51" s="15">
        <f t="shared" si="7"/>
        <v>32200910</v>
      </c>
      <c r="O51" s="38">
        <f t="shared" si="1"/>
        <v>952.60509422240625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110</v>
      </c>
      <c r="M53" s="118"/>
      <c r="N53" s="118"/>
      <c r="O53" s="43">
        <v>33803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90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9572450</v>
      </c>
      <c r="E5" s="27">
        <f t="shared" si="0"/>
        <v>557776</v>
      </c>
      <c r="F5" s="27">
        <f t="shared" si="0"/>
        <v>1003473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1354771</v>
      </c>
      <c r="N5" s="28">
        <f>SUM(D5:M5)</f>
        <v>12488470</v>
      </c>
      <c r="O5" s="33">
        <f t="shared" ref="O5:O36" si="1">(N5/O$55)</f>
        <v>374.78152571874438</v>
      </c>
      <c r="P5" s="6"/>
    </row>
    <row r="6" spans="1:133">
      <c r="A6" s="12"/>
      <c r="B6" s="25">
        <v>311</v>
      </c>
      <c r="C6" s="20" t="s">
        <v>1</v>
      </c>
      <c r="D6" s="46">
        <v>6214294</v>
      </c>
      <c r="E6" s="46">
        <v>0</v>
      </c>
      <c r="F6" s="46">
        <v>1003473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1354771</v>
      </c>
      <c r="N6" s="46">
        <f>SUM(D6:M6)</f>
        <v>8572538</v>
      </c>
      <c r="O6" s="47">
        <f t="shared" si="1"/>
        <v>257.2636096272733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324057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324057</v>
      </c>
      <c r="O7" s="47">
        <f t="shared" si="1"/>
        <v>9.725016505611908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233719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233719</v>
      </c>
      <c r="O8" s="47">
        <f t="shared" si="1"/>
        <v>7.0139547446131685</v>
      </c>
      <c r="P8" s="9"/>
    </row>
    <row r="9" spans="1:133">
      <c r="A9" s="12"/>
      <c r="B9" s="25">
        <v>314.10000000000002</v>
      </c>
      <c r="C9" s="20" t="s">
        <v>10</v>
      </c>
      <c r="D9" s="46">
        <v>1671308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1671308</v>
      </c>
      <c r="O9" s="47">
        <f t="shared" si="1"/>
        <v>50.15629313966749</v>
      </c>
      <c r="P9" s="9"/>
    </row>
    <row r="10" spans="1:133">
      <c r="A10" s="12"/>
      <c r="B10" s="25">
        <v>314.3</v>
      </c>
      <c r="C10" s="20" t="s">
        <v>11</v>
      </c>
      <c r="D10" s="46">
        <v>479097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479097</v>
      </c>
      <c r="O10" s="47">
        <f t="shared" si="1"/>
        <v>14.377798451473501</v>
      </c>
      <c r="P10" s="9"/>
    </row>
    <row r="11" spans="1:133">
      <c r="A11" s="12"/>
      <c r="B11" s="25">
        <v>314.39999999999998</v>
      </c>
      <c r="C11" s="20" t="s">
        <v>12</v>
      </c>
      <c r="D11" s="46">
        <v>34290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34290</v>
      </c>
      <c r="O11" s="47">
        <f t="shared" si="1"/>
        <v>1.0290498769581657</v>
      </c>
      <c r="P11" s="9"/>
    </row>
    <row r="12" spans="1:133">
      <c r="A12" s="12"/>
      <c r="B12" s="25">
        <v>315</v>
      </c>
      <c r="C12" s="20" t="s">
        <v>91</v>
      </c>
      <c r="D12" s="46">
        <v>974426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974426</v>
      </c>
      <c r="O12" s="47">
        <f t="shared" si="1"/>
        <v>29.242722525658724</v>
      </c>
      <c r="P12" s="9"/>
    </row>
    <row r="13" spans="1:133">
      <c r="A13" s="12"/>
      <c r="B13" s="25">
        <v>316</v>
      </c>
      <c r="C13" s="20" t="s">
        <v>92</v>
      </c>
      <c r="D13" s="46">
        <v>199035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199035</v>
      </c>
      <c r="O13" s="47">
        <f t="shared" si="1"/>
        <v>5.9730808474881458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2366683</v>
      </c>
      <c r="E14" s="32">
        <f t="shared" si="3"/>
        <v>4424031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4204469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10995183</v>
      </c>
      <c r="O14" s="45">
        <f t="shared" si="1"/>
        <v>329.96767901086372</v>
      </c>
      <c r="P14" s="10"/>
    </row>
    <row r="15" spans="1:133">
      <c r="A15" s="12"/>
      <c r="B15" s="25">
        <v>322</v>
      </c>
      <c r="C15" s="20" t="s">
        <v>75</v>
      </c>
      <c r="D15" s="46">
        <v>122648</v>
      </c>
      <c r="E15" s="46">
        <v>0</v>
      </c>
      <c r="F15" s="46">
        <v>0</v>
      </c>
      <c r="G15" s="46">
        <v>0</v>
      </c>
      <c r="H15" s="46">
        <v>0</v>
      </c>
      <c r="I15" s="46">
        <v>572808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695456</v>
      </c>
      <c r="O15" s="47">
        <f t="shared" si="1"/>
        <v>20.870776063861712</v>
      </c>
      <c r="P15" s="9"/>
    </row>
    <row r="16" spans="1:133">
      <c r="A16" s="12"/>
      <c r="B16" s="25">
        <v>323.10000000000002</v>
      </c>
      <c r="C16" s="20" t="s">
        <v>15</v>
      </c>
      <c r="D16" s="46">
        <v>1332302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1332302</v>
      </c>
      <c r="O16" s="47">
        <f t="shared" si="1"/>
        <v>39.982654102394811</v>
      </c>
      <c r="P16" s="9"/>
    </row>
    <row r="17" spans="1:16">
      <c r="A17" s="12"/>
      <c r="B17" s="25">
        <v>323.39999999999998</v>
      </c>
      <c r="C17" s="20" t="s">
        <v>16</v>
      </c>
      <c r="D17" s="46">
        <v>13372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13372</v>
      </c>
      <c r="O17" s="47">
        <f t="shared" si="1"/>
        <v>0.40129644078986854</v>
      </c>
      <c r="P17" s="9"/>
    </row>
    <row r="18" spans="1:16">
      <c r="A18" s="12"/>
      <c r="B18" s="25">
        <v>323.7</v>
      </c>
      <c r="C18" s="20" t="s">
        <v>18</v>
      </c>
      <c r="D18" s="46">
        <v>835613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835613</v>
      </c>
      <c r="O18" s="47">
        <f t="shared" si="1"/>
        <v>25.076916151491506</v>
      </c>
      <c r="P18" s="9"/>
    </row>
    <row r="19" spans="1:16">
      <c r="A19" s="12"/>
      <c r="B19" s="25">
        <v>323.89999999999998</v>
      </c>
      <c r="C19" s="20" t="s">
        <v>19</v>
      </c>
      <c r="D19" s="46">
        <v>62098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62098</v>
      </c>
      <c r="O19" s="47">
        <f t="shared" si="1"/>
        <v>1.8635736150291098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4424031</v>
      </c>
      <c r="F20" s="46">
        <v>0</v>
      </c>
      <c r="G20" s="46">
        <v>0</v>
      </c>
      <c r="H20" s="46">
        <v>0</v>
      </c>
      <c r="I20" s="46">
        <v>3631661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8055692</v>
      </c>
      <c r="O20" s="47">
        <f t="shared" si="1"/>
        <v>241.75295600504171</v>
      </c>
      <c r="P20" s="9"/>
    </row>
    <row r="21" spans="1:16">
      <c r="A21" s="12"/>
      <c r="B21" s="25">
        <v>329</v>
      </c>
      <c r="C21" s="20" t="s">
        <v>21</v>
      </c>
      <c r="D21" s="46">
        <v>650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650</v>
      </c>
      <c r="O21" s="47">
        <f t="shared" si="1"/>
        <v>1.950663225496669E-2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SUM(D23:D35)</f>
        <v>3177280</v>
      </c>
      <c r="E22" s="32">
        <f t="shared" si="5"/>
        <v>629976</v>
      </c>
      <c r="F22" s="32">
        <f t="shared" si="5"/>
        <v>0</v>
      </c>
      <c r="G22" s="32">
        <f t="shared" si="5"/>
        <v>394413</v>
      </c>
      <c r="H22" s="32">
        <f t="shared" si="5"/>
        <v>0</v>
      </c>
      <c r="I22" s="32">
        <f t="shared" si="5"/>
        <v>481580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4683249</v>
      </c>
      <c r="O22" s="45">
        <f t="shared" si="1"/>
        <v>140.54525538683151</v>
      </c>
      <c r="P22" s="10"/>
    </row>
    <row r="23" spans="1:16">
      <c r="A23" s="12"/>
      <c r="B23" s="25">
        <v>331.2</v>
      </c>
      <c r="C23" s="20" t="s">
        <v>22</v>
      </c>
      <c r="D23" s="46">
        <v>0</v>
      </c>
      <c r="E23" s="46">
        <v>192193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192193</v>
      </c>
      <c r="O23" s="47">
        <f t="shared" si="1"/>
        <v>5.7677510353520196</v>
      </c>
      <c r="P23" s="9"/>
    </row>
    <row r="24" spans="1:16">
      <c r="A24" s="12"/>
      <c r="B24" s="25">
        <v>331.69</v>
      </c>
      <c r="C24" s="20" t="s">
        <v>26</v>
      </c>
      <c r="D24" s="46">
        <v>0</v>
      </c>
      <c r="E24" s="46">
        <v>98562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98562</v>
      </c>
      <c r="O24" s="47">
        <f t="shared" si="1"/>
        <v>2.9578656743292719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0</v>
      </c>
      <c r="F25" s="46">
        <v>0</v>
      </c>
      <c r="G25" s="46">
        <v>394413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394413</v>
      </c>
      <c r="O25" s="47">
        <f t="shared" si="1"/>
        <v>11.836414380889503</v>
      </c>
      <c r="P25" s="9"/>
    </row>
    <row r="26" spans="1:16">
      <c r="A26" s="12"/>
      <c r="B26" s="25">
        <v>334.36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79080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79080</v>
      </c>
      <c r="O26" s="47">
        <f t="shared" si="1"/>
        <v>2.3732068903427166</v>
      </c>
      <c r="P26" s="9"/>
    </row>
    <row r="27" spans="1:16">
      <c r="A27" s="12"/>
      <c r="B27" s="25">
        <v>334.39</v>
      </c>
      <c r="C27" s="20" t="s">
        <v>93</v>
      </c>
      <c r="D27" s="46">
        <v>0</v>
      </c>
      <c r="E27" s="46">
        <v>25529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25529</v>
      </c>
      <c r="O27" s="47">
        <f t="shared" si="1"/>
        <v>0.76613048436468401</v>
      </c>
      <c r="P27" s="9"/>
    </row>
    <row r="28" spans="1:16">
      <c r="A28" s="12"/>
      <c r="B28" s="25">
        <v>334.69</v>
      </c>
      <c r="C28" s="20" t="s">
        <v>78</v>
      </c>
      <c r="D28" s="46">
        <v>0</v>
      </c>
      <c r="E28" s="46">
        <v>250393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250393</v>
      </c>
      <c r="O28" s="47">
        <f t="shared" si="1"/>
        <v>7.5143448772582682</v>
      </c>
      <c r="P28" s="9"/>
    </row>
    <row r="29" spans="1:16">
      <c r="A29" s="12"/>
      <c r="B29" s="25">
        <v>335.12</v>
      </c>
      <c r="C29" s="20" t="s">
        <v>94</v>
      </c>
      <c r="D29" s="46">
        <v>1168807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1168807</v>
      </c>
      <c r="O29" s="47">
        <f t="shared" si="1"/>
        <v>35.076135886201307</v>
      </c>
      <c r="P29" s="9"/>
    </row>
    <row r="30" spans="1:16">
      <c r="A30" s="12"/>
      <c r="B30" s="25">
        <v>335.14</v>
      </c>
      <c r="C30" s="20" t="s">
        <v>95</v>
      </c>
      <c r="D30" s="46">
        <v>-3826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-3826</v>
      </c>
      <c r="O30" s="47">
        <f t="shared" si="1"/>
        <v>-0.11481903847308085</v>
      </c>
      <c r="P30" s="9"/>
    </row>
    <row r="31" spans="1:16">
      <c r="A31" s="12"/>
      <c r="B31" s="25">
        <v>335.15</v>
      </c>
      <c r="C31" s="20" t="s">
        <v>96</v>
      </c>
      <c r="D31" s="46">
        <v>11813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11813</v>
      </c>
      <c r="O31" s="47">
        <f t="shared" si="1"/>
        <v>0.35451053358141771</v>
      </c>
      <c r="P31" s="9"/>
    </row>
    <row r="32" spans="1:16">
      <c r="A32" s="12"/>
      <c r="B32" s="25">
        <v>335.18</v>
      </c>
      <c r="C32" s="20" t="s">
        <v>97</v>
      </c>
      <c r="D32" s="46">
        <v>1917585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1917585</v>
      </c>
      <c r="O32" s="47">
        <f t="shared" si="1"/>
        <v>57.547116019446612</v>
      </c>
      <c r="P32" s="9"/>
    </row>
    <row r="33" spans="1:16">
      <c r="A33" s="12"/>
      <c r="B33" s="25">
        <v>337.4</v>
      </c>
      <c r="C33" s="20" t="s">
        <v>33</v>
      </c>
      <c r="D33" s="46">
        <v>82901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53" si="7">SUM(D33:M33)</f>
        <v>82901</v>
      </c>
      <c r="O33" s="47">
        <f t="shared" si="1"/>
        <v>2.4878758777984515</v>
      </c>
      <c r="P33" s="9"/>
    </row>
    <row r="34" spans="1:16">
      <c r="A34" s="12"/>
      <c r="B34" s="25">
        <v>337.7</v>
      </c>
      <c r="C34" s="20" t="s">
        <v>35</v>
      </c>
      <c r="D34" s="46">
        <v>0</v>
      </c>
      <c r="E34" s="46">
        <v>63299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63299</v>
      </c>
      <c r="O34" s="47">
        <f t="shared" si="1"/>
        <v>1.8996158693955945</v>
      </c>
      <c r="P34" s="9"/>
    </row>
    <row r="35" spans="1:16">
      <c r="A35" s="12"/>
      <c r="B35" s="25">
        <v>337.9</v>
      </c>
      <c r="C35" s="20" t="s">
        <v>79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402500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402500</v>
      </c>
      <c r="O35" s="47">
        <f t="shared" si="1"/>
        <v>12.079106896344758</v>
      </c>
      <c r="P35" s="9"/>
    </row>
    <row r="36" spans="1:16" ht="15.75">
      <c r="A36" s="29" t="s">
        <v>40</v>
      </c>
      <c r="B36" s="30"/>
      <c r="C36" s="31"/>
      <c r="D36" s="32">
        <f t="shared" ref="D36:M36" si="8">SUM(D37:D41)</f>
        <v>942302</v>
      </c>
      <c r="E36" s="32">
        <f t="shared" si="8"/>
        <v>538521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7"/>
        <v>1480823</v>
      </c>
      <c r="O36" s="45">
        <f t="shared" si="1"/>
        <v>44.439799531840826</v>
      </c>
      <c r="P36" s="10"/>
    </row>
    <row r="37" spans="1:16">
      <c r="A37" s="12"/>
      <c r="B37" s="25">
        <v>341.9</v>
      </c>
      <c r="C37" s="20" t="s">
        <v>98</v>
      </c>
      <c r="D37" s="46">
        <v>2202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2202</v>
      </c>
      <c r="O37" s="47">
        <f t="shared" ref="O37:O53" si="9">(N37/O$55)</f>
        <v>6.6082468039133299E-2</v>
      </c>
      <c r="P37" s="9"/>
    </row>
    <row r="38" spans="1:16">
      <c r="A38" s="12"/>
      <c r="B38" s="25">
        <v>342.5</v>
      </c>
      <c r="C38" s="20" t="s">
        <v>81</v>
      </c>
      <c r="D38" s="46">
        <v>0</v>
      </c>
      <c r="E38" s="46">
        <v>307676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307676</v>
      </c>
      <c r="O38" s="47">
        <f t="shared" si="9"/>
        <v>9.2334193625832786</v>
      </c>
      <c r="P38" s="9"/>
    </row>
    <row r="39" spans="1:16">
      <c r="A39" s="12"/>
      <c r="B39" s="25">
        <v>342.6</v>
      </c>
      <c r="C39" s="20" t="s">
        <v>82</v>
      </c>
      <c r="D39" s="46">
        <v>774332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774332</v>
      </c>
      <c r="O39" s="47">
        <f t="shared" si="9"/>
        <v>23.237860872696718</v>
      </c>
      <c r="P39" s="9"/>
    </row>
    <row r="40" spans="1:16">
      <c r="A40" s="12"/>
      <c r="B40" s="25">
        <v>346.9</v>
      </c>
      <c r="C40" s="20" t="s">
        <v>44</v>
      </c>
      <c r="D40" s="46">
        <v>0</v>
      </c>
      <c r="E40" s="46">
        <v>230845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230845</v>
      </c>
      <c r="O40" s="47">
        <f t="shared" si="9"/>
        <v>6.9277054198427468</v>
      </c>
      <c r="P40" s="9"/>
    </row>
    <row r="41" spans="1:16">
      <c r="A41" s="12"/>
      <c r="B41" s="25">
        <v>347.2</v>
      </c>
      <c r="C41" s="20" t="s">
        <v>84</v>
      </c>
      <c r="D41" s="46">
        <v>165768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165768</v>
      </c>
      <c r="O41" s="47">
        <f t="shared" si="9"/>
        <v>4.9747314086789505</v>
      </c>
      <c r="P41" s="9"/>
    </row>
    <row r="42" spans="1:16" ht="15.75">
      <c r="A42" s="29" t="s">
        <v>41</v>
      </c>
      <c r="B42" s="30"/>
      <c r="C42" s="31"/>
      <c r="D42" s="32">
        <f t="shared" ref="D42:M42" si="10">SUM(D43:D45)</f>
        <v>294508</v>
      </c>
      <c r="E42" s="32">
        <f t="shared" si="10"/>
        <v>74142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7"/>
        <v>368650</v>
      </c>
      <c r="O42" s="45">
        <f t="shared" si="9"/>
        <v>11.06326150891303</v>
      </c>
      <c r="P42" s="10"/>
    </row>
    <row r="43" spans="1:16">
      <c r="A43" s="13"/>
      <c r="B43" s="39">
        <v>351.9</v>
      </c>
      <c r="C43" s="21" t="s">
        <v>99</v>
      </c>
      <c r="D43" s="46">
        <v>36150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36150</v>
      </c>
      <c r="O43" s="47">
        <f t="shared" si="9"/>
        <v>1.0848688554108397</v>
      </c>
      <c r="P43" s="9"/>
    </row>
    <row r="44" spans="1:16">
      <c r="A44" s="13"/>
      <c r="B44" s="39">
        <v>354</v>
      </c>
      <c r="C44" s="21" t="s">
        <v>48</v>
      </c>
      <c r="D44" s="46">
        <v>258358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258358</v>
      </c>
      <c r="O44" s="47">
        <f t="shared" si="9"/>
        <v>7.7533761478902825</v>
      </c>
      <c r="P44" s="9"/>
    </row>
    <row r="45" spans="1:16">
      <c r="A45" s="13"/>
      <c r="B45" s="39">
        <v>355</v>
      </c>
      <c r="C45" s="21" t="s">
        <v>100</v>
      </c>
      <c r="D45" s="46">
        <v>0</v>
      </c>
      <c r="E45" s="46">
        <v>74142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74142</v>
      </c>
      <c r="O45" s="47">
        <f t="shared" si="9"/>
        <v>2.225016505611908</v>
      </c>
      <c r="P45" s="9"/>
    </row>
    <row r="46" spans="1:16" ht="15.75">
      <c r="A46" s="29" t="s">
        <v>2</v>
      </c>
      <c r="B46" s="30"/>
      <c r="C46" s="31"/>
      <c r="D46" s="32">
        <f t="shared" ref="D46:M46" si="11">SUM(D47:D49)</f>
        <v>461787</v>
      </c>
      <c r="E46" s="32">
        <f t="shared" si="11"/>
        <v>17534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79422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10692</v>
      </c>
      <c r="N46" s="32">
        <f t="shared" si="7"/>
        <v>569435</v>
      </c>
      <c r="O46" s="45">
        <f t="shared" si="9"/>
        <v>17.088860212472241</v>
      </c>
      <c r="P46" s="10"/>
    </row>
    <row r="47" spans="1:16">
      <c r="A47" s="12"/>
      <c r="B47" s="25">
        <v>361.1</v>
      </c>
      <c r="C47" s="20" t="s">
        <v>49</v>
      </c>
      <c r="D47" s="46">
        <v>5310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38</v>
      </c>
      <c r="N47" s="46">
        <f t="shared" si="7"/>
        <v>5348</v>
      </c>
      <c r="O47" s="47">
        <f t="shared" si="9"/>
        <v>0.16049456815317209</v>
      </c>
      <c r="P47" s="9"/>
    </row>
    <row r="48" spans="1:16">
      <c r="A48" s="12"/>
      <c r="B48" s="25">
        <v>365</v>
      </c>
      <c r="C48" s="20" t="s">
        <v>101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25365</v>
      </c>
      <c r="J48" s="46">
        <v>0</v>
      </c>
      <c r="K48" s="46">
        <v>0</v>
      </c>
      <c r="L48" s="46">
        <v>0</v>
      </c>
      <c r="M48" s="46">
        <v>0</v>
      </c>
      <c r="N48" s="46">
        <f t="shared" si="7"/>
        <v>25365</v>
      </c>
      <c r="O48" s="47">
        <f t="shared" si="9"/>
        <v>0.76120881099573856</v>
      </c>
      <c r="P48" s="9"/>
    </row>
    <row r="49" spans="1:119">
      <c r="A49" s="12"/>
      <c r="B49" s="25">
        <v>369.9</v>
      </c>
      <c r="C49" s="20" t="s">
        <v>51</v>
      </c>
      <c r="D49" s="46">
        <v>456477</v>
      </c>
      <c r="E49" s="46">
        <v>17534</v>
      </c>
      <c r="F49" s="46">
        <v>0</v>
      </c>
      <c r="G49" s="46">
        <v>0</v>
      </c>
      <c r="H49" s="46">
        <v>0</v>
      </c>
      <c r="I49" s="46">
        <v>54057</v>
      </c>
      <c r="J49" s="46">
        <v>0</v>
      </c>
      <c r="K49" s="46">
        <v>0</v>
      </c>
      <c r="L49" s="46">
        <v>0</v>
      </c>
      <c r="M49" s="46">
        <v>10654</v>
      </c>
      <c r="N49" s="46">
        <f t="shared" si="7"/>
        <v>538722</v>
      </c>
      <c r="O49" s="47">
        <f t="shared" si="9"/>
        <v>16.167156833323329</v>
      </c>
      <c r="P49" s="9"/>
    </row>
    <row r="50" spans="1:119" ht="15.75">
      <c r="A50" s="29" t="s">
        <v>42</v>
      </c>
      <c r="B50" s="30"/>
      <c r="C50" s="31"/>
      <c r="D50" s="32">
        <f t="shared" ref="D50:M50" si="12">SUM(D51:D52)</f>
        <v>1386579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0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7"/>
        <v>1386579</v>
      </c>
      <c r="O50" s="45">
        <f t="shared" si="9"/>
        <v>41.611517916091472</v>
      </c>
      <c r="P50" s="9"/>
    </row>
    <row r="51" spans="1:119">
      <c r="A51" s="12"/>
      <c r="B51" s="25">
        <v>381</v>
      </c>
      <c r="C51" s="20" t="s">
        <v>52</v>
      </c>
      <c r="D51" s="46">
        <v>395000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7"/>
        <v>395000</v>
      </c>
      <c r="O51" s="47">
        <f t="shared" si="9"/>
        <v>11.85403037032591</v>
      </c>
      <c r="P51" s="9"/>
    </row>
    <row r="52" spans="1:119" ht="15.75" thickBot="1">
      <c r="A52" s="12"/>
      <c r="B52" s="25">
        <v>384</v>
      </c>
      <c r="C52" s="20" t="s">
        <v>53</v>
      </c>
      <c r="D52" s="46">
        <v>991579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7"/>
        <v>991579</v>
      </c>
      <c r="O52" s="47">
        <f t="shared" si="9"/>
        <v>29.75748754576556</v>
      </c>
      <c r="P52" s="9"/>
    </row>
    <row r="53" spans="1:119" ht="16.5" thickBot="1">
      <c r="A53" s="14" t="s">
        <v>45</v>
      </c>
      <c r="B53" s="23"/>
      <c r="C53" s="22"/>
      <c r="D53" s="15">
        <f t="shared" ref="D53:M53" si="13">SUM(D5,D14,D22,D36,D42,D46,D50)</f>
        <v>18201589</v>
      </c>
      <c r="E53" s="15">
        <f t="shared" si="13"/>
        <v>6241980</v>
      </c>
      <c r="F53" s="15">
        <f t="shared" si="13"/>
        <v>1003473</v>
      </c>
      <c r="G53" s="15">
        <f t="shared" si="13"/>
        <v>394413</v>
      </c>
      <c r="H53" s="15">
        <f t="shared" si="13"/>
        <v>0</v>
      </c>
      <c r="I53" s="15">
        <f t="shared" si="13"/>
        <v>4765471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1365463</v>
      </c>
      <c r="N53" s="15">
        <f t="shared" si="7"/>
        <v>31972389</v>
      </c>
      <c r="O53" s="38">
        <f t="shared" si="9"/>
        <v>959.49789928575717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18" t="s">
        <v>102</v>
      </c>
      <c r="M55" s="118"/>
      <c r="N55" s="118"/>
      <c r="O55" s="43">
        <v>33322</v>
      </c>
    </row>
    <row r="56" spans="1:119">
      <c r="A56" s="119"/>
      <c r="B56" s="96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7"/>
    </row>
    <row r="57" spans="1:119" ht="15.75" customHeight="1" thickBot="1">
      <c r="A57" s="120" t="s">
        <v>71</v>
      </c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100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88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9931511</v>
      </c>
      <c r="E5" s="27">
        <f t="shared" si="0"/>
        <v>558044</v>
      </c>
      <c r="F5" s="27">
        <f t="shared" si="0"/>
        <v>1050700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1409887</v>
      </c>
      <c r="N5" s="28">
        <f>SUM(D5:M5)</f>
        <v>12950142</v>
      </c>
      <c r="O5" s="33">
        <f t="shared" ref="O5:O36" si="1">(N5/O$58)</f>
        <v>390.4408465991317</v>
      </c>
      <c r="P5" s="6"/>
    </row>
    <row r="6" spans="1:133">
      <c r="A6" s="12"/>
      <c r="B6" s="25">
        <v>311</v>
      </c>
      <c r="C6" s="20" t="s">
        <v>1</v>
      </c>
      <c r="D6" s="46">
        <v>6627874</v>
      </c>
      <c r="E6" s="46">
        <v>0</v>
      </c>
      <c r="F6" s="46">
        <v>1050700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1409887</v>
      </c>
      <c r="N6" s="46">
        <f>SUM(D6:M6)</f>
        <v>9088461</v>
      </c>
      <c r="O6" s="47">
        <f t="shared" si="1"/>
        <v>274.01293415340086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323821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323821</v>
      </c>
      <c r="O7" s="47">
        <f t="shared" si="1"/>
        <v>9.7630547515677755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234223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234223</v>
      </c>
      <c r="O8" s="47">
        <f t="shared" si="1"/>
        <v>7.0617161119150991</v>
      </c>
      <c r="P8" s="9"/>
    </row>
    <row r="9" spans="1:133">
      <c r="A9" s="12"/>
      <c r="B9" s="25">
        <v>314.10000000000002</v>
      </c>
      <c r="C9" s="20" t="s">
        <v>10</v>
      </c>
      <c r="D9" s="46">
        <v>1549135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1549135</v>
      </c>
      <c r="O9" s="47">
        <f t="shared" si="1"/>
        <v>46.705710323203085</v>
      </c>
      <c r="P9" s="9"/>
    </row>
    <row r="10" spans="1:133">
      <c r="A10" s="12"/>
      <c r="B10" s="25">
        <v>314.3</v>
      </c>
      <c r="C10" s="20" t="s">
        <v>11</v>
      </c>
      <c r="D10" s="46">
        <v>435692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435692</v>
      </c>
      <c r="O10" s="47">
        <f t="shared" si="1"/>
        <v>13.135914134105162</v>
      </c>
      <c r="P10" s="9"/>
    </row>
    <row r="11" spans="1:133">
      <c r="A11" s="12"/>
      <c r="B11" s="25">
        <v>314.39999999999998</v>
      </c>
      <c r="C11" s="20" t="s">
        <v>12</v>
      </c>
      <c r="D11" s="46">
        <v>40639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40639</v>
      </c>
      <c r="O11" s="47">
        <f t="shared" si="1"/>
        <v>1.2252472262421612</v>
      </c>
      <c r="P11" s="9"/>
    </row>
    <row r="12" spans="1:133">
      <c r="A12" s="12"/>
      <c r="B12" s="25">
        <v>315</v>
      </c>
      <c r="C12" s="20" t="s">
        <v>13</v>
      </c>
      <c r="D12" s="46">
        <v>1174479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1174479</v>
      </c>
      <c r="O12" s="47">
        <f t="shared" si="1"/>
        <v>35.410003617945009</v>
      </c>
      <c r="P12" s="9"/>
    </row>
    <row r="13" spans="1:133">
      <c r="A13" s="12"/>
      <c r="B13" s="25">
        <v>316</v>
      </c>
      <c r="C13" s="20" t="s">
        <v>74</v>
      </c>
      <c r="D13" s="46">
        <v>103692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103692</v>
      </c>
      <c r="O13" s="47">
        <f t="shared" si="1"/>
        <v>3.1262662807525325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SUM(D15:D22)</f>
        <v>2067454</v>
      </c>
      <c r="E14" s="32">
        <f t="shared" si="3"/>
        <v>4076941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4274198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17430</v>
      </c>
      <c r="N14" s="44">
        <f>SUM(D14:M14)</f>
        <v>10436023</v>
      </c>
      <c r="O14" s="45">
        <f t="shared" si="1"/>
        <v>314.64131090207428</v>
      </c>
      <c r="P14" s="10"/>
    </row>
    <row r="15" spans="1:133">
      <c r="A15" s="12"/>
      <c r="B15" s="25">
        <v>322</v>
      </c>
      <c r="C15" s="20" t="s">
        <v>75</v>
      </c>
      <c r="D15" s="46">
        <v>17023</v>
      </c>
      <c r="E15" s="46">
        <v>0</v>
      </c>
      <c r="F15" s="46">
        <v>0</v>
      </c>
      <c r="G15" s="46">
        <v>0</v>
      </c>
      <c r="H15" s="46">
        <v>0</v>
      </c>
      <c r="I15" s="46">
        <v>557058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574081</v>
      </c>
      <c r="O15" s="47">
        <f t="shared" si="1"/>
        <v>17.308279064158224</v>
      </c>
      <c r="P15" s="9"/>
    </row>
    <row r="16" spans="1:133">
      <c r="A16" s="12"/>
      <c r="B16" s="25">
        <v>323.10000000000002</v>
      </c>
      <c r="C16" s="20" t="s">
        <v>15</v>
      </c>
      <c r="D16" s="46">
        <v>1356543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1356543</v>
      </c>
      <c r="O16" s="47">
        <f t="shared" si="1"/>
        <v>40.899149782923303</v>
      </c>
      <c r="P16" s="9"/>
    </row>
    <row r="17" spans="1:16">
      <c r="A17" s="12"/>
      <c r="B17" s="25">
        <v>323.39999999999998</v>
      </c>
      <c r="C17" s="20" t="s">
        <v>16</v>
      </c>
      <c r="D17" s="46">
        <v>21709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21709</v>
      </c>
      <c r="O17" s="47">
        <f t="shared" si="1"/>
        <v>0.65451640135069944</v>
      </c>
      <c r="P17" s="9"/>
    </row>
    <row r="18" spans="1:16">
      <c r="A18" s="12"/>
      <c r="B18" s="25">
        <v>323.5</v>
      </c>
      <c r="C18" s="20" t="s">
        <v>17</v>
      </c>
      <c r="D18" s="46">
        <v>26070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26070</v>
      </c>
      <c r="O18" s="47">
        <f t="shared" si="1"/>
        <v>0.78599855282199715</v>
      </c>
      <c r="P18" s="9"/>
    </row>
    <row r="19" spans="1:16">
      <c r="A19" s="12"/>
      <c r="B19" s="25">
        <v>323.7</v>
      </c>
      <c r="C19" s="20" t="s">
        <v>18</v>
      </c>
      <c r="D19" s="46">
        <v>600047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600047</v>
      </c>
      <c r="O19" s="47">
        <f t="shared" si="1"/>
        <v>18.091142064640618</v>
      </c>
      <c r="P19" s="9"/>
    </row>
    <row r="20" spans="1:16">
      <c r="A20" s="12"/>
      <c r="B20" s="25">
        <v>323.89999999999998</v>
      </c>
      <c r="C20" s="20" t="s">
        <v>19</v>
      </c>
      <c r="D20" s="46">
        <v>18540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17430</v>
      </c>
      <c r="N20" s="46">
        <f t="shared" si="4"/>
        <v>35970</v>
      </c>
      <c r="O20" s="47">
        <f t="shared" si="1"/>
        <v>1.0844790159189581</v>
      </c>
      <c r="P20" s="9"/>
    </row>
    <row r="21" spans="1:16">
      <c r="A21" s="12"/>
      <c r="B21" s="25">
        <v>325.2</v>
      </c>
      <c r="C21" s="20" t="s">
        <v>20</v>
      </c>
      <c r="D21" s="46">
        <v>0</v>
      </c>
      <c r="E21" s="46">
        <v>4076941</v>
      </c>
      <c r="F21" s="46">
        <v>0</v>
      </c>
      <c r="G21" s="46">
        <v>0</v>
      </c>
      <c r="H21" s="46">
        <v>0</v>
      </c>
      <c r="I21" s="46">
        <v>3674067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7751008</v>
      </c>
      <c r="O21" s="47">
        <f t="shared" si="1"/>
        <v>233.68933912204534</v>
      </c>
      <c r="P21" s="9"/>
    </row>
    <row r="22" spans="1:16">
      <c r="A22" s="12"/>
      <c r="B22" s="25">
        <v>329</v>
      </c>
      <c r="C22" s="20" t="s">
        <v>21</v>
      </c>
      <c r="D22" s="46">
        <v>27522</v>
      </c>
      <c r="E22" s="46">
        <v>0</v>
      </c>
      <c r="F22" s="46">
        <v>0</v>
      </c>
      <c r="G22" s="46">
        <v>0</v>
      </c>
      <c r="H22" s="46">
        <v>0</v>
      </c>
      <c r="I22" s="46">
        <v>43073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70595</v>
      </c>
      <c r="O22" s="47">
        <f t="shared" si="1"/>
        <v>2.1284068982151472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SUM(D24:D37)</f>
        <v>2854802</v>
      </c>
      <c r="E23" s="32">
        <f t="shared" si="6"/>
        <v>617559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81021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290707</v>
      </c>
      <c r="N23" s="44">
        <f t="shared" si="5"/>
        <v>3844089</v>
      </c>
      <c r="O23" s="45">
        <f t="shared" si="1"/>
        <v>115.89752170767004</v>
      </c>
      <c r="P23" s="10"/>
    </row>
    <row r="24" spans="1:16">
      <c r="A24" s="12"/>
      <c r="B24" s="25">
        <v>331.2</v>
      </c>
      <c r="C24" s="20" t="s">
        <v>22</v>
      </c>
      <c r="D24" s="46">
        <v>0</v>
      </c>
      <c r="E24" s="46">
        <v>57444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57444</v>
      </c>
      <c r="O24" s="47">
        <f t="shared" si="1"/>
        <v>1.7319102749638204</v>
      </c>
      <c r="P24" s="9"/>
    </row>
    <row r="25" spans="1:16">
      <c r="A25" s="12"/>
      <c r="B25" s="25">
        <v>331.49</v>
      </c>
      <c r="C25" s="20" t="s">
        <v>63</v>
      </c>
      <c r="D25" s="46">
        <v>0</v>
      </c>
      <c r="E25" s="46">
        <v>49933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49933</v>
      </c>
      <c r="O25" s="47">
        <f t="shared" si="1"/>
        <v>1.5054570670525809</v>
      </c>
      <c r="P25" s="9"/>
    </row>
    <row r="26" spans="1:16">
      <c r="A26" s="12"/>
      <c r="B26" s="25">
        <v>331.5</v>
      </c>
      <c r="C26" s="20" t="s">
        <v>24</v>
      </c>
      <c r="D26" s="46">
        <v>0</v>
      </c>
      <c r="E26" s="46">
        <v>248281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248281</v>
      </c>
      <c r="O26" s="47">
        <f t="shared" si="1"/>
        <v>7.4855583695127832</v>
      </c>
      <c r="P26" s="9"/>
    </row>
    <row r="27" spans="1:16">
      <c r="A27" s="12"/>
      <c r="B27" s="25">
        <v>331.7</v>
      </c>
      <c r="C27" s="20" t="s">
        <v>25</v>
      </c>
      <c r="D27" s="46">
        <v>0</v>
      </c>
      <c r="E27" s="46">
        <v>30772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30772</v>
      </c>
      <c r="O27" s="47">
        <f t="shared" si="1"/>
        <v>0.92776169802219011</v>
      </c>
      <c r="P27" s="9"/>
    </row>
    <row r="28" spans="1:16">
      <c r="A28" s="12"/>
      <c r="B28" s="25">
        <v>334.36</v>
      </c>
      <c r="C28" s="20" t="s">
        <v>27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52219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52219</v>
      </c>
      <c r="O28" s="47">
        <f t="shared" si="1"/>
        <v>1.5743789194404245</v>
      </c>
      <c r="P28" s="9"/>
    </row>
    <row r="29" spans="1:16">
      <c r="A29" s="12"/>
      <c r="B29" s="25">
        <v>334.9</v>
      </c>
      <c r="C29" s="20" t="s">
        <v>65</v>
      </c>
      <c r="D29" s="46">
        <v>0</v>
      </c>
      <c r="E29" s="46">
        <v>14130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14130</v>
      </c>
      <c r="O29" s="47">
        <f t="shared" si="1"/>
        <v>0.42601302460202606</v>
      </c>
      <c r="P29" s="9"/>
    </row>
    <row r="30" spans="1:16">
      <c r="A30" s="12"/>
      <c r="B30" s="25">
        <v>335.12</v>
      </c>
      <c r="C30" s="20" t="s">
        <v>29</v>
      </c>
      <c r="D30" s="46">
        <v>1062528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1062528</v>
      </c>
      <c r="O30" s="47">
        <f t="shared" si="1"/>
        <v>32.034732272069462</v>
      </c>
      <c r="P30" s="9"/>
    </row>
    <row r="31" spans="1:16">
      <c r="A31" s="12"/>
      <c r="B31" s="25">
        <v>335.14</v>
      </c>
      <c r="C31" s="20" t="s">
        <v>30</v>
      </c>
      <c r="D31" s="46">
        <v>1462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1462</v>
      </c>
      <c r="O31" s="47">
        <f t="shared" si="1"/>
        <v>4.4078630004823927E-2</v>
      </c>
      <c r="P31" s="9"/>
    </row>
    <row r="32" spans="1:16">
      <c r="A32" s="12"/>
      <c r="B32" s="25">
        <v>335.15</v>
      </c>
      <c r="C32" s="20" t="s">
        <v>31</v>
      </c>
      <c r="D32" s="46">
        <v>6200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6200</v>
      </c>
      <c r="O32" s="47">
        <f t="shared" si="1"/>
        <v>0.18692715870718765</v>
      </c>
      <c r="P32" s="9"/>
    </row>
    <row r="33" spans="1:16">
      <c r="A33" s="12"/>
      <c r="B33" s="25">
        <v>335.18</v>
      </c>
      <c r="C33" s="20" t="s">
        <v>32</v>
      </c>
      <c r="D33" s="46">
        <v>1673908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1673908</v>
      </c>
      <c r="O33" s="47">
        <f t="shared" si="1"/>
        <v>50.467559093101784</v>
      </c>
      <c r="P33" s="9"/>
    </row>
    <row r="34" spans="1:16">
      <c r="A34" s="12"/>
      <c r="B34" s="25">
        <v>337.4</v>
      </c>
      <c r="C34" s="20" t="s">
        <v>33</v>
      </c>
      <c r="D34" s="46">
        <v>66750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66750</v>
      </c>
      <c r="O34" s="47">
        <f t="shared" si="1"/>
        <v>2.012481910274964</v>
      </c>
      <c r="P34" s="9"/>
    </row>
    <row r="35" spans="1:16">
      <c r="A35" s="12"/>
      <c r="B35" s="25">
        <v>337.6</v>
      </c>
      <c r="C35" s="20" t="s">
        <v>34</v>
      </c>
      <c r="D35" s="46">
        <v>0</v>
      </c>
      <c r="E35" s="46">
        <v>87715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87715</v>
      </c>
      <c r="O35" s="47">
        <f t="shared" si="1"/>
        <v>2.6445670525808009</v>
      </c>
      <c r="P35" s="9"/>
    </row>
    <row r="36" spans="1:16">
      <c r="A36" s="12"/>
      <c r="B36" s="25">
        <v>337.7</v>
      </c>
      <c r="C36" s="20" t="s">
        <v>35</v>
      </c>
      <c r="D36" s="46">
        <v>0</v>
      </c>
      <c r="E36" s="46">
        <v>129284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290707</v>
      </c>
      <c r="N36" s="46">
        <f>SUM(D36:M36)</f>
        <v>419991</v>
      </c>
      <c r="O36" s="47">
        <f t="shared" si="1"/>
        <v>12.662536179450072</v>
      </c>
      <c r="P36" s="9"/>
    </row>
    <row r="37" spans="1:16">
      <c r="A37" s="12"/>
      <c r="B37" s="25">
        <v>338</v>
      </c>
      <c r="C37" s="20" t="s">
        <v>80</v>
      </c>
      <c r="D37" s="46">
        <v>43954</v>
      </c>
      <c r="E37" s="46">
        <v>0</v>
      </c>
      <c r="F37" s="46">
        <v>0</v>
      </c>
      <c r="G37" s="46">
        <v>0</v>
      </c>
      <c r="H37" s="46">
        <v>0</v>
      </c>
      <c r="I37" s="46">
        <v>28802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72756</v>
      </c>
      <c r="O37" s="47">
        <f t="shared" ref="O37:O56" si="8">(N37/O$58)</f>
        <v>2.1935600578871202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SUM(D39:D44)</f>
        <v>745883</v>
      </c>
      <c r="E38" s="32">
        <f t="shared" si="9"/>
        <v>595320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>SUM(D38:M38)</f>
        <v>1341203</v>
      </c>
      <c r="O38" s="45">
        <f t="shared" si="8"/>
        <v>40.436655812831646</v>
      </c>
      <c r="P38" s="10"/>
    </row>
    <row r="39" spans="1:16">
      <c r="A39" s="12"/>
      <c r="B39" s="25">
        <v>341.9</v>
      </c>
      <c r="C39" s="20" t="s">
        <v>43</v>
      </c>
      <c r="D39" s="46">
        <v>4468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4" si="10">SUM(D39:M39)</f>
        <v>4468</v>
      </c>
      <c r="O39" s="47">
        <f t="shared" si="8"/>
        <v>0.13470815243608297</v>
      </c>
      <c r="P39" s="9"/>
    </row>
    <row r="40" spans="1:16">
      <c r="A40" s="12"/>
      <c r="B40" s="25">
        <v>342.5</v>
      </c>
      <c r="C40" s="20" t="s">
        <v>81</v>
      </c>
      <c r="D40" s="46">
        <v>0</v>
      </c>
      <c r="E40" s="46">
        <v>297983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297983</v>
      </c>
      <c r="O40" s="47">
        <f t="shared" si="8"/>
        <v>8.9840508924264348</v>
      </c>
      <c r="P40" s="9"/>
    </row>
    <row r="41" spans="1:16">
      <c r="A41" s="12"/>
      <c r="B41" s="25">
        <v>342.6</v>
      </c>
      <c r="C41" s="20" t="s">
        <v>82</v>
      </c>
      <c r="D41" s="46">
        <v>507608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507608</v>
      </c>
      <c r="O41" s="47">
        <f t="shared" si="8"/>
        <v>15.30414857694163</v>
      </c>
      <c r="P41" s="9"/>
    </row>
    <row r="42" spans="1:16">
      <c r="A42" s="12"/>
      <c r="B42" s="25">
        <v>346.9</v>
      </c>
      <c r="C42" s="20" t="s">
        <v>44</v>
      </c>
      <c r="D42" s="46">
        <v>0</v>
      </c>
      <c r="E42" s="46">
        <v>297337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297337</v>
      </c>
      <c r="O42" s="47">
        <f t="shared" si="8"/>
        <v>8.9645742884708159</v>
      </c>
      <c r="P42" s="9"/>
    </row>
    <row r="43" spans="1:16">
      <c r="A43" s="12"/>
      <c r="B43" s="25">
        <v>347.2</v>
      </c>
      <c r="C43" s="20" t="s">
        <v>84</v>
      </c>
      <c r="D43" s="46">
        <v>155302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155302</v>
      </c>
      <c r="O43" s="47">
        <f t="shared" si="8"/>
        <v>4.6822841292812347</v>
      </c>
      <c r="P43" s="9"/>
    </row>
    <row r="44" spans="1:16">
      <c r="A44" s="12"/>
      <c r="B44" s="25">
        <v>347.5</v>
      </c>
      <c r="C44" s="20" t="s">
        <v>85</v>
      </c>
      <c r="D44" s="46">
        <v>78505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78505</v>
      </c>
      <c r="O44" s="47">
        <f t="shared" si="8"/>
        <v>2.3668897732754464</v>
      </c>
      <c r="P44" s="9"/>
    </row>
    <row r="45" spans="1:16" ht="15.75">
      <c r="A45" s="29" t="s">
        <v>41</v>
      </c>
      <c r="B45" s="30"/>
      <c r="C45" s="31"/>
      <c r="D45" s="32">
        <f t="shared" ref="D45:M45" si="11">SUM(D46:D47)</f>
        <v>275225</v>
      </c>
      <c r="E45" s="32">
        <f t="shared" si="11"/>
        <v>24442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0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ref="N45:N56" si="12">SUM(D45:M45)</f>
        <v>299667</v>
      </c>
      <c r="O45" s="45">
        <f t="shared" si="8"/>
        <v>9.0348227206946454</v>
      </c>
      <c r="P45" s="10"/>
    </row>
    <row r="46" spans="1:16">
      <c r="A46" s="13"/>
      <c r="B46" s="39">
        <v>351.1</v>
      </c>
      <c r="C46" s="21" t="s">
        <v>47</v>
      </c>
      <c r="D46" s="46">
        <v>93575</v>
      </c>
      <c r="E46" s="46">
        <v>24442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118017</v>
      </c>
      <c r="O46" s="47">
        <f t="shared" si="8"/>
        <v>3.5581584659913168</v>
      </c>
      <c r="P46" s="9"/>
    </row>
    <row r="47" spans="1:16">
      <c r="A47" s="13"/>
      <c r="B47" s="39">
        <v>354</v>
      </c>
      <c r="C47" s="21" t="s">
        <v>48</v>
      </c>
      <c r="D47" s="46">
        <v>181650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181650</v>
      </c>
      <c r="O47" s="47">
        <f t="shared" si="8"/>
        <v>5.4766642547033282</v>
      </c>
      <c r="P47" s="9"/>
    </row>
    <row r="48" spans="1:16" ht="15.75">
      <c r="A48" s="29" t="s">
        <v>2</v>
      </c>
      <c r="B48" s="30"/>
      <c r="C48" s="31"/>
      <c r="D48" s="32">
        <f t="shared" ref="D48:M48" si="13">SUM(D49:D52)</f>
        <v>340534</v>
      </c>
      <c r="E48" s="32">
        <f t="shared" si="13"/>
        <v>320271</v>
      </c>
      <c r="F48" s="32">
        <f t="shared" si="13"/>
        <v>0</v>
      </c>
      <c r="G48" s="32">
        <f t="shared" si="13"/>
        <v>0</v>
      </c>
      <c r="H48" s="32">
        <f t="shared" si="13"/>
        <v>0</v>
      </c>
      <c r="I48" s="32">
        <f t="shared" si="13"/>
        <v>776</v>
      </c>
      <c r="J48" s="32">
        <f t="shared" si="13"/>
        <v>0</v>
      </c>
      <c r="K48" s="32">
        <f t="shared" si="13"/>
        <v>0</v>
      </c>
      <c r="L48" s="32">
        <f t="shared" si="13"/>
        <v>0</v>
      </c>
      <c r="M48" s="32">
        <f t="shared" si="13"/>
        <v>1470</v>
      </c>
      <c r="N48" s="32">
        <f t="shared" si="12"/>
        <v>663051</v>
      </c>
      <c r="O48" s="45">
        <f t="shared" si="8"/>
        <v>19.990683791606369</v>
      </c>
      <c r="P48" s="10"/>
    </row>
    <row r="49" spans="1:119">
      <c r="A49" s="12"/>
      <c r="B49" s="25">
        <v>361.1</v>
      </c>
      <c r="C49" s="20" t="s">
        <v>49</v>
      </c>
      <c r="D49" s="46">
        <v>7322</v>
      </c>
      <c r="E49" s="46">
        <v>435</v>
      </c>
      <c r="F49" s="46">
        <v>0</v>
      </c>
      <c r="G49" s="46">
        <v>0</v>
      </c>
      <c r="H49" s="46">
        <v>0</v>
      </c>
      <c r="I49" s="46">
        <v>378</v>
      </c>
      <c r="J49" s="46">
        <v>0</v>
      </c>
      <c r="K49" s="46">
        <v>0</v>
      </c>
      <c r="L49" s="46">
        <v>0</v>
      </c>
      <c r="M49" s="46">
        <v>1470</v>
      </c>
      <c r="N49" s="46">
        <f t="shared" si="12"/>
        <v>9605</v>
      </c>
      <c r="O49" s="47">
        <f t="shared" si="8"/>
        <v>0.28958634828750601</v>
      </c>
      <c r="P49" s="9"/>
    </row>
    <row r="50" spans="1:119">
      <c r="A50" s="12"/>
      <c r="B50" s="25">
        <v>362</v>
      </c>
      <c r="C50" s="20" t="s">
        <v>67</v>
      </c>
      <c r="D50" s="46">
        <v>30139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30139</v>
      </c>
      <c r="O50" s="47">
        <f t="shared" si="8"/>
        <v>0.90867703810902078</v>
      </c>
      <c r="P50" s="9"/>
    </row>
    <row r="51" spans="1:119">
      <c r="A51" s="12"/>
      <c r="B51" s="25">
        <v>364</v>
      </c>
      <c r="C51" s="20" t="s">
        <v>86</v>
      </c>
      <c r="D51" s="46">
        <v>88642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88642</v>
      </c>
      <c r="O51" s="47">
        <f t="shared" si="8"/>
        <v>2.6725156777616981</v>
      </c>
      <c r="P51" s="9"/>
    </row>
    <row r="52" spans="1:119">
      <c r="A52" s="12"/>
      <c r="B52" s="25">
        <v>369.9</v>
      </c>
      <c r="C52" s="20" t="s">
        <v>51</v>
      </c>
      <c r="D52" s="46">
        <v>214431</v>
      </c>
      <c r="E52" s="46">
        <v>319836</v>
      </c>
      <c r="F52" s="46">
        <v>0</v>
      </c>
      <c r="G52" s="46">
        <v>0</v>
      </c>
      <c r="H52" s="46">
        <v>0</v>
      </c>
      <c r="I52" s="46">
        <v>398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534665</v>
      </c>
      <c r="O52" s="47">
        <f t="shared" si="8"/>
        <v>16.119904727448144</v>
      </c>
      <c r="P52" s="9"/>
    </row>
    <row r="53" spans="1:119" ht="15.75">
      <c r="A53" s="29" t="s">
        <v>42</v>
      </c>
      <c r="B53" s="30"/>
      <c r="C53" s="31"/>
      <c r="D53" s="32">
        <f t="shared" ref="D53:M53" si="14">SUM(D54:D55)</f>
        <v>6753597</v>
      </c>
      <c r="E53" s="32">
        <f t="shared" si="14"/>
        <v>2202750</v>
      </c>
      <c r="F53" s="32">
        <f t="shared" si="14"/>
        <v>0</v>
      </c>
      <c r="G53" s="32">
        <f t="shared" si="14"/>
        <v>0</v>
      </c>
      <c r="H53" s="32">
        <f t="shared" si="14"/>
        <v>0</v>
      </c>
      <c r="I53" s="32">
        <f t="shared" si="14"/>
        <v>0</v>
      </c>
      <c r="J53" s="32">
        <f t="shared" si="14"/>
        <v>0</v>
      </c>
      <c r="K53" s="32">
        <f t="shared" si="14"/>
        <v>0</v>
      </c>
      <c r="L53" s="32">
        <f t="shared" si="14"/>
        <v>0</v>
      </c>
      <c r="M53" s="32">
        <f t="shared" si="14"/>
        <v>0</v>
      </c>
      <c r="N53" s="32">
        <f t="shared" si="12"/>
        <v>8956347</v>
      </c>
      <c r="O53" s="45">
        <f t="shared" si="8"/>
        <v>270.02975759768452</v>
      </c>
      <c r="P53" s="9"/>
    </row>
    <row r="54" spans="1:119">
      <c r="A54" s="12"/>
      <c r="B54" s="25">
        <v>381</v>
      </c>
      <c r="C54" s="20" t="s">
        <v>52</v>
      </c>
      <c r="D54" s="46">
        <v>320000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320000</v>
      </c>
      <c r="O54" s="47">
        <f t="shared" si="8"/>
        <v>9.6478533526290402</v>
      </c>
      <c r="P54" s="9"/>
    </row>
    <row r="55" spans="1:119" ht="15.75" thickBot="1">
      <c r="A55" s="12"/>
      <c r="B55" s="25">
        <v>384</v>
      </c>
      <c r="C55" s="20" t="s">
        <v>53</v>
      </c>
      <c r="D55" s="46">
        <v>6433597</v>
      </c>
      <c r="E55" s="46">
        <v>2202750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8636347</v>
      </c>
      <c r="O55" s="47">
        <f t="shared" si="8"/>
        <v>260.38190424505547</v>
      </c>
      <c r="P55" s="9"/>
    </row>
    <row r="56" spans="1:119" ht="16.5" thickBot="1">
      <c r="A56" s="14" t="s">
        <v>45</v>
      </c>
      <c r="B56" s="23"/>
      <c r="C56" s="22"/>
      <c r="D56" s="15">
        <f t="shared" ref="D56:M56" si="15">SUM(D5,D14,D23,D38,D45,D48,D53)</f>
        <v>22969006</v>
      </c>
      <c r="E56" s="15">
        <f t="shared" si="15"/>
        <v>8395327</v>
      </c>
      <c r="F56" s="15">
        <f t="shared" si="15"/>
        <v>1050700</v>
      </c>
      <c r="G56" s="15">
        <f t="shared" si="15"/>
        <v>0</v>
      </c>
      <c r="H56" s="15">
        <f t="shared" si="15"/>
        <v>0</v>
      </c>
      <c r="I56" s="15">
        <f t="shared" si="15"/>
        <v>4355995</v>
      </c>
      <c r="J56" s="15">
        <f t="shared" si="15"/>
        <v>0</v>
      </c>
      <c r="K56" s="15">
        <f t="shared" si="15"/>
        <v>0</v>
      </c>
      <c r="L56" s="15">
        <f t="shared" si="15"/>
        <v>0</v>
      </c>
      <c r="M56" s="15">
        <f t="shared" si="15"/>
        <v>1719494</v>
      </c>
      <c r="N56" s="15">
        <f t="shared" si="12"/>
        <v>38490522</v>
      </c>
      <c r="O56" s="38">
        <f t="shared" si="8"/>
        <v>1160.4715991316932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18" t="s">
        <v>89</v>
      </c>
      <c r="M58" s="118"/>
      <c r="N58" s="118"/>
      <c r="O58" s="43">
        <v>33168</v>
      </c>
    </row>
    <row r="59" spans="1:119">
      <c r="A59" s="119"/>
      <c r="B59" s="96"/>
      <c r="C59" s="96"/>
      <c r="D59" s="96"/>
      <c r="E59" s="96"/>
      <c r="F59" s="96"/>
      <c r="G59" s="96"/>
      <c r="H59" s="96"/>
      <c r="I59" s="96"/>
      <c r="J59" s="96"/>
      <c r="K59" s="96"/>
      <c r="L59" s="96"/>
      <c r="M59" s="96"/>
      <c r="N59" s="96"/>
      <c r="O59" s="97"/>
    </row>
    <row r="60" spans="1:119" ht="15.75" customHeight="1" thickBot="1">
      <c r="A60" s="120" t="s">
        <v>71</v>
      </c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100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72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8142831</v>
      </c>
      <c r="E5" s="27">
        <f t="shared" si="0"/>
        <v>563308</v>
      </c>
      <c r="F5" s="27">
        <f t="shared" si="0"/>
        <v>943904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9650043</v>
      </c>
      <c r="O5" s="33">
        <f t="shared" ref="O5:O36" si="1">(N5/O$63)</f>
        <v>294.51391686504303</v>
      </c>
      <c r="P5" s="6"/>
    </row>
    <row r="6" spans="1:133">
      <c r="A6" s="12"/>
      <c r="B6" s="25">
        <v>311</v>
      </c>
      <c r="C6" s="20" t="s">
        <v>1</v>
      </c>
      <c r="D6" s="46">
        <v>4818350</v>
      </c>
      <c r="E6" s="46">
        <v>0</v>
      </c>
      <c r="F6" s="46">
        <v>943904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5762254</v>
      </c>
      <c r="O6" s="47">
        <f t="shared" si="1"/>
        <v>175.86077031068791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326806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326806</v>
      </c>
      <c r="O7" s="47">
        <f t="shared" si="1"/>
        <v>9.9739363974851987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236502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236502</v>
      </c>
      <c r="O8" s="47">
        <f t="shared" si="1"/>
        <v>7.2179088079106393</v>
      </c>
      <c r="P8" s="9"/>
    </row>
    <row r="9" spans="1:133">
      <c r="A9" s="12"/>
      <c r="B9" s="25">
        <v>314.10000000000002</v>
      </c>
      <c r="C9" s="20" t="s">
        <v>10</v>
      </c>
      <c r="D9" s="46">
        <v>1517648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1517648</v>
      </c>
      <c r="O9" s="47">
        <f t="shared" si="1"/>
        <v>46.317768418482572</v>
      </c>
      <c r="P9" s="9"/>
    </row>
    <row r="10" spans="1:133">
      <c r="A10" s="12"/>
      <c r="B10" s="25">
        <v>314.3</v>
      </c>
      <c r="C10" s="20" t="s">
        <v>11</v>
      </c>
      <c r="D10" s="46">
        <v>413022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413022</v>
      </c>
      <c r="O10" s="47">
        <f t="shared" si="1"/>
        <v>12.605200512726606</v>
      </c>
      <c r="P10" s="9"/>
    </row>
    <row r="11" spans="1:133">
      <c r="A11" s="12"/>
      <c r="B11" s="25">
        <v>314.39999999999998</v>
      </c>
      <c r="C11" s="20" t="s">
        <v>12</v>
      </c>
      <c r="D11" s="46">
        <v>45297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45297</v>
      </c>
      <c r="O11" s="47">
        <f t="shared" si="1"/>
        <v>1.3824391137154368</v>
      </c>
      <c r="P11" s="9"/>
    </row>
    <row r="12" spans="1:133">
      <c r="A12" s="12"/>
      <c r="B12" s="25">
        <v>315</v>
      </c>
      <c r="C12" s="20" t="s">
        <v>13</v>
      </c>
      <c r="D12" s="46">
        <v>1160106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1160106</v>
      </c>
      <c r="O12" s="47">
        <f t="shared" si="1"/>
        <v>35.405786485991577</v>
      </c>
      <c r="P12" s="9"/>
    </row>
    <row r="13" spans="1:133">
      <c r="A13" s="12"/>
      <c r="B13" s="25">
        <v>316</v>
      </c>
      <c r="C13" s="20" t="s">
        <v>74</v>
      </c>
      <c r="D13" s="46">
        <v>188408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188408</v>
      </c>
      <c r="O13" s="47">
        <f t="shared" si="1"/>
        <v>5.7501068180430934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SUM(D15:D23)</f>
        <v>1980850</v>
      </c>
      <c r="E14" s="32">
        <f t="shared" si="3"/>
        <v>3228056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2658268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7867174</v>
      </c>
      <c r="O14" s="45">
        <f t="shared" si="1"/>
        <v>240.10175181590674</v>
      </c>
      <c r="P14" s="10"/>
    </row>
    <row r="15" spans="1:133">
      <c r="A15" s="12"/>
      <c r="B15" s="25">
        <v>322</v>
      </c>
      <c r="C15" s="20" t="s">
        <v>75</v>
      </c>
      <c r="D15" s="46">
        <v>33998</v>
      </c>
      <c r="E15" s="46">
        <v>0</v>
      </c>
      <c r="F15" s="46">
        <v>0</v>
      </c>
      <c r="G15" s="46">
        <v>0</v>
      </c>
      <c r="H15" s="46">
        <v>0</v>
      </c>
      <c r="I15" s="46">
        <v>266125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300123</v>
      </c>
      <c r="O15" s="47">
        <f t="shared" si="1"/>
        <v>9.1595861563816143</v>
      </c>
      <c r="P15" s="9"/>
    </row>
    <row r="16" spans="1:133">
      <c r="A16" s="12"/>
      <c r="B16" s="25">
        <v>323.10000000000002</v>
      </c>
      <c r="C16" s="20" t="s">
        <v>15</v>
      </c>
      <c r="D16" s="46">
        <v>1407536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4">SUM(D16:M16)</f>
        <v>1407536</v>
      </c>
      <c r="O16" s="47">
        <f t="shared" si="1"/>
        <v>42.957211743880855</v>
      </c>
      <c r="P16" s="9"/>
    </row>
    <row r="17" spans="1:16">
      <c r="A17" s="12"/>
      <c r="B17" s="25">
        <v>323.39999999999998</v>
      </c>
      <c r="C17" s="20" t="s">
        <v>16</v>
      </c>
      <c r="D17" s="46">
        <v>15888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15888</v>
      </c>
      <c r="O17" s="47">
        <f t="shared" si="1"/>
        <v>0.4848928767624977</v>
      </c>
      <c r="P17" s="9"/>
    </row>
    <row r="18" spans="1:16">
      <c r="A18" s="12"/>
      <c r="B18" s="25">
        <v>323.5</v>
      </c>
      <c r="C18" s="20" t="s">
        <v>17</v>
      </c>
      <c r="D18" s="46">
        <v>20013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20013</v>
      </c>
      <c r="O18" s="47">
        <f t="shared" si="1"/>
        <v>0.61078557040835013</v>
      </c>
      <c r="P18" s="9"/>
    </row>
    <row r="19" spans="1:16">
      <c r="A19" s="12"/>
      <c r="B19" s="25">
        <v>323.7</v>
      </c>
      <c r="C19" s="20" t="s">
        <v>18</v>
      </c>
      <c r="D19" s="46">
        <v>436334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436334</v>
      </c>
      <c r="O19" s="47">
        <f t="shared" si="1"/>
        <v>13.316669718610756</v>
      </c>
      <c r="P19" s="9"/>
    </row>
    <row r="20" spans="1:16">
      <c r="A20" s="12"/>
      <c r="B20" s="25">
        <v>323.89999999999998</v>
      </c>
      <c r="C20" s="20" t="s">
        <v>19</v>
      </c>
      <c r="D20" s="46">
        <v>19480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19480</v>
      </c>
      <c r="O20" s="47">
        <f t="shared" si="1"/>
        <v>0.59451870841726184</v>
      </c>
      <c r="P20" s="9"/>
    </row>
    <row r="21" spans="1:16">
      <c r="A21" s="12"/>
      <c r="B21" s="25">
        <v>324.70999999999998</v>
      </c>
      <c r="C21" s="20" t="s">
        <v>76</v>
      </c>
      <c r="D21" s="46">
        <v>0</v>
      </c>
      <c r="E21" s="46">
        <v>5244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5244</v>
      </c>
      <c r="O21" s="47">
        <f t="shared" si="1"/>
        <v>0.16004394799487273</v>
      </c>
      <c r="P21" s="9"/>
    </row>
    <row r="22" spans="1:16">
      <c r="A22" s="12"/>
      <c r="B22" s="25">
        <v>325.2</v>
      </c>
      <c r="C22" s="20" t="s">
        <v>20</v>
      </c>
      <c r="D22" s="46">
        <v>0</v>
      </c>
      <c r="E22" s="46">
        <v>3222812</v>
      </c>
      <c r="F22" s="46">
        <v>0</v>
      </c>
      <c r="G22" s="46">
        <v>0</v>
      </c>
      <c r="H22" s="46">
        <v>0</v>
      </c>
      <c r="I22" s="46">
        <v>2363547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5586359</v>
      </c>
      <c r="O22" s="47">
        <f t="shared" si="1"/>
        <v>170.49255325642434</v>
      </c>
      <c r="P22" s="9"/>
    </row>
    <row r="23" spans="1:16">
      <c r="A23" s="12"/>
      <c r="B23" s="25">
        <v>329</v>
      </c>
      <c r="C23" s="20" t="s">
        <v>21</v>
      </c>
      <c r="D23" s="46">
        <v>47601</v>
      </c>
      <c r="E23" s="46">
        <v>0</v>
      </c>
      <c r="F23" s="46">
        <v>0</v>
      </c>
      <c r="G23" s="46">
        <v>0</v>
      </c>
      <c r="H23" s="46">
        <v>0</v>
      </c>
      <c r="I23" s="46">
        <v>28596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9" si="5">SUM(D23:M23)</f>
        <v>76197</v>
      </c>
      <c r="O23" s="47">
        <f t="shared" si="1"/>
        <v>2.3254898370261858</v>
      </c>
      <c r="P23" s="9"/>
    </row>
    <row r="24" spans="1:16" ht="15.75">
      <c r="A24" s="29" t="s">
        <v>23</v>
      </c>
      <c r="B24" s="30"/>
      <c r="C24" s="31"/>
      <c r="D24" s="32">
        <f t="shared" ref="D24:M24" si="6">SUM(D25:D42)</f>
        <v>2940382</v>
      </c>
      <c r="E24" s="32">
        <f t="shared" si="6"/>
        <v>941990</v>
      </c>
      <c r="F24" s="32">
        <f t="shared" si="6"/>
        <v>0</v>
      </c>
      <c r="G24" s="32">
        <f t="shared" si="6"/>
        <v>222760</v>
      </c>
      <c r="H24" s="32">
        <f t="shared" si="6"/>
        <v>0</v>
      </c>
      <c r="I24" s="32">
        <f t="shared" si="6"/>
        <v>224774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4">
        <f t="shared" si="5"/>
        <v>4329906</v>
      </c>
      <c r="O24" s="45">
        <f t="shared" si="1"/>
        <v>132.14631019959714</v>
      </c>
      <c r="P24" s="10"/>
    </row>
    <row r="25" spans="1:16">
      <c r="A25" s="12"/>
      <c r="B25" s="25">
        <v>331.49</v>
      </c>
      <c r="C25" s="20" t="s">
        <v>63</v>
      </c>
      <c r="D25" s="46">
        <v>0</v>
      </c>
      <c r="E25" s="46">
        <v>53216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53216</v>
      </c>
      <c r="O25" s="47">
        <f t="shared" si="1"/>
        <v>1.6241225660745895</v>
      </c>
      <c r="P25" s="9"/>
    </row>
    <row r="26" spans="1:16">
      <c r="A26" s="12"/>
      <c r="B26" s="25">
        <v>331.5</v>
      </c>
      <c r="C26" s="20" t="s">
        <v>24</v>
      </c>
      <c r="D26" s="46">
        <v>0</v>
      </c>
      <c r="E26" s="46">
        <v>185594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185594</v>
      </c>
      <c r="O26" s="47">
        <f t="shared" si="1"/>
        <v>5.6642251113959592</v>
      </c>
      <c r="P26" s="9"/>
    </row>
    <row r="27" spans="1:16">
      <c r="A27" s="12"/>
      <c r="B27" s="25">
        <v>331.7</v>
      </c>
      <c r="C27" s="20" t="s">
        <v>25</v>
      </c>
      <c r="D27" s="46">
        <v>0</v>
      </c>
      <c r="E27" s="46">
        <v>31395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31395</v>
      </c>
      <c r="O27" s="47">
        <f t="shared" si="1"/>
        <v>0.9581578465482512</v>
      </c>
      <c r="P27" s="9"/>
    </row>
    <row r="28" spans="1:16">
      <c r="A28" s="12"/>
      <c r="B28" s="25">
        <v>331.9</v>
      </c>
      <c r="C28" s="20" t="s">
        <v>77</v>
      </c>
      <c r="D28" s="46">
        <v>61305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61305</v>
      </c>
      <c r="O28" s="47">
        <f t="shared" si="1"/>
        <v>1.8709943233839956</v>
      </c>
      <c r="P28" s="9"/>
    </row>
    <row r="29" spans="1:16">
      <c r="A29" s="12"/>
      <c r="B29" s="25">
        <v>334.2</v>
      </c>
      <c r="C29" s="20" t="s">
        <v>64</v>
      </c>
      <c r="D29" s="46">
        <v>0</v>
      </c>
      <c r="E29" s="46">
        <v>31646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31646</v>
      </c>
      <c r="O29" s="47">
        <f t="shared" si="1"/>
        <v>0.96581822621009583</v>
      </c>
      <c r="P29" s="9"/>
    </row>
    <row r="30" spans="1:16">
      <c r="A30" s="12"/>
      <c r="B30" s="25">
        <v>334.36</v>
      </c>
      <c r="C30" s="20" t="s">
        <v>27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189114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7">SUM(D30:M30)</f>
        <v>189114</v>
      </c>
      <c r="O30" s="47">
        <f t="shared" si="1"/>
        <v>5.771653543307087</v>
      </c>
      <c r="P30" s="9"/>
    </row>
    <row r="31" spans="1:16">
      <c r="A31" s="12"/>
      <c r="B31" s="25">
        <v>334.69</v>
      </c>
      <c r="C31" s="20" t="s">
        <v>78</v>
      </c>
      <c r="D31" s="46">
        <v>0</v>
      </c>
      <c r="E31" s="46">
        <v>290029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290029</v>
      </c>
      <c r="O31" s="47">
        <f t="shared" si="1"/>
        <v>8.8515229201001038</v>
      </c>
      <c r="P31" s="9"/>
    </row>
    <row r="32" spans="1:16">
      <c r="A32" s="12"/>
      <c r="B32" s="25">
        <v>334.9</v>
      </c>
      <c r="C32" s="20" t="s">
        <v>65</v>
      </c>
      <c r="D32" s="46">
        <v>0</v>
      </c>
      <c r="E32" s="46">
        <v>20489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20489</v>
      </c>
      <c r="O32" s="47">
        <f t="shared" si="1"/>
        <v>0.62531282426905943</v>
      </c>
      <c r="P32" s="9"/>
    </row>
    <row r="33" spans="1:16">
      <c r="A33" s="12"/>
      <c r="B33" s="25">
        <v>335.12</v>
      </c>
      <c r="C33" s="20" t="s">
        <v>29</v>
      </c>
      <c r="D33" s="46">
        <v>1007401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1007401</v>
      </c>
      <c r="O33" s="47">
        <f t="shared" si="1"/>
        <v>30.745315265824331</v>
      </c>
      <c r="P33" s="9"/>
    </row>
    <row r="34" spans="1:16">
      <c r="A34" s="12"/>
      <c r="B34" s="25">
        <v>335.14</v>
      </c>
      <c r="C34" s="20" t="s">
        <v>30</v>
      </c>
      <c r="D34" s="46">
        <v>2005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2005</v>
      </c>
      <c r="O34" s="47">
        <f t="shared" si="1"/>
        <v>6.119147897210523E-2</v>
      </c>
      <c r="P34" s="9"/>
    </row>
    <row r="35" spans="1:16">
      <c r="A35" s="12"/>
      <c r="B35" s="25">
        <v>335.15</v>
      </c>
      <c r="C35" s="20" t="s">
        <v>31</v>
      </c>
      <c r="D35" s="46">
        <v>6274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6274</v>
      </c>
      <c r="O35" s="47">
        <f t="shared" si="1"/>
        <v>0.19147897210523104</v>
      </c>
      <c r="P35" s="9"/>
    </row>
    <row r="36" spans="1:16">
      <c r="A36" s="12"/>
      <c r="B36" s="25">
        <v>335.18</v>
      </c>
      <c r="C36" s="20" t="s">
        <v>32</v>
      </c>
      <c r="D36" s="46">
        <v>1692751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1692751</v>
      </c>
      <c r="O36" s="47">
        <f t="shared" si="1"/>
        <v>51.661814075566134</v>
      </c>
      <c r="P36" s="9"/>
    </row>
    <row r="37" spans="1:16">
      <c r="A37" s="12"/>
      <c r="B37" s="25">
        <v>337.3</v>
      </c>
      <c r="C37" s="20" t="s">
        <v>66</v>
      </c>
      <c r="D37" s="46">
        <v>0</v>
      </c>
      <c r="E37" s="46">
        <v>73364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3" si="8">SUM(D37:M37)</f>
        <v>73364</v>
      </c>
      <c r="O37" s="47">
        <f t="shared" ref="O37:O61" si="9">(N37/O$63)</f>
        <v>2.2390282610022583</v>
      </c>
      <c r="P37" s="9"/>
    </row>
    <row r="38" spans="1:16">
      <c r="A38" s="12"/>
      <c r="B38" s="25">
        <v>337.4</v>
      </c>
      <c r="C38" s="20" t="s">
        <v>33</v>
      </c>
      <c r="D38" s="46">
        <v>120779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120779</v>
      </c>
      <c r="O38" s="47">
        <f t="shared" si="9"/>
        <v>3.6861075505096745</v>
      </c>
      <c r="P38" s="9"/>
    </row>
    <row r="39" spans="1:16">
      <c r="A39" s="12"/>
      <c r="B39" s="25">
        <v>337.6</v>
      </c>
      <c r="C39" s="20" t="s">
        <v>34</v>
      </c>
      <c r="D39" s="46">
        <v>0</v>
      </c>
      <c r="E39" s="46">
        <v>120510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120510</v>
      </c>
      <c r="O39" s="47">
        <f t="shared" si="9"/>
        <v>3.6778978209119209</v>
      </c>
      <c r="P39" s="9"/>
    </row>
    <row r="40" spans="1:16">
      <c r="A40" s="12"/>
      <c r="B40" s="25">
        <v>337.7</v>
      </c>
      <c r="C40" s="20" t="s">
        <v>35</v>
      </c>
      <c r="D40" s="46">
        <v>0</v>
      </c>
      <c r="E40" s="46">
        <v>135747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135747</v>
      </c>
      <c r="O40" s="47">
        <f t="shared" si="9"/>
        <v>4.1429225416590372</v>
      </c>
      <c r="P40" s="9"/>
    </row>
    <row r="41" spans="1:16">
      <c r="A41" s="12"/>
      <c r="B41" s="25">
        <v>337.9</v>
      </c>
      <c r="C41" s="20" t="s">
        <v>79</v>
      </c>
      <c r="D41" s="46">
        <v>0</v>
      </c>
      <c r="E41" s="46">
        <v>0</v>
      </c>
      <c r="F41" s="46">
        <v>0</v>
      </c>
      <c r="G41" s="46">
        <v>222760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222760</v>
      </c>
      <c r="O41" s="47">
        <f t="shared" si="9"/>
        <v>6.7985106512848681</v>
      </c>
      <c r="P41" s="9"/>
    </row>
    <row r="42" spans="1:16">
      <c r="A42" s="12"/>
      <c r="B42" s="25">
        <v>338</v>
      </c>
      <c r="C42" s="20" t="s">
        <v>80</v>
      </c>
      <c r="D42" s="46">
        <v>49867</v>
      </c>
      <c r="E42" s="46">
        <v>0</v>
      </c>
      <c r="F42" s="46">
        <v>0</v>
      </c>
      <c r="G42" s="46">
        <v>0</v>
      </c>
      <c r="H42" s="46">
        <v>0</v>
      </c>
      <c r="I42" s="46">
        <v>35660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85527</v>
      </c>
      <c r="O42" s="47">
        <f t="shared" si="9"/>
        <v>2.6102362204724407</v>
      </c>
      <c r="P42" s="9"/>
    </row>
    <row r="43" spans="1:16" ht="15.75">
      <c r="A43" s="29" t="s">
        <v>40</v>
      </c>
      <c r="B43" s="30"/>
      <c r="C43" s="31"/>
      <c r="D43" s="32">
        <f t="shared" ref="D43:M43" si="10">SUM(D44:D50)</f>
        <v>579005</v>
      </c>
      <c r="E43" s="32">
        <f t="shared" si="10"/>
        <v>378460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si="8"/>
        <v>957465</v>
      </c>
      <c r="O43" s="45">
        <f t="shared" si="9"/>
        <v>29.221296465848745</v>
      </c>
      <c r="P43" s="10"/>
    </row>
    <row r="44" spans="1:16">
      <c r="A44" s="12"/>
      <c r="B44" s="25">
        <v>341.9</v>
      </c>
      <c r="C44" s="20" t="s">
        <v>43</v>
      </c>
      <c r="D44" s="46">
        <v>2261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11">SUM(D44:M44)</f>
        <v>2261</v>
      </c>
      <c r="O44" s="47">
        <f t="shared" si="9"/>
        <v>6.9004455838369047E-2</v>
      </c>
      <c r="P44" s="9"/>
    </row>
    <row r="45" spans="1:16">
      <c r="A45" s="12"/>
      <c r="B45" s="25">
        <v>342.5</v>
      </c>
      <c r="C45" s="20" t="s">
        <v>81</v>
      </c>
      <c r="D45" s="46">
        <v>0</v>
      </c>
      <c r="E45" s="46">
        <v>365026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365026</v>
      </c>
      <c r="O45" s="47">
        <f t="shared" si="9"/>
        <v>11.140389428065678</v>
      </c>
      <c r="P45" s="9"/>
    </row>
    <row r="46" spans="1:16">
      <c r="A46" s="12"/>
      <c r="B46" s="25">
        <v>342.6</v>
      </c>
      <c r="C46" s="20" t="s">
        <v>82</v>
      </c>
      <c r="D46" s="46">
        <v>387284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387284</v>
      </c>
      <c r="O46" s="47">
        <f t="shared" si="9"/>
        <v>11.819691143258256</v>
      </c>
      <c r="P46" s="9"/>
    </row>
    <row r="47" spans="1:16">
      <c r="A47" s="12"/>
      <c r="B47" s="25">
        <v>342.9</v>
      </c>
      <c r="C47" s="20" t="s">
        <v>83</v>
      </c>
      <c r="D47" s="46">
        <v>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90</v>
      </c>
      <c r="O47" s="47">
        <f t="shared" si="9"/>
        <v>2.7467496795458707E-3</v>
      </c>
      <c r="P47" s="9"/>
    </row>
    <row r="48" spans="1:16">
      <c r="A48" s="12"/>
      <c r="B48" s="25">
        <v>346.9</v>
      </c>
      <c r="C48" s="20" t="s">
        <v>44</v>
      </c>
      <c r="D48" s="46">
        <v>25</v>
      </c>
      <c r="E48" s="46">
        <v>13434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13459</v>
      </c>
      <c r="O48" s="47">
        <f t="shared" si="9"/>
        <v>0.41076115485564302</v>
      </c>
      <c r="P48" s="9"/>
    </row>
    <row r="49" spans="1:119">
      <c r="A49" s="12"/>
      <c r="B49" s="25">
        <v>347.2</v>
      </c>
      <c r="C49" s="20" t="s">
        <v>84</v>
      </c>
      <c r="D49" s="46">
        <v>118311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118311</v>
      </c>
      <c r="O49" s="47">
        <f t="shared" si="9"/>
        <v>3.6107855704083502</v>
      </c>
      <c r="P49" s="9"/>
    </row>
    <row r="50" spans="1:119">
      <c r="A50" s="12"/>
      <c r="B50" s="25">
        <v>347.5</v>
      </c>
      <c r="C50" s="20" t="s">
        <v>85</v>
      </c>
      <c r="D50" s="46">
        <v>71034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71034</v>
      </c>
      <c r="O50" s="47">
        <f t="shared" si="9"/>
        <v>2.1679179637429042</v>
      </c>
      <c r="P50" s="9"/>
    </row>
    <row r="51" spans="1:119" ht="15.75">
      <c r="A51" s="29" t="s">
        <v>41</v>
      </c>
      <c r="B51" s="30"/>
      <c r="C51" s="31"/>
      <c r="D51" s="32">
        <f t="shared" ref="D51:M51" si="12">SUM(D52:D53)</f>
        <v>387482</v>
      </c>
      <c r="E51" s="32">
        <f t="shared" si="12"/>
        <v>18935</v>
      </c>
      <c r="F51" s="32">
        <f t="shared" si="12"/>
        <v>0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ref="N51:N61" si="13">SUM(D51:M51)</f>
        <v>406417</v>
      </c>
      <c r="O51" s="45">
        <f t="shared" si="9"/>
        <v>12.403619605688824</v>
      </c>
      <c r="P51" s="10"/>
    </row>
    <row r="52" spans="1:119">
      <c r="A52" s="13"/>
      <c r="B52" s="39">
        <v>351.1</v>
      </c>
      <c r="C52" s="21" t="s">
        <v>47</v>
      </c>
      <c r="D52" s="46">
        <v>116789</v>
      </c>
      <c r="E52" s="46">
        <v>18935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135724</v>
      </c>
      <c r="O52" s="47">
        <f t="shared" si="9"/>
        <v>4.1422205945187081</v>
      </c>
      <c r="P52" s="9"/>
    </row>
    <row r="53" spans="1:119">
      <c r="A53" s="13"/>
      <c r="B53" s="39">
        <v>354</v>
      </c>
      <c r="C53" s="21" t="s">
        <v>48</v>
      </c>
      <c r="D53" s="46">
        <v>270693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270693</v>
      </c>
      <c r="O53" s="47">
        <f t="shared" si="9"/>
        <v>8.2613990111701145</v>
      </c>
      <c r="P53" s="9"/>
    </row>
    <row r="54" spans="1:119" ht="15.75">
      <c r="A54" s="29" t="s">
        <v>2</v>
      </c>
      <c r="B54" s="30"/>
      <c r="C54" s="31"/>
      <c r="D54" s="32">
        <f t="shared" ref="D54:M54" si="14">SUM(D55:D58)</f>
        <v>560322</v>
      </c>
      <c r="E54" s="32">
        <f t="shared" si="14"/>
        <v>24856</v>
      </c>
      <c r="F54" s="32">
        <f t="shared" si="14"/>
        <v>3</v>
      </c>
      <c r="G54" s="32">
        <f t="shared" si="14"/>
        <v>1750</v>
      </c>
      <c r="H54" s="32">
        <f t="shared" si="14"/>
        <v>0</v>
      </c>
      <c r="I54" s="32">
        <f t="shared" si="14"/>
        <v>407</v>
      </c>
      <c r="J54" s="32">
        <f t="shared" si="14"/>
        <v>0</v>
      </c>
      <c r="K54" s="32">
        <f t="shared" si="14"/>
        <v>0</v>
      </c>
      <c r="L54" s="32">
        <f t="shared" si="14"/>
        <v>0</v>
      </c>
      <c r="M54" s="32">
        <f t="shared" si="14"/>
        <v>0</v>
      </c>
      <c r="N54" s="32">
        <f t="shared" si="13"/>
        <v>587338</v>
      </c>
      <c r="O54" s="45">
        <f t="shared" si="9"/>
        <v>17.925227369834584</v>
      </c>
      <c r="P54" s="10"/>
    </row>
    <row r="55" spans="1:119">
      <c r="A55" s="12"/>
      <c r="B55" s="25">
        <v>361.1</v>
      </c>
      <c r="C55" s="20" t="s">
        <v>49</v>
      </c>
      <c r="D55" s="46">
        <v>4862</v>
      </c>
      <c r="E55" s="46">
        <v>74</v>
      </c>
      <c r="F55" s="46">
        <v>3</v>
      </c>
      <c r="G55" s="46">
        <v>0</v>
      </c>
      <c r="H55" s="46">
        <v>0</v>
      </c>
      <c r="I55" s="46">
        <v>41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4980</v>
      </c>
      <c r="O55" s="47">
        <f t="shared" si="9"/>
        <v>0.15198681560153818</v>
      </c>
      <c r="P55" s="9"/>
    </row>
    <row r="56" spans="1:119">
      <c r="A56" s="12"/>
      <c r="B56" s="25">
        <v>362</v>
      </c>
      <c r="C56" s="20" t="s">
        <v>67</v>
      </c>
      <c r="D56" s="46">
        <v>74740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74740</v>
      </c>
      <c r="O56" s="47">
        <f t="shared" si="9"/>
        <v>2.2810230116584265</v>
      </c>
      <c r="P56" s="9"/>
    </row>
    <row r="57" spans="1:119">
      <c r="A57" s="12"/>
      <c r="B57" s="25">
        <v>364</v>
      </c>
      <c r="C57" s="20" t="s">
        <v>86</v>
      </c>
      <c r="D57" s="46">
        <v>39845</v>
      </c>
      <c r="E57" s="46">
        <v>0</v>
      </c>
      <c r="F57" s="46">
        <v>0</v>
      </c>
      <c r="G57" s="46">
        <v>0</v>
      </c>
      <c r="H57" s="46">
        <v>0</v>
      </c>
      <c r="I57" s="46">
        <v>310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40155</v>
      </c>
      <c r="O57" s="47">
        <f t="shared" si="9"/>
        <v>1.225508148690716</v>
      </c>
      <c r="P57" s="9"/>
    </row>
    <row r="58" spans="1:119">
      <c r="A58" s="12"/>
      <c r="B58" s="25">
        <v>369.9</v>
      </c>
      <c r="C58" s="20" t="s">
        <v>51</v>
      </c>
      <c r="D58" s="46">
        <v>440875</v>
      </c>
      <c r="E58" s="46">
        <v>24782</v>
      </c>
      <c r="F58" s="46">
        <v>0</v>
      </c>
      <c r="G58" s="46">
        <v>1750</v>
      </c>
      <c r="H58" s="46">
        <v>0</v>
      </c>
      <c r="I58" s="46">
        <v>56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467463</v>
      </c>
      <c r="O58" s="47">
        <f t="shared" si="9"/>
        <v>14.266709393883904</v>
      </c>
      <c r="P58" s="9"/>
    </row>
    <row r="59" spans="1:119" ht="15.75">
      <c r="A59" s="29" t="s">
        <v>42</v>
      </c>
      <c r="B59" s="30"/>
      <c r="C59" s="31"/>
      <c r="D59" s="32">
        <f t="shared" ref="D59:M59" si="15">SUM(D60:D60)</f>
        <v>50000</v>
      </c>
      <c r="E59" s="32">
        <f t="shared" si="15"/>
        <v>0</v>
      </c>
      <c r="F59" s="32">
        <f t="shared" si="15"/>
        <v>0</v>
      </c>
      <c r="G59" s="32">
        <f t="shared" si="15"/>
        <v>0</v>
      </c>
      <c r="H59" s="32">
        <f t="shared" si="15"/>
        <v>0</v>
      </c>
      <c r="I59" s="32">
        <f t="shared" si="15"/>
        <v>0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3"/>
        <v>50000</v>
      </c>
      <c r="O59" s="45">
        <f t="shared" si="9"/>
        <v>1.5259720441921505</v>
      </c>
      <c r="P59" s="9"/>
    </row>
    <row r="60" spans="1:119" ht="15.75" thickBot="1">
      <c r="A60" s="12"/>
      <c r="B60" s="25">
        <v>381</v>
      </c>
      <c r="C60" s="20" t="s">
        <v>52</v>
      </c>
      <c r="D60" s="46">
        <v>50000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50000</v>
      </c>
      <c r="O60" s="47">
        <f t="shared" si="9"/>
        <v>1.5259720441921505</v>
      </c>
      <c r="P60" s="9"/>
    </row>
    <row r="61" spans="1:119" ht="16.5" thickBot="1">
      <c r="A61" s="14" t="s">
        <v>45</v>
      </c>
      <c r="B61" s="23"/>
      <c r="C61" s="22"/>
      <c r="D61" s="15">
        <f t="shared" ref="D61:M61" si="16">SUM(D5,D14,D24,D43,D51,D54,D59)</f>
        <v>14640872</v>
      </c>
      <c r="E61" s="15">
        <f t="shared" si="16"/>
        <v>5155605</v>
      </c>
      <c r="F61" s="15">
        <f t="shared" si="16"/>
        <v>943907</v>
      </c>
      <c r="G61" s="15">
        <f t="shared" si="16"/>
        <v>224510</v>
      </c>
      <c r="H61" s="15">
        <f t="shared" si="16"/>
        <v>0</v>
      </c>
      <c r="I61" s="15">
        <f t="shared" si="16"/>
        <v>2883449</v>
      </c>
      <c r="J61" s="15">
        <f t="shared" si="16"/>
        <v>0</v>
      </c>
      <c r="K61" s="15">
        <f t="shared" si="16"/>
        <v>0</v>
      </c>
      <c r="L61" s="15">
        <f t="shared" si="16"/>
        <v>0</v>
      </c>
      <c r="M61" s="15">
        <f t="shared" si="16"/>
        <v>0</v>
      </c>
      <c r="N61" s="15">
        <f t="shared" si="13"/>
        <v>23848343</v>
      </c>
      <c r="O61" s="38">
        <f t="shared" si="9"/>
        <v>727.83809436611125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18" t="s">
        <v>87</v>
      </c>
      <c r="M63" s="118"/>
      <c r="N63" s="118"/>
      <c r="O63" s="43">
        <v>32766</v>
      </c>
    </row>
    <row r="64" spans="1:119">
      <c r="A64" s="119"/>
      <c r="B64" s="96"/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7"/>
    </row>
    <row r="65" spans="1:15" ht="15.75" customHeight="1" thickBot="1">
      <c r="A65" s="120" t="s">
        <v>71</v>
      </c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100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62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9201466</v>
      </c>
      <c r="E5" s="27">
        <f t="shared" si="0"/>
        <v>558352</v>
      </c>
      <c r="F5" s="27">
        <f t="shared" si="0"/>
        <v>989117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1771717</v>
      </c>
      <c r="N5" s="28">
        <f t="shared" ref="N5:N12" si="1">SUM(D5:M5)</f>
        <v>12520652</v>
      </c>
      <c r="O5" s="33">
        <f t="shared" ref="O5:O49" si="2">(N5/O$51)</f>
        <v>384.15156628723958</v>
      </c>
      <c r="P5" s="6"/>
    </row>
    <row r="6" spans="1:133">
      <c r="A6" s="12"/>
      <c r="B6" s="25">
        <v>311</v>
      </c>
      <c r="C6" s="20" t="s">
        <v>1</v>
      </c>
      <c r="D6" s="46">
        <v>5984871</v>
      </c>
      <c r="E6" s="46">
        <v>0</v>
      </c>
      <c r="F6" s="46">
        <v>989117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1771717</v>
      </c>
      <c r="N6" s="46">
        <f t="shared" si="1"/>
        <v>8745705</v>
      </c>
      <c r="O6" s="47">
        <f t="shared" si="2"/>
        <v>268.33077654711133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558352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558352</v>
      </c>
      <c r="O7" s="47">
        <f t="shared" si="2"/>
        <v>17.131040407449451</v>
      </c>
      <c r="P7" s="9"/>
    </row>
    <row r="8" spans="1:133">
      <c r="A8" s="12"/>
      <c r="B8" s="25">
        <v>314.10000000000002</v>
      </c>
      <c r="C8" s="20" t="s">
        <v>10</v>
      </c>
      <c r="D8" s="46">
        <v>1502365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1502365</v>
      </c>
      <c r="O8" s="47">
        <f t="shared" si="2"/>
        <v>46.094713588807416</v>
      </c>
      <c r="P8" s="9"/>
    </row>
    <row r="9" spans="1:133">
      <c r="A9" s="12"/>
      <c r="B9" s="25">
        <v>314.3</v>
      </c>
      <c r="C9" s="20" t="s">
        <v>11</v>
      </c>
      <c r="D9" s="46">
        <v>407319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407319</v>
      </c>
      <c r="O9" s="47">
        <f t="shared" si="2"/>
        <v>12.497131285858927</v>
      </c>
      <c r="P9" s="9"/>
    </row>
    <row r="10" spans="1:133">
      <c r="A10" s="12"/>
      <c r="B10" s="25">
        <v>314.39999999999998</v>
      </c>
      <c r="C10" s="20" t="s">
        <v>12</v>
      </c>
      <c r="D10" s="46">
        <v>38856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38856</v>
      </c>
      <c r="O10" s="47">
        <f t="shared" si="2"/>
        <v>1.192157825299911</v>
      </c>
      <c r="P10" s="9"/>
    </row>
    <row r="11" spans="1:133">
      <c r="A11" s="12"/>
      <c r="B11" s="25">
        <v>315</v>
      </c>
      <c r="C11" s="20" t="s">
        <v>13</v>
      </c>
      <c r="D11" s="46">
        <v>1268055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1268055</v>
      </c>
      <c r="O11" s="47">
        <f t="shared" si="2"/>
        <v>38.905746632712543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SUM(D13:D19)</f>
        <v>1967727</v>
      </c>
      <c r="E12" s="32">
        <f t="shared" si="3"/>
        <v>3465496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2759832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4766</v>
      </c>
      <c r="N12" s="44">
        <f t="shared" si="1"/>
        <v>8197821</v>
      </c>
      <c r="O12" s="45">
        <f t="shared" si="2"/>
        <v>251.52090939772344</v>
      </c>
      <c r="P12" s="10"/>
    </row>
    <row r="13" spans="1:133">
      <c r="A13" s="12"/>
      <c r="B13" s="25">
        <v>323.10000000000002</v>
      </c>
      <c r="C13" s="20" t="s">
        <v>15</v>
      </c>
      <c r="D13" s="46">
        <v>1406787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8" si="4">SUM(D13:M13)</f>
        <v>1406787</v>
      </c>
      <c r="O13" s="47">
        <f t="shared" si="2"/>
        <v>43.16224342650262</v>
      </c>
      <c r="P13" s="9"/>
    </row>
    <row r="14" spans="1:133">
      <c r="A14" s="12"/>
      <c r="B14" s="25">
        <v>323.39999999999998</v>
      </c>
      <c r="C14" s="20" t="s">
        <v>16</v>
      </c>
      <c r="D14" s="46">
        <v>17240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17240</v>
      </c>
      <c r="O14" s="47">
        <f t="shared" si="2"/>
        <v>0.5289479336053754</v>
      </c>
      <c r="P14" s="9"/>
    </row>
    <row r="15" spans="1:133">
      <c r="A15" s="12"/>
      <c r="B15" s="25">
        <v>323.5</v>
      </c>
      <c r="C15" s="20" t="s">
        <v>17</v>
      </c>
      <c r="D15" s="46">
        <v>20568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20568</v>
      </c>
      <c r="O15" s="47">
        <f t="shared" si="2"/>
        <v>0.63105574816678423</v>
      </c>
      <c r="P15" s="9"/>
    </row>
    <row r="16" spans="1:133">
      <c r="A16" s="12"/>
      <c r="B16" s="25">
        <v>323.7</v>
      </c>
      <c r="C16" s="20" t="s">
        <v>18</v>
      </c>
      <c r="D16" s="46">
        <v>458768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458768</v>
      </c>
      <c r="O16" s="47">
        <f t="shared" si="2"/>
        <v>14.07566041788114</v>
      </c>
      <c r="P16" s="9"/>
    </row>
    <row r="17" spans="1:16">
      <c r="A17" s="12"/>
      <c r="B17" s="25">
        <v>323.89999999999998</v>
      </c>
      <c r="C17" s="20" t="s">
        <v>19</v>
      </c>
      <c r="D17" s="46">
        <v>21980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4766</v>
      </c>
      <c r="N17" s="46">
        <f t="shared" si="4"/>
        <v>26746</v>
      </c>
      <c r="O17" s="47">
        <f t="shared" si="2"/>
        <v>0.8206056515202651</v>
      </c>
      <c r="P17" s="9"/>
    </row>
    <row r="18" spans="1:16">
      <c r="A18" s="12"/>
      <c r="B18" s="25">
        <v>325.2</v>
      </c>
      <c r="C18" s="20" t="s">
        <v>20</v>
      </c>
      <c r="D18" s="46">
        <v>0</v>
      </c>
      <c r="E18" s="46">
        <v>3210669</v>
      </c>
      <c r="F18" s="46">
        <v>0</v>
      </c>
      <c r="G18" s="46">
        <v>0</v>
      </c>
      <c r="H18" s="46">
        <v>0</v>
      </c>
      <c r="I18" s="46">
        <v>2401302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5611971</v>
      </c>
      <c r="O18" s="47">
        <f t="shared" si="2"/>
        <v>172.18332157211671</v>
      </c>
      <c r="P18" s="9"/>
    </row>
    <row r="19" spans="1:16">
      <c r="A19" s="12"/>
      <c r="B19" s="25">
        <v>329</v>
      </c>
      <c r="C19" s="20" t="s">
        <v>21</v>
      </c>
      <c r="D19" s="46">
        <v>42384</v>
      </c>
      <c r="E19" s="46">
        <v>254827</v>
      </c>
      <c r="F19" s="46">
        <v>0</v>
      </c>
      <c r="G19" s="46">
        <v>0</v>
      </c>
      <c r="H19" s="46">
        <v>0</v>
      </c>
      <c r="I19" s="46">
        <v>358530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49" si="5">SUM(D19:M19)</f>
        <v>655741</v>
      </c>
      <c r="O19" s="47">
        <f t="shared" si="2"/>
        <v>20.119074647930539</v>
      </c>
      <c r="P19" s="9"/>
    </row>
    <row r="20" spans="1:16" ht="15.75">
      <c r="A20" s="29" t="s">
        <v>23</v>
      </c>
      <c r="B20" s="30"/>
      <c r="C20" s="31"/>
      <c r="D20" s="32">
        <f t="shared" ref="D20:M20" si="6">SUM(D21:D35)</f>
        <v>2889237</v>
      </c>
      <c r="E20" s="32">
        <f t="shared" si="6"/>
        <v>1272401</v>
      </c>
      <c r="F20" s="32">
        <f t="shared" si="6"/>
        <v>0</v>
      </c>
      <c r="G20" s="32">
        <f t="shared" si="6"/>
        <v>862041</v>
      </c>
      <c r="H20" s="32">
        <f t="shared" si="6"/>
        <v>0</v>
      </c>
      <c r="I20" s="32">
        <f t="shared" si="6"/>
        <v>0</v>
      </c>
      <c r="J20" s="32">
        <f t="shared" si="6"/>
        <v>0</v>
      </c>
      <c r="K20" s="32">
        <f t="shared" si="6"/>
        <v>0</v>
      </c>
      <c r="L20" s="32">
        <f t="shared" si="6"/>
        <v>0</v>
      </c>
      <c r="M20" s="32">
        <f t="shared" si="6"/>
        <v>434759</v>
      </c>
      <c r="N20" s="44">
        <f t="shared" si="5"/>
        <v>5458438</v>
      </c>
      <c r="O20" s="45">
        <f t="shared" si="2"/>
        <v>167.47270886386647</v>
      </c>
      <c r="P20" s="10"/>
    </row>
    <row r="21" spans="1:16">
      <c r="A21" s="12"/>
      <c r="B21" s="25">
        <v>331.2</v>
      </c>
      <c r="C21" s="20" t="s">
        <v>22</v>
      </c>
      <c r="D21" s="46">
        <v>0</v>
      </c>
      <c r="E21" s="46">
        <v>105572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105572</v>
      </c>
      <c r="O21" s="47">
        <f t="shared" si="2"/>
        <v>3.2391004203356548</v>
      </c>
      <c r="P21" s="9"/>
    </row>
    <row r="22" spans="1:16">
      <c r="A22" s="12"/>
      <c r="B22" s="25">
        <v>331.49</v>
      </c>
      <c r="C22" s="20" t="s">
        <v>63</v>
      </c>
      <c r="D22" s="46">
        <v>0</v>
      </c>
      <c r="E22" s="46">
        <v>65540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65540</v>
      </c>
      <c r="O22" s="47">
        <f t="shared" si="2"/>
        <v>2.0108612278710152</v>
      </c>
      <c r="P22" s="9"/>
    </row>
    <row r="23" spans="1:16">
      <c r="A23" s="12"/>
      <c r="B23" s="25">
        <v>331.5</v>
      </c>
      <c r="C23" s="20" t="s">
        <v>24</v>
      </c>
      <c r="D23" s="46">
        <v>0</v>
      </c>
      <c r="E23" s="46">
        <v>280638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280638</v>
      </c>
      <c r="O23" s="47">
        <f t="shared" si="2"/>
        <v>8.6103764612033267</v>
      </c>
      <c r="P23" s="9"/>
    </row>
    <row r="24" spans="1:16">
      <c r="A24" s="12"/>
      <c r="B24" s="25">
        <v>331.69</v>
      </c>
      <c r="C24" s="20" t="s">
        <v>26</v>
      </c>
      <c r="D24" s="46">
        <v>0</v>
      </c>
      <c r="E24" s="46">
        <v>154005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154005</v>
      </c>
      <c r="O24" s="47">
        <f t="shared" si="2"/>
        <v>4.7250943454115912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35048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35048</v>
      </c>
      <c r="O25" s="47">
        <f t="shared" si="2"/>
        <v>1.0753229220998375</v>
      </c>
      <c r="P25" s="9"/>
    </row>
    <row r="26" spans="1:16">
      <c r="A26" s="12"/>
      <c r="B26" s="25">
        <v>334.2</v>
      </c>
      <c r="C26" s="20" t="s">
        <v>64</v>
      </c>
      <c r="D26" s="46">
        <v>0</v>
      </c>
      <c r="E26" s="46">
        <v>21069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21069</v>
      </c>
      <c r="O26" s="47">
        <f t="shared" si="2"/>
        <v>0.64642714693339065</v>
      </c>
      <c r="P26" s="9"/>
    </row>
    <row r="27" spans="1:16">
      <c r="A27" s="12"/>
      <c r="B27" s="25">
        <v>334.9</v>
      </c>
      <c r="C27" s="20" t="s">
        <v>65</v>
      </c>
      <c r="D27" s="46">
        <v>0</v>
      </c>
      <c r="E27" s="46">
        <v>19524</v>
      </c>
      <c r="F27" s="46">
        <v>0</v>
      </c>
      <c r="G27" s="46">
        <v>455000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474524</v>
      </c>
      <c r="O27" s="47">
        <f t="shared" si="2"/>
        <v>14.559077102445311</v>
      </c>
      <c r="P27" s="9"/>
    </row>
    <row r="28" spans="1:16">
      <c r="A28" s="12"/>
      <c r="B28" s="25">
        <v>335.12</v>
      </c>
      <c r="C28" s="20" t="s">
        <v>29</v>
      </c>
      <c r="D28" s="46">
        <v>956669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956669</v>
      </c>
      <c r="O28" s="47">
        <f t="shared" si="2"/>
        <v>29.351977418464088</v>
      </c>
      <c r="P28" s="9"/>
    </row>
    <row r="29" spans="1:16">
      <c r="A29" s="12"/>
      <c r="B29" s="25">
        <v>335.14</v>
      </c>
      <c r="C29" s="20" t="s">
        <v>30</v>
      </c>
      <c r="D29" s="46">
        <v>1389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1389</v>
      </c>
      <c r="O29" s="47">
        <f t="shared" si="2"/>
        <v>4.2616512748136104E-2</v>
      </c>
      <c r="P29" s="9"/>
    </row>
    <row r="30" spans="1:16">
      <c r="A30" s="12"/>
      <c r="B30" s="25">
        <v>335.15</v>
      </c>
      <c r="C30" s="20" t="s">
        <v>31</v>
      </c>
      <c r="D30" s="46">
        <v>6971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6971</v>
      </c>
      <c r="O30" s="47">
        <f t="shared" si="2"/>
        <v>0.21388028104194151</v>
      </c>
      <c r="P30" s="9"/>
    </row>
    <row r="31" spans="1:16">
      <c r="A31" s="12"/>
      <c r="B31" s="25">
        <v>335.18</v>
      </c>
      <c r="C31" s="20" t="s">
        <v>32</v>
      </c>
      <c r="D31" s="46">
        <v>1623611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1623611</v>
      </c>
      <c r="O31" s="47">
        <f t="shared" si="2"/>
        <v>49.8147148160648</v>
      </c>
      <c r="P31" s="9"/>
    </row>
    <row r="32" spans="1:16">
      <c r="A32" s="12"/>
      <c r="B32" s="25">
        <v>337.3</v>
      </c>
      <c r="C32" s="20" t="s">
        <v>66</v>
      </c>
      <c r="D32" s="46">
        <v>0</v>
      </c>
      <c r="E32" s="46">
        <v>0</v>
      </c>
      <c r="F32" s="46">
        <v>0</v>
      </c>
      <c r="G32" s="46">
        <v>407041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407041</v>
      </c>
      <c r="O32" s="47">
        <f t="shared" si="2"/>
        <v>12.488601847022366</v>
      </c>
      <c r="P32" s="9"/>
    </row>
    <row r="33" spans="1:16">
      <c r="A33" s="12"/>
      <c r="B33" s="25">
        <v>337.4</v>
      </c>
      <c r="C33" s="20" t="s">
        <v>33</v>
      </c>
      <c r="D33" s="46">
        <v>128482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128482</v>
      </c>
      <c r="O33" s="47">
        <f t="shared" si="2"/>
        <v>3.9420120884852574</v>
      </c>
      <c r="P33" s="9"/>
    </row>
    <row r="34" spans="1:16">
      <c r="A34" s="12"/>
      <c r="B34" s="25">
        <v>337.6</v>
      </c>
      <c r="C34" s="20" t="s">
        <v>34</v>
      </c>
      <c r="D34" s="46">
        <v>0</v>
      </c>
      <c r="E34" s="46">
        <v>295318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295318</v>
      </c>
      <c r="O34" s="47">
        <f t="shared" si="2"/>
        <v>9.0607799220691554</v>
      </c>
      <c r="P34" s="9"/>
    </row>
    <row r="35" spans="1:16">
      <c r="A35" s="12"/>
      <c r="B35" s="25">
        <v>337.7</v>
      </c>
      <c r="C35" s="20" t="s">
        <v>35</v>
      </c>
      <c r="D35" s="46">
        <v>172115</v>
      </c>
      <c r="E35" s="46">
        <v>295687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434759</v>
      </c>
      <c r="N35" s="46">
        <f t="shared" si="5"/>
        <v>902561</v>
      </c>
      <c r="O35" s="47">
        <f t="shared" si="2"/>
        <v>27.691866351670605</v>
      </c>
      <c r="P35" s="9"/>
    </row>
    <row r="36" spans="1:16" ht="15.75">
      <c r="A36" s="29" t="s">
        <v>40</v>
      </c>
      <c r="B36" s="30"/>
      <c r="C36" s="31"/>
      <c r="D36" s="32">
        <f t="shared" ref="D36:M36" si="7">SUM(D37:D37)</f>
        <v>580702</v>
      </c>
      <c r="E36" s="32">
        <f t="shared" si="7"/>
        <v>13529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0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 t="shared" si="5"/>
        <v>594231</v>
      </c>
      <c r="O36" s="45">
        <f t="shared" si="2"/>
        <v>18.231859601754977</v>
      </c>
      <c r="P36" s="10"/>
    </row>
    <row r="37" spans="1:16">
      <c r="A37" s="12"/>
      <c r="B37" s="25">
        <v>341.9</v>
      </c>
      <c r="C37" s="20" t="s">
        <v>43</v>
      </c>
      <c r="D37" s="46">
        <v>580702</v>
      </c>
      <c r="E37" s="46">
        <v>13529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594231</v>
      </c>
      <c r="O37" s="47">
        <f t="shared" si="2"/>
        <v>18.231859601754977</v>
      </c>
      <c r="P37" s="9"/>
    </row>
    <row r="38" spans="1:16" ht="15.75">
      <c r="A38" s="29" t="s">
        <v>41</v>
      </c>
      <c r="B38" s="30"/>
      <c r="C38" s="31"/>
      <c r="D38" s="32">
        <f t="shared" ref="D38:M38" si="8">SUM(D39:D40)</f>
        <v>389499</v>
      </c>
      <c r="E38" s="32">
        <f t="shared" si="8"/>
        <v>16026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si="5"/>
        <v>405525</v>
      </c>
      <c r="O38" s="45">
        <f t="shared" si="2"/>
        <v>12.442088792071917</v>
      </c>
      <c r="P38" s="10"/>
    </row>
    <row r="39" spans="1:16">
      <c r="A39" s="13"/>
      <c r="B39" s="39">
        <v>351.1</v>
      </c>
      <c r="C39" s="21" t="s">
        <v>47</v>
      </c>
      <c r="D39" s="46">
        <v>260439</v>
      </c>
      <c r="E39" s="46">
        <v>16026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5"/>
        <v>276465</v>
      </c>
      <c r="O39" s="47">
        <f t="shared" si="2"/>
        <v>8.4823428343509342</v>
      </c>
      <c r="P39" s="9"/>
    </row>
    <row r="40" spans="1:16">
      <c r="A40" s="13"/>
      <c r="B40" s="39">
        <v>354</v>
      </c>
      <c r="C40" s="21" t="s">
        <v>48</v>
      </c>
      <c r="D40" s="46">
        <v>129060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5"/>
        <v>129060</v>
      </c>
      <c r="O40" s="47">
        <f t="shared" si="2"/>
        <v>3.9597459577209828</v>
      </c>
      <c r="P40" s="9"/>
    </row>
    <row r="41" spans="1:16" ht="15.75">
      <c r="A41" s="29" t="s">
        <v>2</v>
      </c>
      <c r="B41" s="30"/>
      <c r="C41" s="31"/>
      <c r="D41" s="32">
        <f t="shared" ref="D41:M41" si="9">SUM(D42:D44)</f>
        <v>528078</v>
      </c>
      <c r="E41" s="32">
        <f t="shared" si="9"/>
        <v>13191</v>
      </c>
      <c r="F41" s="32">
        <f t="shared" si="9"/>
        <v>659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16</v>
      </c>
      <c r="M41" s="32">
        <f t="shared" si="9"/>
        <v>12779</v>
      </c>
      <c r="N41" s="32">
        <f t="shared" si="5"/>
        <v>554723</v>
      </c>
      <c r="O41" s="45">
        <f t="shared" si="2"/>
        <v>17.019697481054216</v>
      </c>
      <c r="P41" s="10"/>
    </row>
    <row r="42" spans="1:16">
      <c r="A42" s="12"/>
      <c r="B42" s="25">
        <v>361.1</v>
      </c>
      <c r="C42" s="20" t="s">
        <v>49</v>
      </c>
      <c r="D42" s="46">
        <v>11822</v>
      </c>
      <c r="E42" s="46">
        <v>2760</v>
      </c>
      <c r="F42" s="46">
        <v>659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16</v>
      </c>
      <c r="M42" s="46">
        <v>12779</v>
      </c>
      <c r="N42" s="46">
        <f t="shared" si="5"/>
        <v>28036</v>
      </c>
      <c r="O42" s="47">
        <f t="shared" si="2"/>
        <v>0.86018470223667653</v>
      </c>
      <c r="P42" s="9"/>
    </row>
    <row r="43" spans="1:16">
      <c r="A43" s="12"/>
      <c r="B43" s="25">
        <v>362</v>
      </c>
      <c r="C43" s="20" t="s">
        <v>67</v>
      </c>
      <c r="D43" s="46">
        <v>30464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5"/>
        <v>30464</v>
      </c>
      <c r="O43" s="47">
        <f t="shared" si="2"/>
        <v>0.93467922560058914</v>
      </c>
      <c r="P43" s="9"/>
    </row>
    <row r="44" spans="1:16">
      <c r="A44" s="12"/>
      <c r="B44" s="25">
        <v>369.9</v>
      </c>
      <c r="C44" s="20" t="s">
        <v>51</v>
      </c>
      <c r="D44" s="46">
        <v>485792</v>
      </c>
      <c r="E44" s="46">
        <v>10431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5"/>
        <v>496223</v>
      </c>
      <c r="O44" s="47">
        <f t="shared" si="2"/>
        <v>15.224833553216948</v>
      </c>
      <c r="P44" s="9"/>
    </row>
    <row r="45" spans="1:16" ht="15.75">
      <c r="A45" s="29" t="s">
        <v>42</v>
      </c>
      <c r="B45" s="30"/>
      <c r="C45" s="31"/>
      <c r="D45" s="32">
        <f t="shared" ref="D45:M45" si="10">SUM(D46:D48)</f>
        <v>1665000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3106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6273815</v>
      </c>
      <c r="N45" s="32">
        <f t="shared" si="5"/>
        <v>7941921</v>
      </c>
      <c r="O45" s="45">
        <f t="shared" si="2"/>
        <v>243.6695302672353</v>
      </c>
      <c r="P45" s="9"/>
    </row>
    <row r="46" spans="1:16">
      <c r="A46" s="12"/>
      <c r="B46" s="25">
        <v>384</v>
      </c>
      <c r="C46" s="20" t="s">
        <v>53</v>
      </c>
      <c r="D46" s="46">
        <v>995000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6273815</v>
      </c>
      <c r="N46" s="46">
        <f t="shared" si="5"/>
        <v>7268815</v>
      </c>
      <c r="O46" s="47">
        <f t="shared" si="2"/>
        <v>223.01767250636641</v>
      </c>
      <c r="P46" s="9"/>
    </row>
    <row r="47" spans="1:16">
      <c r="A47" s="12"/>
      <c r="B47" s="25">
        <v>388.1</v>
      </c>
      <c r="C47" s="20" t="s">
        <v>68</v>
      </c>
      <c r="D47" s="46">
        <v>670000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5"/>
        <v>670000</v>
      </c>
      <c r="O47" s="47">
        <f t="shared" si="2"/>
        <v>20.556561224802874</v>
      </c>
      <c r="P47" s="9"/>
    </row>
    <row r="48" spans="1:16" ht="15.75" thickBot="1">
      <c r="A48" s="12"/>
      <c r="B48" s="25">
        <v>389.1</v>
      </c>
      <c r="C48" s="20" t="s">
        <v>69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3106</v>
      </c>
      <c r="J48" s="46">
        <v>0</v>
      </c>
      <c r="K48" s="46">
        <v>0</v>
      </c>
      <c r="L48" s="46">
        <v>0</v>
      </c>
      <c r="M48" s="46">
        <v>0</v>
      </c>
      <c r="N48" s="46">
        <f t="shared" si="5"/>
        <v>3106</v>
      </c>
      <c r="O48" s="47">
        <f t="shared" si="2"/>
        <v>9.5296536066026449E-2</v>
      </c>
      <c r="P48" s="9"/>
    </row>
    <row r="49" spans="1:119" ht="16.5" thickBot="1">
      <c r="A49" s="14" t="s">
        <v>45</v>
      </c>
      <c r="B49" s="23"/>
      <c r="C49" s="22"/>
      <c r="D49" s="15">
        <f t="shared" ref="D49:M49" si="11">SUM(D5,D12,D20,D36,D38,D41,D45)</f>
        <v>17221709</v>
      </c>
      <c r="E49" s="15">
        <f t="shared" si="11"/>
        <v>5338995</v>
      </c>
      <c r="F49" s="15">
        <f t="shared" si="11"/>
        <v>989776</v>
      </c>
      <c r="G49" s="15">
        <f t="shared" si="11"/>
        <v>862041</v>
      </c>
      <c r="H49" s="15">
        <f t="shared" si="11"/>
        <v>0</v>
      </c>
      <c r="I49" s="15">
        <f t="shared" si="11"/>
        <v>2762938</v>
      </c>
      <c r="J49" s="15">
        <f t="shared" si="11"/>
        <v>0</v>
      </c>
      <c r="K49" s="15">
        <f t="shared" si="11"/>
        <v>0</v>
      </c>
      <c r="L49" s="15">
        <f t="shared" si="11"/>
        <v>16</v>
      </c>
      <c r="M49" s="15">
        <f t="shared" si="11"/>
        <v>8497836</v>
      </c>
      <c r="N49" s="15">
        <f t="shared" si="5"/>
        <v>35673311</v>
      </c>
      <c r="O49" s="38">
        <f t="shared" si="2"/>
        <v>1094.5083606909459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118" t="s">
        <v>70</v>
      </c>
      <c r="M51" s="118"/>
      <c r="N51" s="118"/>
      <c r="O51" s="43">
        <v>32593</v>
      </c>
    </row>
    <row r="52" spans="1:119">
      <c r="A52" s="119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thickBot="1">
      <c r="A53" s="120" t="s">
        <v>71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A53:O53"/>
    <mergeCell ref="L51:N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1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46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9230426</v>
      </c>
      <c r="E5" s="27">
        <f t="shared" si="0"/>
        <v>578834</v>
      </c>
      <c r="F5" s="27">
        <f t="shared" si="0"/>
        <v>1021815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1813437</v>
      </c>
      <c r="N5" s="28">
        <f t="shared" ref="N5:N12" si="1">SUM(D5:M5)</f>
        <v>12644512</v>
      </c>
      <c r="O5" s="33">
        <f t="shared" ref="O5:O47" si="2">(N5/O$49)</f>
        <v>396.85242608750235</v>
      </c>
      <c r="P5" s="6"/>
    </row>
    <row r="6" spans="1:133">
      <c r="A6" s="12"/>
      <c r="B6" s="25">
        <v>311</v>
      </c>
      <c r="C6" s="20" t="s">
        <v>1</v>
      </c>
      <c r="D6" s="46">
        <v>5904614</v>
      </c>
      <c r="E6" s="46">
        <v>0</v>
      </c>
      <c r="F6" s="46">
        <v>1021815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1813437</v>
      </c>
      <c r="N6" s="46">
        <f t="shared" si="1"/>
        <v>8739866</v>
      </c>
      <c r="O6" s="47">
        <f t="shared" si="2"/>
        <v>274.3037474107087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578834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578834</v>
      </c>
      <c r="O7" s="47">
        <f t="shared" si="2"/>
        <v>18.166907287678111</v>
      </c>
      <c r="P7" s="9"/>
    </row>
    <row r="8" spans="1:133">
      <c r="A8" s="12"/>
      <c r="B8" s="25">
        <v>314.10000000000002</v>
      </c>
      <c r="C8" s="20" t="s">
        <v>10</v>
      </c>
      <c r="D8" s="46">
        <v>1387601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1387601</v>
      </c>
      <c r="O8" s="47">
        <f t="shared" si="2"/>
        <v>43.550342100307574</v>
      </c>
      <c r="P8" s="9"/>
    </row>
    <row r="9" spans="1:133">
      <c r="A9" s="12"/>
      <c r="B9" s="25">
        <v>314.3</v>
      </c>
      <c r="C9" s="20" t="s">
        <v>11</v>
      </c>
      <c r="D9" s="46">
        <v>382848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382848</v>
      </c>
      <c r="O9" s="47">
        <f t="shared" si="2"/>
        <v>12.015818216056745</v>
      </c>
      <c r="P9" s="9"/>
    </row>
    <row r="10" spans="1:133">
      <c r="A10" s="12"/>
      <c r="B10" s="25">
        <v>314.39999999999998</v>
      </c>
      <c r="C10" s="20" t="s">
        <v>12</v>
      </c>
      <c r="D10" s="46">
        <v>42370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42370</v>
      </c>
      <c r="O10" s="47">
        <f t="shared" si="2"/>
        <v>1.3297972506433997</v>
      </c>
      <c r="P10" s="9"/>
    </row>
    <row r="11" spans="1:133">
      <c r="A11" s="12"/>
      <c r="B11" s="25">
        <v>315</v>
      </c>
      <c r="C11" s="20" t="s">
        <v>13</v>
      </c>
      <c r="D11" s="46">
        <v>1512993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1512993</v>
      </c>
      <c r="O11" s="47">
        <f t="shared" si="2"/>
        <v>47.485813822107843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SUM(D13:D19)</f>
        <v>2445947</v>
      </c>
      <c r="E12" s="32">
        <f t="shared" si="3"/>
        <v>3190279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2635504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8271730</v>
      </c>
      <c r="O12" s="45">
        <f t="shared" si="2"/>
        <v>259.61113552193837</v>
      </c>
      <c r="P12" s="10"/>
    </row>
    <row r="13" spans="1:133">
      <c r="A13" s="12"/>
      <c r="B13" s="25">
        <v>323.10000000000002</v>
      </c>
      <c r="C13" s="20" t="s">
        <v>15</v>
      </c>
      <c r="D13" s="46">
        <v>1527934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ref="N13:N19" si="4">SUM(D13:M13)</f>
        <v>1527934</v>
      </c>
      <c r="O13" s="47">
        <f t="shared" si="2"/>
        <v>47.954742326282094</v>
      </c>
      <c r="P13" s="9"/>
    </row>
    <row r="14" spans="1:133">
      <c r="A14" s="12"/>
      <c r="B14" s="25">
        <v>323.39999999999998</v>
      </c>
      <c r="C14" s="20" t="s">
        <v>16</v>
      </c>
      <c r="D14" s="46">
        <v>15826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15826</v>
      </c>
      <c r="O14" s="47">
        <f t="shared" si="2"/>
        <v>0.49670453832151151</v>
      </c>
      <c r="P14" s="9"/>
    </row>
    <row r="15" spans="1:133">
      <c r="A15" s="12"/>
      <c r="B15" s="25">
        <v>323.5</v>
      </c>
      <c r="C15" s="20" t="s">
        <v>17</v>
      </c>
      <c r="D15" s="46">
        <v>20682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20682</v>
      </c>
      <c r="O15" s="47">
        <f t="shared" si="2"/>
        <v>0.64911179461427404</v>
      </c>
      <c r="P15" s="9"/>
    </row>
    <row r="16" spans="1:133">
      <c r="A16" s="12"/>
      <c r="B16" s="25">
        <v>323.7</v>
      </c>
      <c r="C16" s="20" t="s">
        <v>18</v>
      </c>
      <c r="D16" s="46">
        <v>467518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467518</v>
      </c>
      <c r="O16" s="47">
        <f t="shared" si="2"/>
        <v>14.673215742891218</v>
      </c>
      <c r="P16" s="9"/>
    </row>
    <row r="17" spans="1:16">
      <c r="A17" s="12"/>
      <c r="B17" s="25">
        <v>323.89999999999998</v>
      </c>
      <c r="C17" s="20" t="s">
        <v>19</v>
      </c>
      <c r="D17" s="46">
        <v>21980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21980</v>
      </c>
      <c r="O17" s="47">
        <f t="shared" si="2"/>
        <v>0.6898499780302555</v>
      </c>
      <c r="P17" s="9"/>
    </row>
    <row r="18" spans="1:16">
      <c r="A18" s="12"/>
      <c r="B18" s="25">
        <v>325.2</v>
      </c>
      <c r="C18" s="20" t="s">
        <v>20</v>
      </c>
      <c r="D18" s="46">
        <v>0</v>
      </c>
      <c r="E18" s="46">
        <v>3190279</v>
      </c>
      <c r="F18" s="46">
        <v>0</v>
      </c>
      <c r="G18" s="46">
        <v>0</v>
      </c>
      <c r="H18" s="46">
        <v>0</v>
      </c>
      <c r="I18" s="46">
        <v>2635504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5825783</v>
      </c>
      <c r="O18" s="47">
        <f t="shared" si="2"/>
        <v>182.84423451133011</v>
      </c>
      <c r="P18" s="9"/>
    </row>
    <row r="19" spans="1:16">
      <c r="A19" s="12"/>
      <c r="B19" s="25">
        <v>329</v>
      </c>
      <c r="C19" s="20" t="s">
        <v>21</v>
      </c>
      <c r="D19" s="46">
        <v>392007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392007</v>
      </c>
      <c r="O19" s="47">
        <f t="shared" si="2"/>
        <v>12.303276630468897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SUM(D21:D33)</f>
        <v>2829178</v>
      </c>
      <c r="E20" s="32">
        <f t="shared" si="5"/>
        <v>2257695</v>
      </c>
      <c r="F20" s="32">
        <f t="shared" si="5"/>
        <v>0</v>
      </c>
      <c r="G20" s="32">
        <f t="shared" si="5"/>
        <v>461814</v>
      </c>
      <c r="H20" s="32">
        <f t="shared" si="5"/>
        <v>0</v>
      </c>
      <c r="I20" s="32">
        <f t="shared" si="5"/>
        <v>181069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2172893</v>
      </c>
      <c r="N20" s="44">
        <f>SUM(D20:M20)</f>
        <v>7902649</v>
      </c>
      <c r="O20" s="45">
        <f t="shared" si="2"/>
        <v>248.02739940995542</v>
      </c>
      <c r="P20" s="10"/>
    </row>
    <row r="21" spans="1:16">
      <c r="A21" s="12"/>
      <c r="B21" s="25">
        <v>331.2</v>
      </c>
      <c r="C21" s="20" t="s">
        <v>22</v>
      </c>
      <c r="D21" s="46">
        <v>0</v>
      </c>
      <c r="E21" s="46">
        <v>5656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6">SUM(D21:M21)</f>
        <v>5656</v>
      </c>
      <c r="O21" s="47">
        <f t="shared" si="2"/>
        <v>0.17751553574791287</v>
      </c>
      <c r="P21" s="9"/>
    </row>
    <row r="22" spans="1:16">
      <c r="A22" s="12"/>
      <c r="B22" s="25">
        <v>331.5</v>
      </c>
      <c r="C22" s="20" t="s">
        <v>24</v>
      </c>
      <c r="D22" s="46">
        <v>0</v>
      </c>
      <c r="E22" s="46">
        <v>1165850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1165850</v>
      </c>
      <c r="O22" s="47">
        <f t="shared" si="2"/>
        <v>36.590609503483776</v>
      </c>
      <c r="P22" s="9"/>
    </row>
    <row r="23" spans="1:16">
      <c r="A23" s="12"/>
      <c r="B23" s="25">
        <v>331.69</v>
      </c>
      <c r="C23" s="20" t="s">
        <v>26</v>
      </c>
      <c r="D23" s="46">
        <v>0</v>
      </c>
      <c r="E23" s="46">
        <v>66352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66352</v>
      </c>
      <c r="O23" s="47">
        <f t="shared" si="2"/>
        <v>2.0824806980101687</v>
      </c>
      <c r="P23" s="9"/>
    </row>
    <row r="24" spans="1:16">
      <c r="A24" s="12"/>
      <c r="B24" s="25">
        <v>331.7</v>
      </c>
      <c r="C24" s="20" t="s">
        <v>25</v>
      </c>
      <c r="D24" s="46">
        <v>0</v>
      </c>
      <c r="E24" s="46">
        <v>218263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218263</v>
      </c>
      <c r="O24" s="47">
        <f t="shared" si="2"/>
        <v>6.8502604983993471</v>
      </c>
      <c r="P24" s="9"/>
    </row>
    <row r="25" spans="1:16">
      <c r="A25" s="12"/>
      <c r="B25" s="25">
        <v>334.36</v>
      </c>
      <c r="C25" s="20" t="s">
        <v>27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181069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181069</v>
      </c>
      <c r="O25" s="47">
        <f t="shared" si="2"/>
        <v>5.6829138158307702</v>
      </c>
      <c r="P25" s="9"/>
    </row>
    <row r="26" spans="1:16">
      <c r="A26" s="12"/>
      <c r="B26" s="25">
        <v>334.49</v>
      </c>
      <c r="C26" s="20" t="s">
        <v>28</v>
      </c>
      <c r="D26" s="46">
        <v>0</v>
      </c>
      <c r="E26" s="46">
        <v>0</v>
      </c>
      <c r="F26" s="46">
        <v>0</v>
      </c>
      <c r="G26" s="46">
        <v>461814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461814</v>
      </c>
      <c r="O26" s="47">
        <f t="shared" si="2"/>
        <v>14.494193710375997</v>
      </c>
      <c r="P26" s="9"/>
    </row>
    <row r="27" spans="1:16">
      <c r="A27" s="12"/>
      <c r="B27" s="25">
        <v>335.12</v>
      </c>
      <c r="C27" s="20" t="s">
        <v>29</v>
      </c>
      <c r="D27" s="46">
        <v>965532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965532</v>
      </c>
      <c r="O27" s="47">
        <f t="shared" si="2"/>
        <v>30.303559098612766</v>
      </c>
      <c r="P27" s="9"/>
    </row>
    <row r="28" spans="1:16">
      <c r="A28" s="12"/>
      <c r="B28" s="25">
        <v>335.14</v>
      </c>
      <c r="C28" s="20" t="s">
        <v>30</v>
      </c>
      <c r="D28" s="46">
        <v>1904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1904</v>
      </c>
      <c r="O28" s="47">
        <f t="shared" si="2"/>
        <v>5.9757705103257799E-2</v>
      </c>
      <c r="P28" s="9"/>
    </row>
    <row r="29" spans="1:16">
      <c r="A29" s="12"/>
      <c r="B29" s="25">
        <v>335.15</v>
      </c>
      <c r="C29" s="20" t="s">
        <v>31</v>
      </c>
      <c r="D29" s="46">
        <v>8982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8982</v>
      </c>
      <c r="O29" s="47">
        <f t="shared" si="2"/>
        <v>0.28190320758270038</v>
      </c>
      <c r="P29" s="9"/>
    </row>
    <row r="30" spans="1:16">
      <c r="A30" s="12"/>
      <c r="B30" s="25">
        <v>335.18</v>
      </c>
      <c r="C30" s="20" t="s">
        <v>32</v>
      </c>
      <c r="D30" s="46">
        <v>1637211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1637211</v>
      </c>
      <c r="O30" s="47">
        <f t="shared" si="2"/>
        <v>51.384439143807668</v>
      </c>
      <c r="P30" s="9"/>
    </row>
    <row r="31" spans="1:16">
      <c r="A31" s="12"/>
      <c r="B31" s="25">
        <v>337.4</v>
      </c>
      <c r="C31" s="20" t="s">
        <v>33</v>
      </c>
      <c r="D31" s="46">
        <v>173762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7" si="7">SUM(D31:M31)</f>
        <v>173762</v>
      </c>
      <c r="O31" s="47">
        <f t="shared" si="2"/>
        <v>5.4535810683572912</v>
      </c>
      <c r="P31" s="9"/>
    </row>
    <row r="32" spans="1:16">
      <c r="A32" s="12"/>
      <c r="B32" s="25">
        <v>337.6</v>
      </c>
      <c r="C32" s="20" t="s">
        <v>34</v>
      </c>
      <c r="D32" s="46">
        <v>0</v>
      </c>
      <c r="E32" s="46">
        <v>801574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801574</v>
      </c>
      <c r="O32" s="47">
        <f t="shared" si="2"/>
        <v>25.157679994978345</v>
      </c>
      <c r="P32" s="9"/>
    </row>
    <row r="33" spans="1:119">
      <c r="A33" s="12"/>
      <c r="B33" s="25">
        <v>337.7</v>
      </c>
      <c r="C33" s="20" t="s">
        <v>35</v>
      </c>
      <c r="D33" s="46">
        <v>41787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2172893</v>
      </c>
      <c r="N33" s="46">
        <f t="shared" si="7"/>
        <v>2214680</v>
      </c>
      <c r="O33" s="47">
        <f t="shared" si="2"/>
        <v>69.508505429665433</v>
      </c>
      <c r="P33" s="9"/>
    </row>
    <row r="34" spans="1:119" ht="15.75">
      <c r="A34" s="29" t="s">
        <v>40</v>
      </c>
      <c r="B34" s="30"/>
      <c r="C34" s="31"/>
      <c r="D34" s="32">
        <f t="shared" ref="D34:M34" si="8">SUM(D35:D36)</f>
        <v>1172935</v>
      </c>
      <c r="E34" s="32">
        <f t="shared" si="8"/>
        <v>369269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1542204</v>
      </c>
      <c r="O34" s="45">
        <f t="shared" si="2"/>
        <v>48.402611261063335</v>
      </c>
      <c r="P34" s="10"/>
    </row>
    <row r="35" spans="1:119">
      <c r="A35" s="12"/>
      <c r="B35" s="25">
        <v>341.9</v>
      </c>
      <c r="C35" s="20" t="s">
        <v>43</v>
      </c>
      <c r="D35" s="46">
        <v>1172935</v>
      </c>
      <c r="E35" s="46">
        <v>337849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1510784</v>
      </c>
      <c r="O35" s="47">
        <f t="shared" si="2"/>
        <v>47.416483585462309</v>
      </c>
      <c r="P35" s="9"/>
    </row>
    <row r="36" spans="1:119">
      <c r="A36" s="12"/>
      <c r="B36" s="25">
        <v>346.9</v>
      </c>
      <c r="C36" s="20" t="s">
        <v>44</v>
      </c>
      <c r="D36" s="46">
        <v>0</v>
      </c>
      <c r="E36" s="46">
        <v>31420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31420</v>
      </c>
      <c r="O36" s="47">
        <f t="shared" si="2"/>
        <v>0.98612767560102943</v>
      </c>
      <c r="P36" s="9"/>
    </row>
    <row r="37" spans="1:119" ht="15.75">
      <c r="A37" s="29" t="s">
        <v>41</v>
      </c>
      <c r="B37" s="30"/>
      <c r="C37" s="31"/>
      <c r="D37" s="32">
        <f t="shared" ref="D37:M37" si="9">SUM(D38:D39)</f>
        <v>335245</v>
      </c>
      <c r="E37" s="32">
        <f t="shared" si="9"/>
        <v>14397</v>
      </c>
      <c r="F37" s="32">
        <f t="shared" si="9"/>
        <v>0</v>
      </c>
      <c r="G37" s="32">
        <f t="shared" si="9"/>
        <v>0</v>
      </c>
      <c r="H37" s="32">
        <f t="shared" si="9"/>
        <v>0</v>
      </c>
      <c r="I37" s="32">
        <f t="shared" si="9"/>
        <v>0</v>
      </c>
      <c r="J37" s="32">
        <f t="shared" si="9"/>
        <v>0</v>
      </c>
      <c r="K37" s="32">
        <f t="shared" si="9"/>
        <v>0</v>
      </c>
      <c r="L37" s="32">
        <f t="shared" si="9"/>
        <v>0</v>
      </c>
      <c r="M37" s="32">
        <f t="shared" si="9"/>
        <v>0</v>
      </c>
      <c r="N37" s="32">
        <f t="shared" si="7"/>
        <v>349642</v>
      </c>
      <c r="O37" s="45">
        <f t="shared" si="2"/>
        <v>10.973636306572093</v>
      </c>
      <c r="P37" s="10"/>
    </row>
    <row r="38" spans="1:119">
      <c r="A38" s="13"/>
      <c r="B38" s="39">
        <v>351.1</v>
      </c>
      <c r="C38" s="21" t="s">
        <v>47</v>
      </c>
      <c r="D38" s="46">
        <v>213318</v>
      </c>
      <c r="E38" s="46">
        <v>14397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227715</v>
      </c>
      <c r="O38" s="47">
        <f t="shared" si="2"/>
        <v>7.1469148201619488</v>
      </c>
      <c r="P38" s="9"/>
    </row>
    <row r="39" spans="1:119">
      <c r="A39" s="13"/>
      <c r="B39" s="39">
        <v>354</v>
      </c>
      <c r="C39" s="21" t="s">
        <v>48</v>
      </c>
      <c r="D39" s="46">
        <v>121927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121927</v>
      </c>
      <c r="O39" s="47">
        <f t="shared" si="2"/>
        <v>3.8267214864101438</v>
      </c>
      <c r="P39" s="9"/>
    </row>
    <row r="40" spans="1:119" ht="15.75">
      <c r="A40" s="29" t="s">
        <v>2</v>
      </c>
      <c r="B40" s="30"/>
      <c r="C40" s="31"/>
      <c r="D40" s="32">
        <f t="shared" ref="D40:M40" si="10">SUM(D41:D43)</f>
        <v>423344</v>
      </c>
      <c r="E40" s="32">
        <f t="shared" si="10"/>
        <v>22386</v>
      </c>
      <c r="F40" s="32">
        <f t="shared" si="10"/>
        <v>1320</v>
      </c>
      <c r="G40" s="32">
        <f t="shared" si="10"/>
        <v>0</v>
      </c>
      <c r="H40" s="32">
        <f t="shared" si="10"/>
        <v>0</v>
      </c>
      <c r="I40" s="32">
        <f t="shared" si="10"/>
        <v>14686</v>
      </c>
      <c r="J40" s="32">
        <f t="shared" si="10"/>
        <v>0</v>
      </c>
      <c r="K40" s="32">
        <f t="shared" si="10"/>
        <v>710548</v>
      </c>
      <c r="L40" s="32">
        <f t="shared" si="10"/>
        <v>0</v>
      </c>
      <c r="M40" s="32">
        <f t="shared" si="10"/>
        <v>7754</v>
      </c>
      <c r="N40" s="32">
        <f t="shared" si="7"/>
        <v>1180038</v>
      </c>
      <c r="O40" s="45">
        <f t="shared" si="2"/>
        <v>37.035904839620862</v>
      </c>
      <c r="P40" s="10"/>
    </row>
    <row r="41" spans="1:119">
      <c r="A41" s="12"/>
      <c r="B41" s="25">
        <v>361.1</v>
      </c>
      <c r="C41" s="20" t="s">
        <v>49</v>
      </c>
      <c r="D41" s="46">
        <v>0</v>
      </c>
      <c r="E41" s="46">
        <v>7509</v>
      </c>
      <c r="F41" s="46">
        <v>1320</v>
      </c>
      <c r="G41" s="46">
        <v>0</v>
      </c>
      <c r="H41" s="46">
        <v>0</v>
      </c>
      <c r="I41" s="46">
        <v>14686</v>
      </c>
      <c r="J41" s="46">
        <v>0</v>
      </c>
      <c r="K41" s="46">
        <v>1300</v>
      </c>
      <c r="L41" s="46">
        <v>0</v>
      </c>
      <c r="M41" s="46">
        <v>7754</v>
      </c>
      <c r="N41" s="46">
        <f t="shared" si="7"/>
        <v>32569</v>
      </c>
      <c r="O41" s="47">
        <f t="shared" si="2"/>
        <v>1.0221894419684892</v>
      </c>
      <c r="P41" s="9"/>
    </row>
    <row r="42" spans="1:119">
      <c r="A42" s="12"/>
      <c r="B42" s="25">
        <v>368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709248</v>
      </c>
      <c r="L42" s="46">
        <v>0</v>
      </c>
      <c r="M42" s="46">
        <v>0</v>
      </c>
      <c r="N42" s="46">
        <f t="shared" si="7"/>
        <v>709248</v>
      </c>
      <c r="O42" s="47">
        <f t="shared" si="2"/>
        <v>22.259996233758081</v>
      </c>
      <c r="P42" s="9"/>
    </row>
    <row r="43" spans="1:119">
      <c r="A43" s="12"/>
      <c r="B43" s="25">
        <v>369.9</v>
      </c>
      <c r="C43" s="20" t="s">
        <v>51</v>
      </c>
      <c r="D43" s="46">
        <v>423344</v>
      </c>
      <c r="E43" s="46">
        <v>14877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438221</v>
      </c>
      <c r="O43" s="47">
        <f t="shared" si="2"/>
        <v>13.753719163894294</v>
      </c>
      <c r="P43" s="9"/>
    </row>
    <row r="44" spans="1:119" ht="15.75">
      <c r="A44" s="29" t="s">
        <v>42</v>
      </c>
      <c r="B44" s="30"/>
      <c r="C44" s="31"/>
      <c r="D44" s="32">
        <f t="shared" ref="D44:M44" si="11">SUM(D45:D46)</f>
        <v>891674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2905000</v>
      </c>
      <c r="N44" s="32">
        <f t="shared" si="7"/>
        <v>3796674</v>
      </c>
      <c r="O44" s="45">
        <f t="shared" si="2"/>
        <v>119.1599397401293</v>
      </c>
      <c r="P44" s="9"/>
    </row>
    <row r="45" spans="1:119">
      <c r="A45" s="12"/>
      <c r="B45" s="25">
        <v>381</v>
      </c>
      <c r="C45" s="20" t="s">
        <v>52</v>
      </c>
      <c r="D45" s="46">
        <v>891674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891674</v>
      </c>
      <c r="O45" s="47">
        <f t="shared" si="2"/>
        <v>27.985499968614651</v>
      </c>
      <c r="P45" s="9"/>
    </row>
    <row r="46" spans="1:119" ht="15.75" thickBot="1">
      <c r="A46" s="12"/>
      <c r="B46" s="25">
        <v>384</v>
      </c>
      <c r="C46" s="20" t="s">
        <v>53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2905000</v>
      </c>
      <c r="N46" s="46">
        <f t="shared" si="7"/>
        <v>2905000</v>
      </c>
      <c r="O46" s="47">
        <f t="shared" si="2"/>
        <v>91.174439771514656</v>
      </c>
      <c r="P46" s="9"/>
    </row>
    <row r="47" spans="1:119" ht="16.5" thickBot="1">
      <c r="A47" s="14" t="s">
        <v>45</v>
      </c>
      <c r="B47" s="23"/>
      <c r="C47" s="22"/>
      <c r="D47" s="15">
        <f t="shared" ref="D47:M47" si="12">SUM(D5,D12,D20,D34,D37,D40,D44)</f>
        <v>17328749</v>
      </c>
      <c r="E47" s="15">
        <f t="shared" si="12"/>
        <v>6432860</v>
      </c>
      <c r="F47" s="15">
        <f t="shared" si="12"/>
        <v>1023135</v>
      </c>
      <c r="G47" s="15">
        <f t="shared" si="12"/>
        <v>461814</v>
      </c>
      <c r="H47" s="15">
        <f t="shared" si="12"/>
        <v>0</v>
      </c>
      <c r="I47" s="15">
        <f t="shared" si="12"/>
        <v>2831259</v>
      </c>
      <c r="J47" s="15">
        <f t="shared" si="12"/>
        <v>0</v>
      </c>
      <c r="K47" s="15">
        <f t="shared" si="12"/>
        <v>710548</v>
      </c>
      <c r="L47" s="15">
        <f t="shared" si="12"/>
        <v>0</v>
      </c>
      <c r="M47" s="15">
        <f t="shared" si="12"/>
        <v>6899084</v>
      </c>
      <c r="N47" s="15">
        <f t="shared" si="7"/>
        <v>35687449</v>
      </c>
      <c r="O47" s="38">
        <f t="shared" si="2"/>
        <v>1120.0630531667819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118" t="s">
        <v>60</v>
      </c>
      <c r="M49" s="118"/>
      <c r="N49" s="118"/>
      <c r="O49" s="43">
        <v>31862</v>
      </c>
    </row>
    <row r="50" spans="1:15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7"/>
    </row>
    <row r="51" spans="1:15" ht="15.75" thickBot="1">
      <c r="A51" s="120" t="s">
        <v>71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</sheetData>
  <mergeCells count="10">
    <mergeCell ref="A51:O51"/>
    <mergeCell ref="A50:O50"/>
    <mergeCell ref="L49:N49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103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8114237</v>
      </c>
      <c r="E5" s="27">
        <f t="shared" si="0"/>
        <v>574174</v>
      </c>
      <c r="F5" s="27">
        <f t="shared" si="0"/>
        <v>782841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1604506</v>
      </c>
      <c r="N5" s="28">
        <f t="shared" ref="N5:N11" si="1">SUM(D5:M5)</f>
        <v>11075758</v>
      </c>
      <c r="O5" s="33">
        <f t="shared" ref="O5:O41" si="2">(N5/O$43)</f>
        <v>343.79680903898685</v>
      </c>
      <c r="P5" s="6"/>
    </row>
    <row r="6" spans="1:133">
      <c r="A6" s="12"/>
      <c r="B6" s="25">
        <v>311</v>
      </c>
      <c r="C6" s="20" t="s">
        <v>1</v>
      </c>
      <c r="D6" s="46">
        <v>6305387</v>
      </c>
      <c r="E6" s="46">
        <v>0</v>
      </c>
      <c r="F6" s="46">
        <v>782841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1604506</v>
      </c>
      <c r="N6" s="46">
        <f t="shared" si="1"/>
        <v>8692734</v>
      </c>
      <c r="O6" s="47">
        <f t="shared" si="2"/>
        <v>269.82660789669728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574174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574174</v>
      </c>
      <c r="O7" s="47">
        <f t="shared" si="2"/>
        <v>17.822634715669231</v>
      </c>
      <c r="P7" s="9"/>
    </row>
    <row r="8" spans="1:133">
      <c r="A8" s="12"/>
      <c r="B8" s="25">
        <v>314.10000000000002</v>
      </c>
      <c r="C8" s="20" t="s">
        <v>10</v>
      </c>
      <c r="D8" s="46">
        <v>1405424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1405424</v>
      </c>
      <c r="O8" s="47">
        <f t="shared" si="2"/>
        <v>43.625031040476784</v>
      </c>
      <c r="P8" s="9"/>
    </row>
    <row r="9" spans="1:133">
      <c r="A9" s="12"/>
      <c r="B9" s="25">
        <v>314.3</v>
      </c>
      <c r="C9" s="20" t="s">
        <v>11</v>
      </c>
      <c r="D9" s="46">
        <v>360827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360827</v>
      </c>
      <c r="O9" s="47">
        <f t="shared" si="2"/>
        <v>11.200242115718897</v>
      </c>
      <c r="P9" s="9"/>
    </row>
    <row r="10" spans="1:133">
      <c r="A10" s="12"/>
      <c r="B10" s="25">
        <v>314.39999999999998</v>
      </c>
      <c r="C10" s="20" t="s">
        <v>12</v>
      </c>
      <c r="D10" s="46">
        <v>42599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42599</v>
      </c>
      <c r="O10" s="47">
        <f t="shared" si="2"/>
        <v>1.3222932704246337</v>
      </c>
      <c r="P10" s="9"/>
    </row>
    <row r="11" spans="1:133" ht="15.75">
      <c r="A11" s="29" t="s">
        <v>104</v>
      </c>
      <c r="B11" s="30"/>
      <c r="C11" s="31"/>
      <c r="D11" s="32">
        <f t="shared" ref="D11:M11" si="3">SUM(D12:D17)</f>
        <v>3917450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3917450</v>
      </c>
      <c r="O11" s="45">
        <f t="shared" si="2"/>
        <v>121.5995157685622</v>
      </c>
      <c r="P11" s="10"/>
    </row>
    <row r="12" spans="1:133">
      <c r="A12" s="12"/>
      <c r="B12" s="25">
        <v>323.10000000000002</v>
      </c>
      <c r="C12" s="20" t="s">
        <v>15</v>
      </c>
      <c r="D12" s="46">
        <v>1565488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ref="N12:N17" si="4">SUM(D12:M12)</f>
        <v>1565488</v>
      </c>
      <c r="O12" s="47">
        <f t="shared" si="2"/>
        <v>48.593493916066549</v>
      </c>
      <c r="P12" s="9"/>
    </row>
    <row r="13" spans="1:133">
      <c r="A13" s="12"/>
      <c r="B13" s="25">
        <v>323.2</v>
      </c>
      <c r="C13" s="20" t="s">
        <v>105</v>
      </c>
      <c r="D13" s="46">
        <v>1395127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1395127</v>
      </c>
      <c r="O13" s="47">
        <f t="shared" si="2"/>
        <v>43.305407251055378</v>
      </c>
      <c r="P13" s="9"/>
    </row>
    <row r="14" spans="1:133">
      <c r="A14" s="12"/>
      <c r="B14" s="25">
        <v>323.39999999999998</v>
      </c>
      <c r="C14" s="20" t="s">
        <v>16</v>
      </c>
      <c r="D14" s="46">
        <v>16091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16091</v>
      </c>
      <c r="O14" s="47">
        <f t="shared" si="2"/>
        <v>0.4994723118947107</v>
      </c>
      <c r="P14" s="9"/>
    </row>
    <row r="15" spans="1:133">
      <c r="A15" s="12"/>
      <c r="B15" s="25">
        <v>323.7</v>
      </c>
      <c r="C15" s="20" t="s">
        <v>18</v>
      </c>
      <c r="D15" s="46">
        <v>503754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503754</v>
      </c>
      <c r="O15" s="47">
        <f t="shared" si="2"/>
        <v>15.636764340700273</v>
      </c>
      <c r="P15" s="9"/>
    </row>
    <row r="16" spans="1:133">
      <c r="A16" s="12"/>
      <c r="B16" s="25">
        <v>323.89999999999998</v>
      </c>
      <c r="C16" s="20" t="s">
        <v>19</v>
      </c>
      <c r="D16" s="46">
        <v>21380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21380</v>
      </c>
      <c r="O16" s="47">
        <f t="shared" si="2"/>
        <v>0.66364539359324559</v>
      </c>
      <c r="P16" s="9"/>
    </row>
    <row r="17" spans="1:16">
      <c r="A17" s="12"/>
      <c r="B17" s="25">
        <v>329</v>
      </c>
      <c r="C17" s="20" t="s">
        <v>106</v>
      </c>
      <c r="D17" s="46">
        <v>415610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415610</v>
      </c>
      <c r="O17" s="47">
        <f t="shared" si="2"/>
        <v>12.900732555252048</v>
      </c>
      <c r="P17" s="9"/>
    </row>
    <row r="18" spans="1:16" ht="15.75">
      <c r="A18" s="29" t="s">
        <v>23</v>
      </c>
      <c r="B18" s="30"/>
      <c r="C18" s="31"/>
      <c r="D18" s="32">
        <f t="shared" ref="D18:M18" si="5">SUM(D19:D26)</f>
        <v>3133110</v>
      </c>
      <c r="E18" s="32">
        <f t="shared" si="5"/>
        <v>1340264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ref="N18:N41" si="6">SUM(D18:M18)</f>
        <v>4473374</v>
      </c>
      <c r="O18" s="45">
        <f t="shared" si="2"/>
        <v>138.85566178296497</v>
      </c>
      <c r="P18" s="10"/>
    </row>
    <row r="19" spans="1:16">
      <c r="A19" s="12"/>
      <c r="B19" s="25">
        <v>331.1</v>
      </c>
      <c r="C19" s="20" t="s">
        <v>107</v>
      </c>
      <c r="D19" s="46">
        <v>0</v>
      </c>
      <c r="E19" s="46">
        <v>540667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6"/>
        <v>540667</v>
      </c>
      <c r="O19" s="47">
        <f t="shared" si="2"/>
        <v>16.782561460144027</v>
      </c>
      <c r="P19" s="9"/>
    </row>
    <row r="20" spans="1:16">
      <c r="A20" s="12"/>
      <c r="B20" s="25">
        <v>331.9</v>
      </c>
      <c r="C20" s="20" t="s">
        <v>77</v>
      </c>
      <c r="D20" s="46">
        <v>27776</v>
      </c>
      <c r="E20" s="46">
        <v>799597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827373</v>
      </c>
      <c r="O20" s="47">
        <f t="shared" si="2"/>
        <v>25.682052396324806</v>
      </c>
      <c r="P20" s="9"/>
    </row>
    <row r="21" spans="1:16">
      <c r="A21" s="12"/>
      <c r="B21" s="25">
        <v>335.12</v>
      </c>
      <c r="C21" s="20" t="s">
        <v>29</v>
      </c>
      <c r="D21" s="46">
        <v>1087312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1087312</v>
      </c>
      <c r="O21" s="47">
        <f t="shared" si="2"/>
        <v>33.750682890489195</v>
      </c>
      <c r="P21" s="9"/>
    </row>
    <row r="22" spans="1:16">
      <c r="A22" s="12"/>
      <c r="B22" s="25">
        <v>335.14</v>
      </c>
      <c r="C22" s="20" t="s">
        <v>30</v>
      </c>
      <c r="D22" s="46">
        <v>1315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1315</v>
      </c>
      <c r="O22" s="47">
        <f t="shared" si="2"/>
        <v>4.0818226967966227E-2</v>
      </c>
      <c r="P22" s="9"/>
    </row>
    <row r="23" spans="1:16">
      <c r="A23" s="12"/>
      <c r="B23" s="25">
        <v>335.15</v>
      </c>
      <c r="C23" s="20" t="s">
        <v>31</v>
      </c>
      <c r="D23" s="46">
        <v>6954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6954</v>
      </c>
      <c r="O23" s="47">
        <f t="shared" si="2"/>
        <v>0.21585547554010429</v>
      </c>
      <c r="P23" s="9"/>
    </row>
    <row r="24" spans="1:16">
      <c r="A24" s="12"/>
      <c r="B24" s="25">
        <v>335.18</v>
      </c>
      <c r="C24" s="20" t="s">
        <v>32</v>
      </c>
      <c r="D24" s="46">
        <v>1821841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1821841</v>
      </c>
      <c r="O24" s="47">
        <f t="shared" si="2"/>
        <v>56.55081326049168</v>
      </c>
      <c r="P24" s="9"/>
    </row>
    <row r="25" spans="1:16">
      <c r="A25" s="12"/>
      <c r="B25" s="25">
        <v>337.4</v>
      </c>
      <c r="C25" s="20" t="s">
        <v>33</v>
      </c>
      <c r="D25" s="46">
        <v>166874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166874</v>
      </c>
      <c r="O25" s="47">
        <f t="shared" si="2"/>
        <v>5.1798485224733053</v>
      </c>
      <c r="P25" s="9"/>
    </row>
    <row r="26" spans="1:16">
      <c r="A26" s="12"/>
      <c r="B26" s="25">
        <v>337.9</v>
      </c>
      <c r="C26" s="20" t="s">
        <v>79</v>
      </c>
      <c r="D26" s="46">
        <v>21038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21038</v>
      </c>
      <c r="O26" s="47">
        <f t="shared" si="2"/>
        <v>0.65302955053389622</v>
      </c>
      <c r="P26" s="9"/>
    </row>
    <row r="27" spans="1:16" ht="15.75">
      <c r="A27" s="29" t="s">
        <v>40</v>
      </c>
      <c r="B27" s="30"/>
      <c r="C27" s="31"/>
      <c r="D27" s="32">
        <f t="shared" ref="D27:M27" si="7">SUM(D28:D29)</f>
        <v>1024835</v>
      </c>
      <c r="E27" s="32">
        <f t="shared" si="7"/>
        <v>468786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6"/>
        <v>1493621</v>
      </c>
      <c r="O27" s="45">
        <f t="shared" si="2"/>
        <v>46.362707971194439</v>
      </c>
      <c r="P27" s="10"/>
    </row>
    <row r="28" spans="1:16">
      <c r="A28" s="12"/>
      <c r="B28" s="25">
        <v>341.9</v>
      </c>
      <c r="C28" s="20" t="s">
        <v>43</v>
      </c>
      <c r="D28" s="46">
        <v>1024835</v>
      </c>
      <c r="E28" s="46">
        <v>44637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1069472</v>
      </c>
      <c r="O28" s="47">
        <f t="shared" si="2"/>
        <v>33.196920784703252</v>
      </c>
      <c r="P28" s="9"/>
    </row>
    <row r="29" spans="1:16">
      <c r="A29" s="12"/>
      <c r="B29" s="25">
        <v>342.5</v>
      </c>
      <c r="C29" s="20" t="s">
        <v>81</v>
      </c>
      <c r="D29" s="46">
        <v>0</v>
      </c>
      <c r="E29" s="46">
        <v>424149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424149</v>
      </c>
      <c r="O29" s="47">
        <f t="shared" si="2"/>
        <v>13.165787186491185</v>
      </c>
      <c r="P29" s="9"/>
    </row>
    <row r="30" spans="1:16" ht="15.75">
      <c r="A30" s="29" t="s">
        <v>41</v>
      </c>
      <c r="B30" s="30"/>
      <c r="C30" s="31"/>
      <c r="D30" s="32">
        <f t="shared" ref="D30:M30" si="8">SUM(D31:D32)</f>
        <v>298222</v>
      </c>
      <c r="E30" s="32">
        <f t="shared" si="8"/>
        <v>3432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0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6"/>
        <v>301654</v>
      </c>
      <c r="O30" s="45">
        <f t="shared" si="2"/>
        <v>9.36348398311398</v>
      </c>
      <c r="P30" s="10"/>
    </row>
    <row r="31" spans="1:16">
      <c r="A31" s="13"/>
      <c r="B31" s="39">
        <v>351.1</v>
      </c>
      <c r="C31" s="21" t="s">
        <v>47</v>
      </c>
      <c r="D31" s="46">
        <v>185377</v>
      </c>
      <c r="E31" s="46">
        <v>3432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188809</v>
      </c>
      <c r="O31" s="47">
        <f t="shared" si="2"/>
        <v>5.860721380680407</v>
      </c>
      <c r="P31" s="9"/>
    </row>
    <row r="32" spans="1:16">
      <c r="A32" s="13"/>
      <c r="B32" s="39">
        <v>354</v>
      </c>
      <c r="C32" s="21" t="s">
        <v>48</v>
      </c>
      <c r="D32" s="46">
        <v>112845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112845</v>
      </c>
      <c r="O32" s="47">
        <f t="shared" si="2"/>
        <v>3.5027626024335734</v>
      </c>
      <c r="P32" s="9"/>
    </row>
    <row r="33" spans="1:119" ht="15.75">
      <c r="A33" s="29" t="s">
        <v>2</v>
      </c>
      <c r="B33" s="30"/>
      <c r="C33" s="31"/>
      <c r="D33" s="32">
        <f t="shared" ref="D33:M33" si="9">SUM(D34:D37)</f>
        <v>862812</v>
      </c>
      <c r="E33" s="32">
        <f t="shared" si="9"/>
        <v>2894955</v>
      </c>
      <c r="F33" s="32">
        <f t="shared" si="9"/>
        <v>4107</v>
      </c>
      <c r="G33" s="32">
        <f t="shared" si="9"/>
        <v>1342148</v>
      </c>
      <c r="H33" s="32">
        <f t="shared" si="9"/>
        <v>0</v>
      </c>
      <c r="I33" s="32">
        <f t="shared" si="9"/>
        <v>3014308</v>
      </c>
      <c r="J33" s="32">
        <f t="shared" si="9"/>
        <v>0</v>
      </c>
      <c r="K33" s="32">
        <f t="shared" si="9"/>
        <v>53471</v>
      </c>
      <c r="L33" s="32">
        <f t="shared" si="9"/>
        <v>0</v>
      </c>
      <c r="M33" s="32">
        <f t="shared" si="9"/>
        <v>168508</v>
      </c>
      <c r="N33" s="32">
        <f t="shared" si="6"/>
        <v>8340309</v>
      </c>
      <c r="O33" s="45">
        <f t="shared" si="2"/>
        <v>258.88716786689844</v>
      </c>
      <c r="P33" s="10"/>
    </row>
    <row r="34" spans="1:119">
      <c r="A34" s="12"/>
      <c r="B34" s="25">
        <v>361.1</v>
      </c>
      <c r="C34" s="20" t="s">
        <v>49</v>
      </c>
      <c r="D34" s="46">
        <v>234125</v>
      </c>
      <c r="E34" s="46">
        <v>41139</v>
      </c>
      <c r="F34" s="46">
        <v>0</v>
      </c>
      <c r="G34" s="46">
        <v>0</v>
      </c>
      <c r="H34" s="46">
        <v>0</v>
      </c>
      <c r="I34" s="46">
        <v>62727</v>
      </c>
      <c r="J34" s="46">
        <v>0</v>
      </c>
      <c r="K34" s="46">
        <v>0</v>
      </c>
      <c r="L34" s="46">
        <v>0</v>
      </c>
      <c r="M34" s="46">
        <v>86170</v>
      </c>
      <c r="N34" s="46">
        <f t="shared" si="6"/>
        <v>424161</v>
      </c>
      <c r="O34" s="47">
        <f t="shared" si="2"/>
        <v>13.166159672212565</v>
      </c>
      <c r="P34" s="9"/>
    </row>
    <row r="35" spans="1:119">
      <c r="A35" s="12"/>
      <c r="B35" s="25">
        <v>363.12</v>
      </c>
      <c r="C35" s="20" t="s">
        <v>20</v>
      </c>
      <c r="D35" s="46">
        <v>0</v>
      </c>
      <c r="E35" s="46">
        <v>2841496</v>
      </c>
      <c r="F35" s="46">
        <v>0</v>
      </c>
      <c r="G35" s="46">
        <v>130000</v>
      </c>
      <c r="H35" s="46">
        <v>0</v>
      </c>
      <c r="I35" s="46">
        <v>2951581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5923077</v>
      </c>
      <c r="O35" s="47">
        <f t="shared" si="2"/>
        <v>183.85513409485969</v>
      </c>
      <c r="P35" s="9"/>
    </row>
    <row r="36" spans="1:119">
      <c r="A36" s="12"/>
      <c r="B36" s="25">
        <v>368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53471</v>
      </c>
      <c r="L36" s="46">
        <v>0</v>
      </c>
      <c r="M36" s="46">
        <v>0</v>
      </c>
      <c r="N36" s="46">
        <f t="shared" si="6"/>
        <v>53471</v>
      </c>
      <c r="O36" s="47">
        <f t="shared" si="2"/>
        <v>1.6597653339955303</v>
      </c>
      <c r="P36" s="9"/>
    </row>
    <row r="37" spans="1:119">
      <c r="A37" s="12"/>
      <c r="B37" s="25">
        <v>369.9</v>
      </c>
      <c r="C37" s="20" t="s">
        <v>51</v>
      </c>
      <c r="D37" s="46">
        <v>628687</v>
      </c>
      <c r="E37" s="46">
        <v>12320</v>
      </c>
      <c r="F37" s="46">
        <v>4107</v>
      </c>
      <c r="G37" s="46">
        <v>1212148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82338</v>
      </c>
      <c r="N37" s="46">
        <f t="shared" si="6"/>
        <v>1939600</v>
      </c>
      <c r="O37" s="47">
        <f t="shared" si="2"/>
        <v>60.206108765830642</v>
      </c>
      <c r="P37" s="9"/>
    </row>
    <row r="38" spans="1:119" ht="15.75">
      <c r="A38" s="29" t="s">
        <v>42</v>
      </c>
      <c r="B38" s="30"/>
      <c r="C38" s="31"/>
      <c r="D38" s="32">
        <f t="shared" ref="D38:M38" si="10">SUM(D39:D40)</f>
        <v>775560</v>
      </c>
      <c r="E38" s="32">
        <f t="shared" si="10"/>
        <v>52230</v>
      </c>
      <c r="F38" s="32">
        <f t="shared" si="10"/>
        <v>0</v>
      </c>
      <c r="G38" s="32">
        <f t="shared" si="10"/>
        <v>8606497</v>
      </c>
      <c r="H38" s="32">
        <f t="shared" si="10"/>
        <v>0</v>
      </c>
      <c r="I38" s="32">
        <f t="shared" si="10"/>
        <v>0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150000</v>
      </c>
      <c r="N38" s="32">
        <f t="shared" si="6"/>
        <v>9584287</v>
      </c>
      <c r="O38" s="45">
        <f t="shared" si="2"/>
        <v>297.5008380928731</v>
      </c>
      <c r="P38" s="9"/>
    </row>
    <row r="39" spans="1:119">
      <c r="A39" s="12"/>
      <c r="B39" s="25">
        <v>381</v>
      </c>
      <c r="C39" s="20" t="s">
        <v>52</v>
      </c>
      <c r="D39" s="46">
        <v>775560</v>
      </c>
      <c r="E39" s="46">
        <v>52230</v>
      </c>
      <c r="F39" s="46">
        <v>0</v>
      </c>
      <c r="G39" s="46">
        <v>304000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1131790</v>
      </c>
      <c r="O39" s="47">
        <f t="shared" si="2"/>
        <v>35.131301216786689</v>
      </c>
      <c r="P39" s="9"/>
    </row>
    <row r="40" spans="1:119" ht="15.75" thickBot="1">
      <c r="A40" s="12"/>
      <c r="B40" s="25">
        <v>384</v>
      </c>
      <c r="C40" s="20" t="s">
        <v>53</v>
      </c>
      <c r="D40" s="46">
        <v>0</v>
      </c>
      <c r="E40" s="46">
        <v>0</v>
      </c>
      <c r="F40" s="46">
        <v>0</v>
      </c>
      <c r="G40" s="46">
        <v>8302497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150000</v>
      </c>
      <c r="N40" s="46">
        <f t="shared" si="6"/>
        <v>8452497</v>
      </c>
      <c r="O40" s="47">
        <f t="shared" si="2"/>
        <v>262.36953687608644</v>
      </c>
      <c r="P40" s="9"/>
    </row>
    <row r="41" spans="1:119" ht="16.5" thickBot="1">
      <c r="A41" s="14" t="s">
        <v>45</v>
      </c>
      <c r="B41" s="23"/>
      <c r="C41" s="22"/>
      <c r="D41" s="15">
        <f t="shared" ref="D41:M41" si="11">SUM(D5,D11,D18,D27,D30,D33,D38)</f>
        <v>18126226</v>
      </c>
      <c r="E41" s="15">
        <f t="shared" si="11"/>
        <v>5333841</v>
      </c>
      <c r="F41" s="15">
        <f t="shared" si="11"/>
        <v>786948</v>
      </c>
      <c r="G41" s="15">
        <f t="shared" si="11"/>
        <v>9948645</v>
      </c>
      <c r="H41" s="15">
        <f t="shared" si="11"/>
        <v>0</v>
      </c>
      <c r="I41" s="15">
        <f t="shared" si="11"/>
        <v>3014308</v>
      </c>
      <c r="J41" s="15">
        <f t="shared" si="11"/>
        <v>0</v>
      </c>
      <c r="K41" s="15">
        <f t="shared" si="11"/>
        <v>53471</v>
      </c>
      <c r="L41" s="15">
        <f t="shared" si="11"/>
        <v>0</v>
      </c>
      <c r="M41" s="15">
        <f t="shared" si="11"/>
        <v>1923014</v>
      </c>
      <c r="N41" s="15">
        <f t="shared" si="6"/>
        <v>39186453</v>
      </c>
      <c r="O41" s="38">
        <f t="shared" si="2"/>
        <v>1216.366184504594</v>
      </c>
      <c r="P41" s="6"/>
      <c r="Q41" s="2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</row>
    <row r="42" spans="1:119">
      <c r="A42" s="16"/>
      <c r="B42" s="18"/>
      <c r="C42" s="18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9"/>
    </row>
    <row r="43" spans="1:119">
      <c r="A43" s="40"/>
      <c r="B43" s="41"/>
      <c r="C43" s="41"/>
      <c r="D43" s="42"/>
      <c r="E43" s="42"/>
      <c r="F43" s="42"/>
      <c r="G43" s="42"/>
      <c r="H43" s="42"/>
      <c r="I43" s="42"/>
      <c r="J43" s="42"/>
      <c r="K43" s="42"/>
      <c r="L43" s="118" t="s">
        <v>108</v>
      </c>
      <c r="M43" s="118"/>
      <c r="N43" s="118"/>
      <c r="O43" s="43">
        <v>32216</v>
      </c>
    </row>
    <row r="44" spans="1:119">
      <c r="A44" s="119"/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7"/>
    </row>
    <row r="45" spans="1:119" ht="15.75" customHeight="1" thickBot="1">
      <c r="A45" s="120" t="s">
        <v>71</v>
      </c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100"/>
    </row>
  </sheetData>
  <mergeCells count="10">
    <mergeCell ref="L43:N43"/>
    <mergeCell ref="A44:O44"/>
    <mergeCell ref="A45:O4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6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152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139</v>
      </c>
      <c r="N4" s="35" t="s">
        <v>8</v>
      </c>
      <c r="O4" s="35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141</v>
      </c>
      <c r="B5" s="26"/>
      <c r="C5" s="26"/>
      <c r="D5" s="27">
        <f t="shared" ref="D5:N5" si="0">SUM(D6:D13)</f>
        <v>13628702.52</v>
      </c>
      <c r="E5" s="27">
        <f t="shared" si="0"/>
        <v>4601571.37</v>
      </c>
      <c r="F5" s="27">
        <f t="shared" si="0"/>
        <v>1550282.92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19780556.810000002</v>
      </c>
      <c r="P5" s="33">
        <f t="shared" ref="P5:P36" si="1">(O5/P$64)</f>
        <v>538.61284710687551</v>
      </c>
      <c r="Q5" s="6"/>
    </row>
    <row r="6" spans="1:134">
      <c r="A6" s="12"/>
      <c r="B6" s="25">
        <v>311</v>
      </c>
      <c r="C6" s="20" t="s">
        <v>1</v>
      </c>
      <c r="D6" s="46">
        <v>10018261.529999999</v>
      </c>
      <c r="E6" s="46">
        <v>3970895</v>
      </c>
      <c r="F6" s="46">
        <v>1550282.92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15539439.449999999</v>
      </c>
      <c r="P6" s="47">
        <f t="shared" si="1"/>
        <v>423.12973315180392</v>
      </c>
      <c r="Q6" s="9"/>
    </row>
    <row r="7" spans="1:134">
      <c r="A7" s="12"/>
      <c r="B7" s="25">
        <v>312.41000000000003</v>
      </c>
      <c r="C7" s="20" t="s">
        <v>142</v>
      </c>
      <c r="D7" s="46">
        <v>0</v>
      </c>
      <c r="E7" s="46">
        <v>370509.41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370509.41</v>
      </c>
      <c r="P7" s="47">
        <f t="shared" si="1"/>
        <v>10.088751803948263</v>
      </c>
      <c r="Q7" s="9"/>
    </row>
    <row r="8" spans="1:134">
      <c r="A8" s="12"/>
      <c r="B8" s="25">
        <v>312.43</v>
      </c>
      <c r="C8" s="20" t="s">
        <v>143</v>
      </c>
      <c r="D8" s="46">
        <v>0</v>
      </c>
      <c r="E8" s="46">
        <v>260166.96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260166.96</v>
      </c>
      <c r="P8" s="47">
        <f t="shared" si="1"/>
        <v>7.0841922396187877</v>
      </c>
      <c r="Q8" s="9"/>
    </row>
    <row r="9" spans="1:134">
      <c r="A9" s="12"/>
      <c r="B9" s="25">
        <v>314.10000000000002</v>
      </c>
      <c r="C9" s="20" t="s">
        <v>10</v>
      </c>
      <c r="D9" s="46">
        <v>2311091.42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2311091.42</v>
      </c>
      <c r="P9" s="47">
        <f t="shared" si="1"/>
        <v>62.929650646698434</v>
      </c>
      <c r="Q9" s="9"/>
    </row>
    <row r="10" spans="1:134">
      <c r="A10" s="12"/>
      <c r="B10" s="25">
        <v>314.3</v>
      </c>
      <c r="C10" s="20" t="s">
        <v>11</v>
      </c>
      <c r="D10" s="46">
        <v>525019.69999999995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525019.69999999995</v>
      </c>
      <c r="P10" s="47">
        <f t="shared" si="1"/>
        <v>14.295975493533014</v>
      </c>
      <c r="Q10" s="9"/>
    </row>
    <row r="11" spans="1:134">
      <c r="A11" s="12"/>
      <c r="B11" s="25">
        <v>314.39999999999998</v>
      </c>
      <c r="C11" s="20" t="s">
        <v>12</v>
      </c>
      <c r="D11" s="46">
        <v>55372.84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55372.84</v>
      </c>
      <c r="P11" s="47">
        <f t="shared" si="1"/>
        <v>1.507769639210347</v>
      </c>
      <c r="Q11" s="9"/>
    </row>
    <row r="12" spans="1:134">
      <c r="A12" s="12"/>
      <c r="B12" s="25">
        <v>315.2</v>
      </c>
      <c r="C12" s="20" t="s">
        <v>144</v>
      </c>
      <c r="D12" s="46">
        <v>687703.14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687703.14</v>
      </c>
      <c r="P12" s="47">
        <f t="shared" si="1"/>
        <v>18.725749217154526</v>
      </c>
      <c r="Q12" s="9"/>
    </row>
    <row r="13" spans="1:134">
      <c r="A13" s="12"/>
      <c r="B13" s="25">
        <v>316</v>
      </c>
      <c r="C13" s="20" t="s">
        <v>92</v>
      </c>
      <c r="D13" s="46">
        <v>31253.89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31253.89</v>
      </c>
      <c r="P13" s="47">
        <f t="shared" si="1"/>
        <v>0.85102491490810073</v>
      </c>
      <c r="Q13" s="9"/>
    </row>
    <row r="14" spans="1:134" ht="15.75">
      <c r="A14" s="29" t="s">
        <v>14</v>
      </c>
      <c r="B14" s="30"/>
      <c r="C14" s="31"/>
      <c r="D14" s="32">
        <f t="shared" ref="D14:N14" si="3">SUM(D15:D23)</f>
        <v>2685235.8</v>
      </c>
      <c r="E14" s="32">
        <f t="shared" si="3"/>
        <v>6503673.79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4325137.8899999997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13514047.48</v>
      </c>
      <c r="P14" s="45">
        <f t="shared" si="1"/>
        <v>367.97950932607216</v>
      </c>
      <c r="Q14" s="10"/>
    </row>
    <row r="15" spans="1:134">
      <c r="A15" s="12"/>
      <c r="B15" s="25">
        <v>322</v>
      </c>
      <c r="C15" s="20" t="s">
        <v>145</v>
      </c>
      <c r="D15" s="46">
        <v>41724</v>
      </c>
      <c r="E15" s="46">
        <v>0</v>
      </c>
      <c r="F15" s="46">
        <v>0</v>
      </c>
      <c r="G15" s="46">
        <v>0</v>
      </c>
      <c r="H15" s="46">
        <v>0</v>
      </c>
      <c r="I15" s="46">
        <v>1189214.3400000001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1230938.3400000001</v>
      </c>
      <c r="P15" s="47">
        <f t="shared" si="1"/>
        <v>33.517721987746768</v>
      </c>
      <c r="Q15" s="9"/>
    </row>
    <row r="16" spans="1:134">
      <c r="A16" s="12"/>
      <c r="B16" s="25">
        <v>322.89999999999998</v>
      </c>
      <c r="C16" s="20" t="s">
        <v>153</v>
      </c>
      <c r="D16" s="46">
        <v>18975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3" si="4">SUM(D16:N16)</f>
        <v>18975</v>
      </c>
      <c r="P16" s="47">
        <f t="shared" si="1"/>
        <v>0.51667801225323351</v>
      </c>
      <c r="Q16" s="9"/>
    </row>
    <row r="17" spans="1:17">
      <c r="A17" s="12"/>
      <c r="B17" s="25">
        <v>323.10000000000002</v>
      </c>
      <c r="C17" s="20" t="s">
        <v>15</v>
      </c>
      <c r="D17" s="46">
        <v>1840991.31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1840991.31</v>
      </c>
      <c r="P17" s="47">
        <f t="shared" si="1"/>
        <v>50.129103063308378</v>
      </c>
      <c r="Q17" s="9"/>
    </row>
    <row r="18" spans="1:17">
      <c r="A18" s="12"/>
      <c r="B18" s="25">
        <v>323.39999999999998</v>
      </c>
      <c r="C18" s="20" t="s">
        <v>16</v>
      </c>
      <c r="D18" s="46">
        <v>9707.3799999999992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9707.3799999999992</v>
      </c>
      <c r="P18" s="47">
        <f t="shared" si="1"/>
        <v>0.26432620830496933</v>
      </c>
      <c r="Q18" s="9"/>
    </row>
    <row r="19" spans="1:17">
      <c r="A19" s="12"/>
      <c r="B19" s="25">
        <v>323.7</v>
      </c>
      <c r="C19" s="20" t="s">
        <v>18</v>
      </c>
      <c r="D19" s="46">
        <v>716045.81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716045.81</v>
      </c>
      <c r="P19" s="47">
        <f t="shared" si="1"/>
        <v>19.497503335602453</v>
      </c>
      <c r="Q19" s="9"/>
    </row>
    <row r="20" spans="1:17">
      <c r="A20" s="12"/>
      <c r="B20" s="25">
        <v>323.89999999999998</v>
      </c>
      <c r="C20" s="20" t="s">
        <v>19</v>
      </c>
      <c r="D20" s="46">
        <v>620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620</v>
      </c>
      <c r="P20" s="47">
        <f t="shared" si="1"/>
        <v>1.6882232811436353E-2</v>
      </c>
      <c r="Q20" s="9"/>
    </row>
    <row r="21" spans="1:17">
      <c r="A21" s="12"/>
      <c r="B21" s="25">
        <v>325.2</v>
      </c>
      <c r="C21" s="20" t="s">
        <v>20</v>
      </c>
      <c r="D21" s="46">
        <v>0</v>
      </c>
      <c r="E21" s="46">
        <v>6503673.79</v>
      </c>
      <c r="F21" s="46">
        <v>0</v>
      </c>
      <c r="G21" s="46">
        <v>0</v>
      </c>
      <c r="H21" s="46">
        <v>0</v>
      </c>
      <c r="I21" s="46">
        <v>3063067.55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9566741.3399999999</v>
      </c>
      <c r="P21" s="47">
        <f t="shared" si="1"/>
        <v>260.49670088495577</v>
      </c>
      <c r="Q21" s="9"/>
    </row>
    <row r="22" spans="1:17">
      <c r="A22" s="12"/>
      <c r="B22" s="25">
        <v>329.1</v>
      </c>
      <c r="C22" s="20" t="s">
        <v>146</v>
      </c>
      <c r="D22" s="46">
        <v>57172.3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57172.3</v>
      </c>
      <c r="P22" s="47">
        <f t="shared" si="1"/>
        <v>1.5567678692988429</v>
      </c>
      <c r="Q22" s="9"/>
    </row>
    <row r="23" spans="1:17">
      <c r="A23" s="12"/>
      <c r="B23" s="25">
        <v>329.5</v>
      </c>
      <c r="C23" s="20" t="s">
        <v>154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72856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72856</v>
      </c>
      <c r="P23" s="47">
        <f t="shared" si="1"/>
        <v>1.9838257317903336</v>
      </c>
      <c r="Q23" s="9"/>
    </row>
    <row r="24" spans="1:17" ht="15.75">
      <c r="A24" s="29" t="s">
        <v>147</v>
      </c>
      <c r="B24" s="30"/>
      <c r="C24" s="31"/>
      <c r="D24" s="32">
        <f t="shared" ref="D24:N24" si="5">SUM(D25:D39)</f>
        <v>5341225.26</v>
      </c>
      <c r="E24" s="32">
        <f t="shared" si="5"/>
        <v>1646035.6700000002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0</v>
      </c>
      <c r="N24" s="32">
        <f t="shared" si="5"/>
        <v>0</v>
      </c>
      <c r="O24" s="44">
        <f>SUM(D24:N24)</f>
        <v>6987260.9299999997</v>
      </c>
      <c r="P24" s="45">
        <f t="shared" si="1"/>
        <v>190.25897699115043</v>
      </c>
      <c r="Q24" s="10"/>
    </row>
    <row r="25" spans="1:17">
      <c r="A25" s="12"/>
      <c r="B25" s="25">
        <v>331.49</v>
      </c>
      <c r="C25" s="20" t="s">
        <v>63</v>
      </c>
      <c r="D25" s="46">
        <v>0</v>
      </c>
      <c r="E25" s="46">
        <v>64299.4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5" si="6">SUM(D25:N25)</f>
        <v>64299.4</v>
      </c>
      <c r="P25" s="47">
        <f t="shared" si="1"/>
        <v>1.7508345813478556</v>
      </c>
      <c r="Q25" s="9"/>
    </row>
    <row r="26" spans="1:17">
      <c r="A26" s="12"/>
      <c r="B26" s="25">
        <v>331.5</v>
      </c>
      <c r="C26" s="20" t="s">
        <v>24</v>
      </c>
      <c r="D26" s="46">
        <v>0</v>
      </c>
      <c r="E26" s="46">
        <v>35306.239999999998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35306.239999999998</v>
      </c>
      <c r="P26" s="47">
        <f t="shared" si="1"/>
        <v>0.96136800544588152</v>
      </c>
      <c r="Q26" s="9"/>
    </row>
    <row r="27" spans="1:17">
      <c r="A27" s="12"/>
      <c r="B27" s="25">
        <v>331.7</v>
      </c>
      <c r="C27" s="20" t="s">
        <v>25</v>
      </c>
      <c r="D27" s="46">
        <v>0</v>
      </c>
      <c r="E27" s="46">
        <v>14550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14550</v>
      </c>
      <c r="P27" s="47">
        <f t="shared" si="1"/>
        <v>0.39618788291354662</v>
      </c>
      <c r="Q27" s="9"/>
    </row>
    <row r="28" spans="1:17">
      <c r="A28" s="12"/>
      <c r="B28" s="25">
        <v>331.9</v>
      </c>
      <c r="C28" s="20" t="s">
        <v>77</v>
      </c>
      <c r="D28" s="46">
        <v>0</v>
      </c>
      <c r="E28" s="46">
        <v>827701.53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827701.53</v>
      </c>
      <c r="P28" s="47">
        <f t="shared" si="1"/>
        <v>22.537822464261403</v>
      </c>
      <c r="Q28" s="9"/>
    </row>
    <row r="29" spans="1:17">
      <c r="A29" s="12"/>
      <c r="B29" s="25">
        <v>334.49</v>
      </c>
      <c r="C29" s="20" t="s">
        <v>28</v>
      </c>
      <c r="D29" s="46">
        <v>0</v>
      </c>
      <c r="E29" s="46">
        <v>183433.63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183433.63</v>
      </c>
      <c r="P29" s="47">
        <f t="shared" si="1"/>
        <v>4.9947891082368958</v>
      </c>
      <c r="Q29" s="9"/>
    </row>
    <row r="30" spans="1:17">
      <c r="A30" s="12"/>
      <c r="B30" s="25">
        <v>334.69</v>
      </c>
      <c r="C30" s="20" t="s">
        <v>78</v>
      </c>
      <c r="D30" s="46">
        <v>0</v>
      </c>
      <c r="E30" s="46">
        <v>247248.01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247248.01</v>
      </c>
      <c r="P30" s="47">
        <f t="shared" si="1"/>
        <v>6.7324168822328119</v>
      </c>
      <c r="Q30" s="9"/>
    </row>
    <row r="31" spans="1:17">
      <c r="A31" s="12"/>
      <c r="B31" s="25">
        <v>334.9</v>
      </c>
      <c r="C31" s="20" t="s">
        <v>65</v>
      </c>
      <c r="D31" s="46">
        <v>0</v>
      </c>
      <c r="E31" s="46">
        <v>26092.35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26092.35</v>
      </c>
      <c r="P31" s="47">
        <f t="shared" si="1"/>
        <v>0.71047923757658271</v>
      </c>
      <c r="Q31" s="9"/>
    </row>
    <row r="32" spans="1:17">
      <c r="A32" s="12"/>
      <c r="B32" s="25">
        <v>335.125</v>
      </c>
      <c r="C32" s="20" t="s">
        <v>149</v>
      </c>
      <c r="D32" s="46">
        <v>2284808.41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2284808.41</v>
      </c>
      <c r="P32" s="47">
        <f t="shared" si="1"/>
        <v>62.21397985023826</v>
      </c>
      <c r="Q32" s="9"/>
    </row>
    <row r="33" spans="1:17">
      <c r="A33" s="12"/>
      <c r="B33" s="25">
        <v>335.14</v>
      </c>
      <c r="C33" s="20" t="s">
        <v>95</v>
      </c>
      <c r="D33" s="46">
        <v>2176.2399999999998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2176.2399999999998</v>
      </c>
      <c r="P33" s="47">
        <f t="shared" si="1"/>
        <v>5.9257726344452005E-2</v>
      </c>
      <c r="Q33" s="9"/>
    </row>
    <row r="34" spans="1:17">
      <c r="A34" s="12"/>
      <c r="B34" s="25">
        <v>335.15</v>
      </c>
      <c r="C34" s="20" t="s">
        <v>96</v>
      </c>
      <c r="D34" s="46">
        <v>2454.19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2454.19</v>
      </c>
      <c r="P34" s="47">
        <f t="shared" si="1"/>
        <v>6.6826140231449963E-2</v>
      </c>
      <c r="Q34" s="9"/>
    </row>
    <row r="35" spans="1:17">
      <c r="A35" s="12"/>
      <c r="B35" s="25">
        <v>335.18</v>
      </c>
      <c r="C35" s="20" t="s">
        <v>150</v>
      </c>
      <c r="D35" s="46">
        <v>3020591.84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3020591.84</v>
      </c>
      <c r="P35" s="47">
        <f t="shared" si="1"/>
        <v>82.248926889040163</v>
      </c>
      <c r="Q35" s="9"/>
    </row>
    <row r="36" spans="1:17">
      <c r="A36" s="12"/>
      <c r="B36" s="25">
        <v>335.48</v>
      </c>
      <c r="C36" s="20" t="s">
        <v>130</v>
      </c>
      <c r="D36" s="46">
        <v>0</v>
      </c>
      <c r="E36" s="46">
        <v>112570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8" si="7">SUM(D36:N36)</f>
        <v>112570</v>
      </c>
      <c r="P36" s="47">
        <f t="shared" si="1"/>
        <v>3.0652144315861132</v>
      </c>
      <c r="Q36" s="9"/>
    </row>
    <row r="37" spans="1:17">
      <c r="A37" s="12"/>
      <c r="B37" s="25">
        <v>337.6</v>
      </c>
      <c r="C37" s="20" t="s">
        <v>34</v>
      </c>
      <c r="D37" s="46">
        <v>0</v>
      </c>
      <c r="E37" s="46">
        <v>32969.67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32969.67</v>
      </c>
      <c r="P37" s="47">
        <f t="shared" ref="P37:P62" si="8">(O37/P$64)</f>
        <v>0.89774458815520752</v>
      </c>
      <c r="Q37" s="9"/>
    </row>
    <row r="38" spans="1:17">
      <c r="A38" s="12"/>
      <c r="B38" s="25">
        <v>337.7</v>
      </c>
      <c r="C38" s="20" t="s">
        <v>35</v>
      </c>
      <c r="D38" s="46">
        <v>0</v>
      </c>
      <c r="E38" s="46">
        <v>101864.84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101864.84</v>
      </c>
      <c r="P38" s="47">
        <f t="shared" si="8"/>
        <v>2.7737192648059903</v>
      </c>
      <c r="Q38" s="9"/>
    </row>
    <row r="39" spans="1:17">
      <c r="A39" s="12"/>
      <c r="B39" s="25">
        <v>338</v>
      </c>
      <c r="C39" s="20" t="s">
        <v>80</v>
      </c>
      <c r="D39" s="46">
        <v>31194.58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31194.58</v>
      </c>
      <c r="P39" s="47">
        <f t="shared" si="8"/>
        <v>0.84940993873383264</v>
      </c>
      <c r="Q39" s="9"/>
    </row>
    <row r="40" spans="1:17" ht="15.75">
      <c r="A40" s="29" t="s">
        <v>40</v>
      </c>
      <c r="B40" s="30"/>
      <c r="C40" s="31"/>
      <c r="D40" s="32">
        <f t="shared" ref="D40:N40" si="9">SUM(D41:D48)</f>
        <v>1593317.3800000001</v>
      </c>
      <c r="E40" s="32">
        <f t="shared" si="9"/>
        <v>111495.14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>SUM(D40:N40)</f>
        <v>1704812.52</v>
      </c>
      <c r="P40" s="45">
        <f t="shared" si="8"/>
        <v>46.421035262083052</v>
      </c>
      <c r="Q40" s="10"/>
    </row>
    <row r="41" spans="1:17">
      <c r="A41" s="12"/>
      <c r="B41" s="25">
        <v>341.9</v>
      </c>
      <c r="C41" s="20" t="s">
        <v>98</v>
      </c>
      <c r="D41" s="46">
        <v>1910.69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48" si="10">SUM(D41:N41)</f>
        <v>1910.69</v>
      </c>
      <c r="P41" s="47">
        <f t="shared" si="8"/>
        <v>5.2026957113682777E-2</v>
      </c>
      <c r="Q41" s="9"/>
    </row>
    <row r="42" spans="1:17">
      <c r="A42" s="12"/>
      <c r="B42" s="25">
        <v>342.5</v>
      </c>
      <c r="C42" s="20" t="s">
        <v>81</v>
      </c>
      <c r="D42" s="46">
        <v>0</v>
      </c>
      <c r="E42" s="46">
        <v>92646.63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92646.63</v>
      </c>
      <c r="P42" s="47">
        <f t="shared" si="8"/>
        <v>2.522712865895167</v>
      </c>
      <c r="Q42" s="9"/>
    </row>
    <row r="43" spans="1:17">
      <c r="A43" s="12"/>
      <c r="B43" s="25">
        <v>342.6</v>
      </c>
      <c r="C43" s="20" t="s">
        <v>82</v>
      </c>
      <c r="D43" s="46">
        <v>1454098.58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1454098.58</v>
      </c>
      <c r="P43" s="47">
        <f t="shared" si="8"/>
        <v>39.594243158611299</v>
      </c>
      <c r="Q43" s="9"/>
    </row>
    <row r="44" spans="1:17">
      <c r="A44" s="12"/>
      <c r="B44" s="25">
        <v>346.9</v>
      </c>
      <c r="C44" s="20" t="s">
        <v>44</v>
      </c>
      <c r="D44" s="46">
        <v>0</v>
      </c>
      <c r="E44" s="46">
        <v>8016.51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8016.51</v>
      </c>
      <c r="P44" s="47">
        <f t="shared" si="8"/>
        <v>0.2182848196051736</v>
      </c>
      <c r="Q44" s="9"/>
    </row>
    <row r="45" spans="1:17">
      <c r="A45" s="12"/>
      <c r="B45" s="25">
        <v>347.1</v>
      </c>
      <c r="C45" s="20" t="s">
        <v>155</v>
      </c>
      <c r="D45" s="46">
        <v>25075.48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25075.48</v>
      </c>
      <c r="P45" s="47">
        <f t="shared" si="8"/>
        <v>0.68279046970728385</v>
      </c>
      <c r="Q45" s="9"/>
    </row>
    <row r="46" spans="1:17">
      <c r="A46" s="12"/>
      <c r="B46" s="25">
        <v>347.2</v>
      </c>
      <c r="C46" s="20" t="s">
        <v>84</v>
      </c>
      <c r="D46" s="46">
        <v>99316.36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99316.36</v>
      </c>
      <c r="P46" s="47">
        <f t="shared" si="8"/>
        <v>2.7043256637168143</v>
      </c>
      <c r="Q46" s="9"/>
    </row>
    <row r="47" spans="1:17">
      <c r="A47" s="12"/>
      <c r="B47" s="25">
        <v>347.5</v>
      </c>
      <c r="C47" s="20" t="s">
        <v>85</v>
      </c>
      <c r="D47" s="46">
        <v>0</v>
      </c>
      <c r="E47" s="46">
        <v>10832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10832</v>
      </c>
      <c r="P47" s="47">
        <f t="shared" si="8"/>
        <v>0.29494894486044926</v>
      </c>
      <c r="Q47" s="9"/>
    </row>
    <row r="48" spans="1:17">
      <c r="A48" s="12"/>
      <c r="B48" s="25">
        <v>347.9</v>
      </c>
      <c r="C48" s="20" t="s">
        <v>156</v>
      </c>
      <c r="D48" s="46">
        <v>12916.27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12916.27</v>
      </c>
      <c r="P48" s="47">
        <f t="shared" si="8"/>
        <v>0.35170238257317904</v>
      </c>
      <c r="Q48" s="9"/>
    </row>
    <row r="49" spans="1:120" ht="15.75">
      <c r="A49" s="29" t="s">
        <v>41</v>
      </c>
      <c r="B49" s="30"/>
      <c r="C49" s="31"/>
      <c r="D49" s="32">
        <f t="shared" ref="D49:N49" si="11">SUM(D50:D52)</f>
        <v>184278.2</v>
      </c>
      <c r="E49" s="32">
        <f t="shared" si="11"/>
        <v>133813.09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si="11"/>
        <v>0</v>
      </c>
      <c r="O49" s="32">
        <f>SUM(D49:N49)</f>
        <v>318091.29000000004</v>
      </c>
      <c r="P49" s="45">
        <f t="shared" si="8"/>
        <v>8.6614374404356713</v>
      </c>
      <c r="Q49" s="10"/>
    </row>
    <row r="50" spans="1:120">
      <c r="A50" s="13"/>
      <c r="B50" s="39">
        <v>351.1</v>
      </c>
      <c r="C50" s="21" t="s">
        <v>47</v>
      </c>
      <c r="D50" s="46">
        <v>22648.65</v>
      </c>
      <c r="E50" s="46">
        <v>133813.09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156461.74</v>
      </c>
      <c r="P50" s="47">
        <f t="shared" si="8"/>
        <v>4.2603605173587473</v>
      </c>
      <c r="Q50" s="9"/>
    </row>
    <row r="51" spans="1:120">
      <c r="A51" s="13"/>
      <c r="B51" s="39">
        <v>351.9</v>
      </c>
      <c r="C51" s="21" t="s">
        <v>157</v>
      </c>
      <c r="D51" s="46">
        <v>35501.15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52" si="12">SUM(D51:N51)</f>
        <v>35501.15</v>
      </c>
      <c r="P51" s="47">
        <f t="shared" si="8"/>
        <v>0.9666752893124575</v>
      </c>
      <c r="Q51" s="9"/>
    </row>
    <row r="52" spans="1:120">
      <c r="A52" s="13"/>
      <c r="B52" s="39">
        <v>354</v>
      </c>
      <c r="C52" s="21" t="s">
        <v>48</v>
      </c>
      <c r="D52" s="46">
        <v>126128.4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2"/>
        <v>126128.4</v>
      </c>
      <c r="P52" s="47">
        <f t="shared" si="8"/>
        <v>3.4344016337644656</v>
      </c>
      <c r="Q52" s="9"/>
    </row>
    <row r="53" spans="1:120" ht="15.75">
      <c r="A53" s="29" t="s">
        <v>2</v>
      </c>
      <c r="B53" s="30"/>
      <c r="C53" s="31"/>
      <c r="D53" s="32">
        <f t="shared" ref="D53:N53" si="13">SUM(D54:D58)</f>
        <v>404017.68</v>
      </c>
      <c r="E53" s="32">
        <f t="shared" si="13"/>
        <v>605598.37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136890.51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3"/>
        <v>0</v>
      </c>
      <c r="O53" s="32">
        <f>SUM(D53:N53)</f>
        <v>1146506.56</v>
      </c>
      <c r="P53" s="45">
        <f t="shared" si="8"/>
        <v>31.218694622191968</v>
      </c>
      <c r="Q53" s="10"/>
    </row>
    <row r="54" spans="1:120">
      <c r="A54" s="12"/>
      <c r="B54" s="25">
        <v>361.1</v>
      </c>
      <c r="C54" s="20" t="s">
        <v>49</v>
      </c>
      <c r="D54" s="46">
        <v>79309.440000000002</v>
      </c>
      <c r="E54" s="46">
        <v>21131.07</v>
      </c>
      <c r="F54" s="46">
        <v>0</v>
      </c>
      <c r="G54" s="46">
        <v>0</v>
      </c>
      <c r="H54" s="46">
        <v>0</v>
      </c>
      <c r="I54" s="46">
        <v>14.51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100455.02</v>
      </c>
      <c r="P54" s="47">
        <f t="shared" si="8"/>
        <v>2.7353307011572499</v>
      </c>
      <c r="Q54" s="9"/>
    </row>
    <row r="55" spans="1:120">
      <c r="A55" s="12"/>
      <c r="B55" s="25">
        <v>362</v>
      </c>
      <c r="C55" s="20" t="s">
        <v>67</v>
      </c>
      <c r="D55" s="46">
        <v>77211.679999999993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ref="O55:O61" si="14">SUM(D55:N55)</f>
        <v>77211.679999999993</v>
      </c>
      <c r="P55" s="47">
        <f t="shared" si="8"/>
        <v>2.1024283185840704</v>
      </c>
      <c r="Q55" s="9"/>
    </row>
    <row r="56" spans="1:120">
      <c r="A56" s="12"/>
      <c r="B56" s="25">
        <v>364</v>
      </c>
      <c r="C56" s="20" t="s">
        <v>123</v>
      </c>
      <c r="D56" s="46">
        <v>12631.99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12631.99</v>
      </c>
      <c r="P56" s="47">
        <f t="shared" si="8"/>
        <v>0.34396160653505786</v>
      </c>
      <c r="Q56" s="9"/>
    </row>
    <row r="57" spans="1:120">
      <c r="A57" s="12"/>
      <c r="B57" s="25">
        <v>366</v>
      </c>
      <c r="C57" s="20" t="s">
        <v>124</v>
      </c>
      <c r="D57" s="46">
        <v>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500</v>
      </c>
      <c r="P57" s="47">
        <f t="shared" si="8"/>
        <v>1.3614703880190605E-2</v>
      </c>
      <c r="Q57" s="9"/>
    </row>
    <row r="58" spans="1:120">
      <c r="A58" s="12"/>
      <c r="B58" s="25">
        <v>369.9</v>
      </c>
      <c r="C58" s="20" t="s">
        <v>51</v>
      </c>
      <c r="D58" s="46">
        <v>234364.57</v>
      </c>
      <c r="E58" s="46">
        <v>584467.30000000005</v>
      </c>
      <c r="F58" s="46">
        <v>0</v>
      </c>
      <c r="G58" s="46">
        <v>0</v>
      </c>
      <c r="H58" s="46">
        <v>0</v>
      </c>
      <c r="I58" s="46">
        <v>136876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4"/>
        <v>955707.87000000011</v>
      </c>
      <c r="P58" s="47">
        <f t="shared" si="8"/>
        <v>26.023359292035401</v>
      </c>
      <c r="Q58" s="9"/>
    </row>
    <row r="59" spans="1:120" ht="15.75">
      <c r="A59" s="29" t="s">
        <v>42</v>
      </c>
      <c r="B59" s="30"/>
      <c r="C59" s="31"/>
      <c r="D59" s="32">
        <f t="shared" ref="D59:N59" si="15">SUM(D60:D61)</f>
        <v>7000000</v>
      </c>
      <c r="E59" s="32">
        <f t="shared" si="15"/>
        <v>887981</v>
      </c>
      <c r="F59" s="32">
        <f t="shared" si="15"/>
        <v>0</v>
      </c>
      <c r="G59" s="32">
        <f t="shared" si="15"/>
        <v>31435</v>
      </c>
      <c r="H59" s="32">
        <f t="shared" si="15"/>
        <v>0</v>
      </c>
      <c r="I59" s="32">
        <f t="shared" si="15"/>
        <v>0</v>
      </c>
      <c r="J59" s="32">
        <f t="shared" si="15"/>
        <v>0</v>
      </c>
      <c r="K59" s="32">
        <f t="shared" si="15"/>
        <v>0</v>
      </c>
      <c r="L59" s="32">
        <f t="shared" si="15"/>
        <v>0</v>
      </c>
      <c r="M59" s="32">
        <f t="shared" si="15"/>
        <v>0</v>
      </c>
      <c r="N59" s="32">
        <f t="shared" si="15"/>
        <v>0</v>
      </c>
      <c r="O59" s="32">
        <f t="shared" si="14"/>
        <v>7919416</v>
      </c>
      <c r="P59" s="45">
        <f t="shared" si="8"/>
        <v>215.64100748808713</v>
      </c>
      <c r="Q59" s="9"/>
    </row>
    <row r="60" spans="1:120">
      <c r="A60" s="12"/>
      <c r="B60" s="25">
        <v>381</v>
      </c>
      <c r="C60" s="20" t="s">
        <v>52</v>
      </c>
      <c r="D60" s="46">
        <v>0</v>
      </c>
      <c r="E60" s="46">
        <v>887981</v>
      </c>
      <c r="F60" s="46">
        <v>0</v>
      </c>
      <c r="G60" s="46">
        <v>31435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4"/>
        <v>919416</v>
      </c>
      <c r="P60" s="47">
        <f t="shared" si="8"/>
        <v>25.035153165418652</v>
      </c>
      <c r="Q60" s="9"/>
    </row>
    <row r="61" spans="1:120" ht="15.75" thickBot="1">
      <c r="A61" s="12"/>
      <c r="B61" s="25">
        <v>384</v>
      </c>
      <c r="C61" s="20" t="s">
        <v>53</v>
      </c>
      <c r="D61" s="46">
        <v>7000000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4"/>
        <v>7000000</v>
      </c>
      <c r="P61" s="47">
        <f t="shared" si="8"/>
        <v>190.60585432266848</v>
      </c>
      <c r="Q61" s="9"/>
    </row>
    <row r="62" spans="1:120" ht="16.5" thickBot="1">
      <c r="A62" s="14" t="s">
        <v>45</v>
      </c>
      <c r="B62" s="23"/>
      <c r="C62" s="22"/>
      <c r="D62" s="15">
        <f t="shared" ref="D62:N62" si="16">SUM(D5,D14,D24,D40,D49,D53,D59)</f>
        <v>30836776.839999996</v>
      </c>
      <c r="E62" s="15">
        <f t="shared" si="16"/>
        <v>14490168.43</v>
      </c>
      <c r="F62" s="15">
        <f t="shared" si="16"/>
        <v>1550282.92</v>
      </c>
      <c r="G62" s="15">
        <f t="shared" si="16"/>
        <v>31435</v>
      </c>
      <c r="H62" s="15">
        <f t="shared" si="16"/>
        <v>0</v>
      </c>
      <c r="I62" s="15">
        <f t="shared" si="16"/>
        <v>4462028.3999999994</v>
      </c>
      <c r="J62" s="15">
        <f t="shared" si="16"/>
        <v>0</v>
      </c>
      <c r="K62" s="15">
        <f t="shared" si="16"/>
        <v>0</v>
      </c>
      <c r="L62" s="15">
        <f t="shared" si="16"/>
        <v>0</v>
      </c>
      <c r="M62" s="15">
        <f t="shared" si="16"/>
        <v>0</v>
      </c>
      <c r="N62" s="15">
        <f t="shared" si="16"/>
        <v>0</v>
      </c>
      <c r="O62" s="15">
        <f>SUM(D62:N62)</f>
        <v>51370691.589999996</v>
      </c>
      <c r="P62" s="38">
        <f t="shared" si="8"/>
        <v>1398.7935082368958</v>
      </c>
      <c r="Q62" s="6"/>
      <c r="R62" s="2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</row>
    <row r="63" spans="1:120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9"/>
    </row>
    <row r="64" spans="1:120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2"/>
      <c r="M64" s="118" t="s">
        <v>158</v>
      </c>
      <c r="N64" s="118"/>
      <c r="O64" s="118"/>
      <c r="P64" s="43">
        <v>36725</v>
      </c>
    </row>
    <row r="65" spans="1:16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6"/>
      <c r="P65" s="97"/>
    </row>
    <row r="66" spans="1:16" ht="15.75" customHeight="1" thickBot="1">
      <c r="A66" s="120" t="s">
        <v>71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100"/>
    </row>
  </sheetData>
  <mergeCells count="10">
    <mergeCell ref="M64:O64"/>
    <mergeCell ref="A65:P65"/>
    <mergeCell ref="A66:P6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7"/>
      <c r="R1"/>
    </row>
    <row r="2" spans="1:134" ht="24" thickBot="1">
      <c r="A2" s="124" t="s">
        <v>137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7"/>
      <c r="R2"/>
    </row>
    <row r="3" spans="1:134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29"/>
      <c r="M3" s="130"/>
      <c r="N3" s="36"/>
      <c r="O3" s="37"/>
      <c r="P3" s="131" t="s">
        <v>138</v>
      </c>
      <c r="Q3" s="11"/>
      <c r="R3"/>
    </row>
    <row r="4" spans="1:134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139</v>
      </c>
      <c r="N4" s="35" t="s">
        <v>8</v>
      </c>
      <c r="O4" s="35" t="s">
        <v>140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141</v>
      </c>
      <c r="B5" s="26"/>
      <c r="C5" s="26"/>
      <c r="D5" s="27">
        <f t="shared" ref="D5:N5" si="0">SUM(D6:D13)</f>
        <v>13238844</v>
      </c>
      <c r="E5" s="27">
        <f t="shared" si="0"/>
        <v>586269</v>
      </c>
      <c r="F5" s="27">
        <f t="shared" si="0"/>
        <v>1426314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3145728</v>
      </c>
      <c r="O5" s="28">
        <f>SUM(D5:N5)</f>
        <v>18397155</v>
      </c>
      <c r="P5" s="33">
        <f t="shared" ref="P5:P47" si="1">(O5/P$49)</f>
        <v>502.00985073812319</v>
      </c>
      <c r="Q5" s="6"/>
    </row>
    <row r="6" spans="1:134">
      <c r="A6" s="12"/>
      <c r="B6" s="25">
        <v>311</v>
      </c>
      <c r="C6" s="20" t="s">
        <v>1</v>
      </c>
      <c r="D6" s="46">
        <v>9480121</v>
      </c>
      <c r="E6" s="46">
        <v>0</v>
      </c>
      <c r="F6" s="46">
        <v>1426314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3145728</v>
      </c>
      <c r="O6" s="46">
        <f>SUM(D6:N6)</f>
        <v>14052163</v>
      </c>
      <c r="P6" s="47">
        <f t="shared" si="1"/>
        <v>383.44647583703988</v>
      </c>
      <c r="Q6" s="9"/>
    </row>
    <row r="7" spans="1:134">
      <c r="A7" s="12"/>
      <c r="B7" s="25">
        <v>312.41000000000003</v>
      </c>
      <c r="C7" s="20" t="s">
        <v>142</v>
      </c>
      <c r="D7" s="46">
        <v>0</v>
      </c>
      <c r="E7" s="46">
        <v>344295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344295</v>
      </c>
      <c r="P7" s="47">
        <f t="shared" si="1"/>
        <v>9.3949027205501139</v>
      </c>
      <c r="Q7" s="9"/>
    </row>
    <row r="8" spans="1:134">
      <c r="A8" s="12"/>
      <c r="B8" s="25">
        <v>312.43</v>
      </c>
      <c r="C8" s="20" t="s">
        <v>143</v>
      </c>
      <c r="D8" s="46">
        <v>0</v>
      </c>
      <c r="E8" s="46">
        <v>241974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241974</v>
      </c>
      <c r="P8" s="47">
        <f t="shared" si="1"/>
        <v>6.6028324283024533</v>
      </c>
      <c r="Q8" s="9"/>
    </row>
    <row r="9" spans="1:134">
      <c r="A9" s="12"/>
      <c r="B9" s="25">
        <v>314.10000000000002</v>
      </c>
      <c r="C9" s="20" t="s">
        <v>10</v>
      </c>
      <c r="D9" s="46">
        <v>2196144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2196144</v>
      </c>
      <c r="P9" s="47">
        <f t="shared" si="1"/>
        <v>59.926979016017683</v>
      </c>
      <c r="Q9" s="9"/>
    </row>
    <row r="10" spans="1:134">
      <c r="A10" s="12"/>
      <c r="B10" s="25">
        <v>314.3</v>
      </c>
      <c r="C10" s="20" t="s">
        <v>11</v>
      </c>
      <c r="D10" s="46">
        <v>551654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551654</v>
      </c>
      <c r="P10" s="47">
        <f t="shared" si="1"/>
        <v>15.053183070919857</v>
      </c>
      <c r="Q10" s="9"/>
    </row>
    <row r="11" spans="1:134">
      <c r="A11" s="12"/>
      <c r="B11" s="25">
        <v>314.39999999999998</v>
      </c>
      <c r="C11" s="20" t="s">
        <v>12</v>
      </c>
      <c r="D11" s="46">
        <v>37630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37630</v>
      </c>
      <c r="P11" s="47">
        <f t="shared" si="1"/>
        <v>1.0268234780473162</v>
      </c>
      <c r="Q11" s="9"/>
    </row>
    <row r="12" spans="1:134">
      <c r="A12" s="12"/>
      <c r="B12" s="25">
        <v>315.2</v>
      </c>
      <c r="C12" s="20" t="s">
        <v>144</v>
      </c>
      <c r="D12" s="46">
        <v>681531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681531</v>
      </c>
      <c r="P12" s="47">
        <f t="shared" si="1"/>
        <v>18.597183944115478</v>
      </c>
      <c r="Q12" s="9"/>
    </row>
    <row r="13" spans="1:134">
      <c r="A13" s="12"/>
      <c r="B13" s="25">
        <v>316</v>
      </c>
      <c r="C13" s="20" t="s">
        <v>92</v>
      </c>
      <c r="D13" s="46">
        <v>291764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291764</v>
      </c>
      <c r="P13" s="47">
        <f t="shared" si="1"/>
        <v>7.9614702431304067</v>
      </c>
      <c r="Q13" s="9"/>
    </row>
    <row r="14" spans="1:134" ht="15.75">
      <c r="A14" s="29" t="s">
        <v>14</v>
      </c>
      <c r="B14" s="30"/>
      <c r="C14" s="31"/>
      <c r="D14" s="32">
        <f t="shared" ref="D14:N14" si="3">SUM(D15:D21)</f>
        <v>3319639</v>
      </c>
      <c r="E14" s="32">
        <f t="shared" si="3"/>
        <v>6449641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4382790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14152070</v>
      </c>
      <c r="P14" s="45">
        <f t="shared" si="1"/>
        <v>386.1726744344694</v>
      </c>
      <c r="Q14" s="10"/>
    </row>
    <row r="15" spans="1:134">
      <c r="A15" s="12"/>
      <c r="B15" s="25">
        <v>322</v>
      </c>
      <c r="C15" s="20" t="s">
        <v>145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950141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950141</v>
      </c>
      <c r="P15" s="47">
        <f t="shared" si="1"/>
        <v>25.926842579201573</v>
      </c>
      <c r="Q15" s="9"/>
    </row>
    <row r="16" spans="1:134">
      <c r="A16" s="12"/>
      <c r="B16" s="25">
        <v>323.10000000000002</v>
      </c>
      <c r="C16" s="20" t="s">
        <v>15</v>
      </c>
      <c r="D16" s="46">
        <v>1542433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1542433</v>
      </c>
      <c r="P16" s="47">
        <f t="shared" si="1"/>
        <v>42.088929516740798</v>
      </c>
      <c r="Q16" s="9"/>
    </row>
    <row r="17" spans="1:17">
      <c r="A17" s="12"/>
      <c r="B17" s="25">
        <v>323.39999999999998</v>
      </c>
      <c r="C17" s="20" t="s">
        <v>16</v>
      </c>
      <c r="D17" s="46">
        <v>17101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17101</v>
      </c>
      <c r="P17" s="47">
        <f t="shared" si="1"/>
        <v>0.46664119846099272</v>
      </c>
      <c r="Q17" s="9"/>
    </row>
    <row r="18" spans="1:17">
      <c r="A18" s="12"/>
      <c r="B18" s="25">
        <v>323.7</v>
      </c>
      <c r="C18" s="20" t="s">
        <v>18</v>
      </c>
      <c r="D18" s="46">
        <v>967248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967248</v>
      </c>
      <c r="P18" s="47">
        <f t="shared" si="1"/>
        <v>26.393647501841897</v>
      </c>
      <c r="Q18" s="9"/>
    </row>
    <row r="19" spans="1:17">
      <c r="A19" s="12"/>
      <c r="B19" s="25">
        <v>323.89999999999998</v>
      </c>
      <c r="C19" s="20" t="s">
        <v>19</v>
      </c>
      <c r="D19" s="46">
        <v>40950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40950</v>
      </c>
      <c r="P19" s="47">
        <f t="shared" si="1"/>
        <v>1.1174175239446613</v>
      </c>
      <c r="Q19" s="9"/>
    </row>
    <row r="20" spans="1:17">
      <c r="A20" s="12"/>
      <c r="B20" s="25">
        <v>325.2</v>
      </c>
      <c r="C20" s="20" t="s">
        <v>20</v>
      </c>
      <c r="D20" s="46">
        <v>0</v>
      </c>
      <c r="E20" s="46">
        <v>6449641</v>
      </c>
      <c r="F20" s="46">
        <v>0</v>
      </c>
      <c r="G20" s="46">
        <v>0</v>
      </c>
      <c r="H20" s="46">
        <v>0</v>
      </c>
      <c r="I20" s="46">
        <v>3432649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9882290</v>
      </c>
      <c r="P20" s="47">
        <f t="shared" si="1"/>
        <v>269.66163669604606</v>
      </c>
      <c r="Q20" s="9"/>
    </row>
    <row r="21" spans="1:17">
      <c r="A21" s="12"/>
      <c r="B21" s="25">
        <v>329.1</v>
      </c>
      <c r="C21" s="20" t="s">
        <v>146</v>
      </c>
      <c r="D21" s="46">
        <v>751907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751907</v>
      </c>
      <c r="P21" s="47">
        <f t="shared" si="1"/>
        <v>20.517559418233414</v>
      </c>
      <c r="Q21" s="9"/>
    </row>
    <row r="22" spans="1:17" ht="15.75">
      <c r="A22" s="29" t="s">
        <v>147</v>
      </c>
      <c r="B22" s="30"/>
      <c r="C22" s="31"/>
      <c r="D22" s="32">
        <f t="shared" ref="D22:N22" si="5">SUM(D23:D36)</f>
        <v>6081144</v>
      </c>
      <c r="E22" s="32">
        <f t="shared" si="5"/>
        <v>1084931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19500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7185575</v>
      </c>
      <c r="P22" s="45">
        <f t="shared" si="1"/>
        <v>196.07539498458263</v>
      </c>
      <c r="Q22" s="10"/>
    </row>
    <row r="23" spans="1:17">
      <c r="A23" s="12"/>
      <c r="B23" s="25">
        <v>331.2</v>
      </c>
      <c r="C23" s="20" t="s">
        <v>22</v>
      </c>
      <c r="D23" s="46">
        <v>120000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>SUM(D23:N23)</f>
        <v>120000</v>
      </c>
      <c r="P23" s="47">
        <f t="shared" si="1"/>
        <v>3.274483586651022</v>
      </c>
      <c r="Q23" s="9"/>
    </row>
    <row r="24" spans="1:17">
      <c r="A24" s="12"/>
      <c r="B24" s="25">
        <v>331.49</v>
      </c>
      <c r="C24" s="20" t="s">
        <v>63</v>
      </c>
      <c r="D24" s="46">
        <v>0</v>
      </c>
      <c r="E24" s="46">
        <v>68308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ref="O24:O35" si="6">SUM(D24:N24)</f>
        <v>68308</v>
      </c>
      <c r="P24" s="47">
        <f t="shared" si="1"/>
        <v>1.86394520697465</v>
      </c>
      <c r="Q24" s="9"/>
    </row>
    <row r="25" spans="1:17">
      <c r="A25" s="12"/>
      <c r="B25" s="25">
        <v>331.5</v>
      </c>
      <c r="C25" s="20" t="s">
        <v>24</v>
      </c>
      <c r="D25" s="46">
        <v>0</v>
      </c>
      <c r="E25" s="46">
        <v>313938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313938</v>
      </c>
      <c r="P25" s="47">
        <f t="shared" si="1"/>
        <v>8.5665402352170705</v>
      </c>
      <c r="Q25" s="9"/>
    </row>
    <row r="26" spans="1:17">
      <c r="A26" s="12"/>
      <c r="B26" s="25">
        <v>331.7</v>
      </c>
      <c r="C26" s="20" t="s">
        <v>25</v>
      </c>
      <c r="D26" s="46">
        <v>0</v>
      </c>
      <c r="E26" s="46">
        <v>22229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22229</v>
      </c>
      <c r="P26" s="47">
        <f t="shared" si="1"/>
        <v>0.60657079706387973</v>
      </c>
      <c r="Q26" s="9"/>
    </row>
    <row r="27" spans="1:17">
      <c r="A27" s="12"/>
      <c r="B27" s="25">
        <v>331.9</v>
      </c>
      <c r="C27" s="20" t="s">
        <v>77</v>
      </c>
      <c r="D27" s="46">
        <v>33622</v>
      </c>
      <c r="E27" s="46">
        <v>0</v>
      </c>
      <c r="F27" s="46">
        <v>0</v>
      </c>
      <c r="G27" s="46">
        <v>0</v>
      </c>
      <c r="H27" s="46">
        <v>0</v>
      </c>
      <c r="I27" s="46">
        <v>19500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53122</v>
      </c>
      <c r="P27" s="47">
        <f t="shared" si="1"/>
        <v>1.4495593090839631</v>
      </c>
      <c r="Q27" s="9"/>
    </row>
    <row r="28" spans="1:17">
      <c r="A28" s="12"/>
      <c r="B28" s="25">
        <v>332</v>
      </c>
      <c r="C28" s="20" t="s">
        <v>148</v>
      </c>
      <c r="D28" s="46">
        <v>1435386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1435386</v>
      </c>
      <c r="P28" s="47">
        <f t="shared" si="1"/>
        <v>39.16789914590553</v>
      </c>
      <c r="Q28" s="9"/>
    </row>
    <row r="29" spans="1:17">
      <c r="A29" s="12"/>
      <c r="B29" s="25">
        <v>334.49</v>
      </c>
      <c r="C29" s="20" t="s">
        <v>28</v>
      </c>
      <c r="D29" s="46">
        <v>0</v>
      </c>
      <c r="E29" s="46">
        <v>530966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530966</v>
      </c>
      <c r="P29" s="47">
        <f t="shared" si="1"/>
        <v>14.488662100581221</v>
      </c>
      <c r="Q29" s="9"/>
    </row>
    <row r="30" spans="1:17">
      <c r="A30" s="12"/>
      <c r="B30" s="25">
        <v>334.69</v>
      </c>
      <c r="C30" s="20" t="s">
        <v>78</v>
      </c>
      <c r="D30" s="46">
        <v>0</v>
      </c>
      <c r="E30" s="46">
        <v>104669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104669</v>
      </c>
      <c r="P30" s="47">
        <f t="shared" si="1"/>
        <v>2.8561410210931317</v>
      </c>
      <c r="Q30" s="9"/>
    </row>
    <row r="31" spans="1:17">
      <c r="A31" s="12"/>
      <c r="B31" s="25">
        <v>334.9</v>
      </c>
      <c r="C31" s="20" t="s">
        <v>65</v>
      </c>
      <c r="D31" s="46">
        <v>0</v>
      </c>
      <c r="E31" s="46">
        <v>18194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18194</v>
      </c>
      <c r="P31" s="47">
        <f t="shared" si="1"/>
        <v>0.4964662864627391</v>
      </c>
      <c r="Q31" s="9"/>
    </row>
    <row r="32" spans="1:17">
      <c r="A32" s="12"/>
      <c r="B32" s="25">
        <v>335.125</v>
      </c>
      <c r="C32" s="20" t="s">
        <v>149</v>
      </c>
      <c r="D32" s="46">
        <v>1864684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1864684</v>
      </c>
      <c r="P32" s="47">
        <f t="shared" si="1"/>
        <v>50.882309602423121</v>
      </c>
      <c r="Q32" s="9"/>
    </row>
    <row r="33" spans="1:120">
      <c r="A33" s="12"/>
      <c r="B33" s="25">
        <v>335.14</v>
      </c>
      <c r="C33" s="20" t="s">
        <v>95</v>
      </c>
      <c r="D33" s="46">
        <v>1952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1952</v>
      </c>
      <c r="P33" s="47">
        <f t="shared" si="1"/>
        <v>5.3264933009523292E-2</v>
      </c>
      <c r="Q33" s="9"/>
    </row>
    <row r="34" spans="1:120">
      <c r="A34" s="12"/>
      <c r="B34" s="25">
        <v>335.15</v>
      </c>
      <c r="C34" s="20" t="s">
        <v>96</v>
      </c>
      <c r="D34" s="46">
        <v>9738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9738</v>
      </c>
      <c r="P34" s="47">
        <f t="shared" si="1"/>
        <v>0.26572434305673043</v>
      </c>
      <c r="Q34" s="9"/>
    </row>
    <row r="35" spans="1:120">
      <c r="A35" s="12"/>
      <c r="B35" s="25">
        <v>335.18</v>
      </c>
      <c r="C35" s="20" t="s">
        <v>150</v>
      </c>
      <c r="D35" s="46">
        <v>2615762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2615762</v>
      </c>
      <c r="P35" s="47">
        <f t="shared" si="1"/>
        <v>71.377247796545419</v>
      </c>
      <c r="Q35" s="9"/>
    </row>
    <row r="36" spans="1:120">
      <c r="A36" s="12"/>
      <c r="B36" s="25">
        <v>337.7</v>
      </c>
      <c r="C36" s="20" t="s">
        <v>35</v>
      </c>
      <c r="D36" s="46">
        <v>0</v>
      </c>
      <c r="E36" s="46">
        <v>26627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7" si="7">SUM(D36:N36)</f>
        <v>26627</v>
      </c>
      <c r="P36" s="47">
        <f t="shared" si="1"/>
        <v>0.72658062051463967</v>
      </c>
      <c r="Q36" s="9"/>
    </row>
    <row r="37" spans="1:120" ht="15.75">
      <c r="A37" s="29" t="s">
        <v>40</v>
      </c>
      <c r="B37" s="30"/>
      <c r="C37" s="31"/>
      <c r="D37" s="32">
        <f t="shared" ref="D37:N37" si="8">SUM(D38:D41)</f>
        <v>1265361</v>
      </c>
      <c r="E37" s="32">
        <f t="shared" si="8"/>
        <v>430290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8"/>
        <v>0</v>
      </c>
      <c r="O37" s="32">
        <f t="shared" si="7"/>
        <v>1695651</v>
      </c>
      <c r="P37" s="45">
        <f t="shared" si="1"/>
        <v>46.269844734903266</v>
      </c>
      <c r="Q37" s="10"/>
    </row>
    <row r="38" spans="1:120">
      <c r="A38" s="12"/>
      <c r="B38" s="25">
        <v>342.5</v>
      </c>
      <c r="C38" s="20" t="s">
        <v>81</v>
      </c>
      <c r="D38" s="46">
        <v>0</v>
      </c>
      <c r="E38" s="46">
        <v>395556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395556</v>
      </c>
      <c r="P38" s="47">
        <f t="shared" si="1"/>
        <v>10.793680246677763</v>
      </c>
      <c r="Q38" s="9"/>
    </row>
    <row r="39" spans="1:120">
      <c r="A39" s="12"/>
      <c r="B39" s="25">
        <v>342.6</v>
      </c>
      <c r="C39" s="20" t="s">
        <v>82</v>
      </c>
      <c r="D39" s="46">
        <v>1212082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1212082</v>
      </c>
      <c r="P39" s="47">
        <f t="shared" si="1"/>
        <v>33.07452178895953</v>
      </c>
      <c r="Q39" s="9"/>
    </row>
    <row r="40" spans="1:120">
      <c r="A40" s="12"/>
      <c r="B40" s="25">
        <v>346.9</v>
      </c>
      <c r="C40" s="20" t="s">
        <v>44</v>
      </c>
      <c r="D40" s="46">
        <v>0</v>
      </c>
      <c r="E40" s="46">
        <v>34734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34734</v>
      </c>
      <c r="P40" s="47">
        <f t="shared" si="1"/>
        <v>0.94779927415613829</v>
      </c>
      <c r="Q40" s="9"/>
    </row>
    <row r="41" spans="1:120">
      <c r="A41" s="12"/>
      <c r="B41" s="25">
        <v>347.2</v>
      </c>
      <c r="C41" s="20" t="s">
        <v>84</v>
      </c>
      <c r="D41" s="46">
        <v>53279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7"/>
        <v>53279</v>
      </c>
      <c r="P41" s="47">
        <f t="shared" si="1"/>
        <v>1.4538434251098316</v>
      </c>
      <c r="Q41" s="9"/>
    </row>
    <row r="42" spans="1:120" ht="15.75">
      <c r="A42" s="29" t="s">
        <v>41</v>
      </c>
      <c r="B42" s="30"/>
      <c r="C42" s="31"/>
      <c r="D42" s="32">
        <f t="shared" ref="D42:N42" si="9">SUM(D43:D43)</f>
        <v>316979</v>
      </c>
      <c r="E42" s="32">
        <f t="shared" si="9"/>
        <v>50202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si="9"/>
        <v>0</v>
      </c>
      <c r="O42" s="32">
        <f t="shared" si="7"/>
        <v>367181</v>
      </c>
      <c r="P42" s="45">
        <f t="shared" si="1"/>
        <v>10.019401315250906</v>
      </c>
      <c r="Q42" s="10"/>
    </row>
    <row r="43" spans="1:120">
      <c r="A43" s="13"/>
      <c r="B43" s="39">
        <v>354</v>
      </c>
      <c r="C43" s="21" t="s">
        <v>48</v>
      </c>
      <c r="D43" s="46">
        <v>316979</v>
      </c>
      <c r="E43" s="46">
        <v>50202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7"/>
        <v>367181</v>
      </c>
      <c r="P43" s="47">
        <f t="shared" si="1"/>
        <v>10.019401315250906</v>
      </c>
      <c r="Q43" s="9"/>
    </row>
    <row r="44" spans="1:120" ht="15.75">
      <c r="A44" s="29" t="s">
        <v>2</v>
      </c>
      <c r="B44" s="30"/>
      <c r="C44" s="31"/>
      <c r="D44" s="32">
        <f t="shared" ref="D44:N44" si="10">SUM(D45:D46)</f>
        <v>287768</v>
      </c>
      <c r="E44" s="32">
        <f t="shared" si="10"/>
        <v>39171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16216</v>
      </c>
      <c r="O44" s="32">
        <f t="shared" si="7"/>
        <v>343155</v>
      </c>
      <c r="P44" s="45">
        <f t="shared" si="1"/>
        <v>9.3637951264769281</v>
      </c>
      <c r="Q44" s="10"/>
    </row>
    <row r="45" spans="1:120">
      <c r="A45" s="12"/>
      <c r="B45" s="25">
        <v>361.1</v>
      </c>
      <c r="C45" s="20" t="s">
        <v>49</v>
      </c>
      <c r="D45" s="46">
        <v>52594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16216</v>
      </c>
      <c r="O45" s="46">
        <f t="shared" si="7"/>
        <v>68810</v>
      </c>
      <c r="P45" s="47">
        <f t="shared" si="1"/>
        <v>1.8776434633121402</v>
      </c>
      <c r="Q45" s="9"/>
    </row>
    <row r="46" spans="1:120" ht="15.75" thickBot="1">
      <c r="A46" s="12"/>
      <c r="B46" s="25">
        <v>369.9</v>
      </c>
      <c r="C46" s="20" t="s">
        <v>51</v>
      </c>
      <c r="D46" s="46">
        <v>235174</v>
      </c>
      <c r="E46" s="46">
        <v>39171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7"/>
        <v>274345</v>
      </c>
      <c r="P46" s="47">
        <f t="shared" si="1"/>
        <v>7.4861516631647884</v>
      </c>
      <c r="Q46" s="9"/>
    </row>
    <row r="47" spans="1:120" ht="16.5" thickBot="1">
      <c r="A47" s="14" t="s">
        <v>45</v>
      </c>
      <c r="B47" s="23"/>
      <c r="C47" s="22"/>
      <c r="D47" s="15">
        <f>SUM(D5,D14,D22,D37,D42,D44)</f>
        <v>24509735</v>
      </c>
      <c r="E47" s="15">
        <f t="shared" ref="E47:N47" si="11">SUM(E5,E14,E22,E37,E42,E44)</f>
        <v>8640504</v>
      </c>
      <c r="F47" s="15">
        <f t="shared" si="11"/>
        <v>1426314</v>
      </c>
      <c r="G47" s="15">
        <f t="shared" si="11"/>
        <v>0</v>
      </c>
      <c r="H47" s="15">
        <f t="shared" si="11"/>
        <v>0</v>
      </c>
      <c r="I47" s="15">
        <f t="shared" si="11"/>
        <v>4402290</v>
      </c>
      <c r="J47" s="15">
        <f t="shared" si="11"/>
        <v>0</v>
      </c>
      <c r="K47" s="15">
        <f t="shared" si="11"/>
        <v>0</v>
      </c>
      <c r="L47" s="15">
        <f t="shared" si="11"/>
        <v>0</v>
      </c>
      <c r="M47" s="15">
        <f t="shared" si="11"/>
        <v>0</v>
      </c>
      <c r="N47" s="15">
        <f t="shared" si="11"/>
        <v>3161944</v>
      </c>
      <c r="O47" s="15">
        <f t="shared" si="7"/>
        <v>42140787</v>
      </c>
      <c r="P47" s="38">
        <f t="shared" si="1"/>
        <v>1149.9109613338064</v>
      </c>
      <c r="Q47" s="6"/>
      <c r="R47" s="2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</row>
    <row r="48" spans="1:120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9"/>
    </row>
    <row r="49" spans="1:16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2"/>
      <c r="M49" s="118" t="s">
        <v>151</v>
      </c>
      <c r="N49" s="118"/>
      <c r="O49" s="118"/>
      <c r="P49" s="43">
        <v>36647</v>
      </c>
    </row>
    <row r="50" spans="1:16">
      <c r="A50" s="119"/>
      <c r="B50" s="96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7"/>
    </row>
    <row r="51" spans="1:16" ht="15.75" customHeight="1" thickBot="1">
      <c r="A51" s="120" t="s">
        <v>71</v>
      </c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100"/>
    </row>
  </sheetData>
  <mergeCells count="10">
    <mergeCell ref="M49:O49"/>
    <mergeCell ref="A50:P50"/>
    <mergeCell ref="A51:P5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134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12326434</v>
      </c>
      <c r="E5" s="27">
        <f t="shared" si="0"/>
        <v>3529150</v>
      </c>
      <c r="F5" s="27">
        <f t="shared" si="0"/>
        <v>1335109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17190693</v>
      </c>
      <c r="O5" s="33">
        <f t="shared" ref="O5:O36" si="1">(N5/O$62)</f>
        <v>470.6297533331508</v>
      </c>
      <c r="P5" s="6"/>
    </row>
    <row r="6" spans="1:133">
      <c r="A6" s="12"/>
      <c r="B6" s="25">
        <v>311</v>
      </c>
      <c r="C6" s="20" t="s">
        <v>1</v>
      </c>
      <c r="D6" s="46">
        <v>8870183</v>
      </c>
      <c r="E6" s="46">
        <v>2944473</v>
      </c>
      <c r="F6" s="46">
        <v>1335109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13149765</v>
      </c>
      <c r="O6" s="47">
        <f t="shared" si="1"/>
        <v>360.00123196539545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339580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339580</v>
      </c>
      <c r="O7" s="47">
        <f t="shared" si="1"/>
        <v>9.2966846442357713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245097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245097</v>
      </c>
      <c r="O8" s="47">
        <f t="shared" si="1"/>
        <v>6.7100227229172944</v>
      </c>
      <c r="P8" s="9"/>
    </row>
    <row r="9" spans="1:133">
      <c r="A9" s="12"/>
      <c r="B9" s="25">
        <v>314.10000000000002</v>
      </c>
      <c r="C9" s="20" t="s">
        <v>10</v>
      </c>
      <c r="D9" s="46">
        <v>2116159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2116159</v>
      </c>
      <c r="O9" s="47">
        <f t="shared" si="1"/>
        <v>57.934103539847236</v>
      </c>
      <c r="P9" s="9"/>
    </row>
    <row r="10" spans="1:133">
      <c r="A10" s="12"/>
      <c r="B10" s="25">
        <v>314.3</v>
      </c>
      <c r="C10" s="20" t="s">
        <v>11</v>
      </c>
      <c r="D10" s="46">
        <v>534044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534044</v>
      </c>
      <c r="O10" s="47">
        <f t="shared" si="1"/>
        <v>14.620527281189258</v>
      </c>
      <c r="P10" s="9"/>
    </row>
    <row r="11" spans="1:133">
      <c r="A11" s="12"/>
      <c r="B11" s="25">
        <v>314.39999999999998</v>
      </c>
      <c r="C11" s="20" t="s">
        <v>12</v>
      </c>
      <c r="D11" s="46">
        <v>30264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30264</v>
      </c>
      <c r="O11" s="47">
        <f t="shared" si="1"/>
        <v>0.82853779396063187</v>
      </c>
      <c r="P11" s="9"/>
    </row>
    <row r="12" spans="1:133">
      <c r="A12" s="12"/>
      <c r="B12" s="25">
        <v>315</v>
      </c>
      <c r="C12" s="20" t="s">
        <v>91</v>
      </c>
      <c r="D12" s="46">
        <v>588822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588822</v>
      </c>
      <c r="O12" s="47">
        <f t="shared" si="1"/>
        <v>16.120185068579406</v>
      </c>
      <c r="P12" s="9"/>
    </row>
    <row r="13" spans="1:133">
      <c r="A13" s="12"/>
      <c r="B13" s="25">
        <v>316</v>
      </c>
      <c r="C13" s="20" t="s">
        <v>92</v>
      </c>
      <c r="D13" s="46">
        <v>186962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186962</v>
      </c>
      <c r="O13" s="47">
        <f t="shared" si="1"/>
        <v>5.1184603170257619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2504344</v>
      </c>
      <c r="E14" s="32">
        <f t="shared" si="3"/>
        <v>6409949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902127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7" si="4">SUM(D14:M14)</f>
        <v>9816420</v>
      </c>
      <c r="O14" s="45">
        <f t="shared" si="1"/>
        <v>268.74421660689353</v>
      </c>
      <c r="P14" s="10"/>
    </row>
    <row r="15" spans="1:133">
      <c r="A15" s="12"/>
      <c r="B15" s="25">
        <v>322</v>
      </c>
      <c r="C15" s="20" t="s">
        <v>75</v>
      </c>
      <c r="D15" s="46">
        <v>31774</v>
      </c>
      <c r="E15" s="46">
        <v>0</v>
      </c>
      <c r="F15" s="46">
        <v>0</v>
      </c>
      <c r="G15" s="46">
        <v>0</v>
      </c>
      <c r="H15" s="46">
        <v>0</v>
      </c>
      <c r="I15" s="46">
        <v>902127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933901</v>
      </c>
      <c r="O15" s="47">
        <f t="shared" si="1"/>
        <v>25.567415884140498</v>
      </c>
      <c r="P15" s="9"/>
    </row>
    <row r="16" spans="1:133">
      <c r="A16" s="12"/>
      <c r="B16" s="25">
        <v>323.10000000000002</v>
      </c>
      <c r="C16" s="20" t="s">
        <v>15</v>
      </c>
      <c r="D16" s="46">
        <v>1486461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1486461</v>
      </c>
      <c r="O16" s="47">
        <f t="shared" si="1"/>
        <v>40.694855860048733</v>
      </c>
      <c r="P16" s="9"/>
    </row>
    <row r="17" spans="1:16">
      <c r="A17" s="12"/>
      <c r="B17" s="25">
        <v>323.39999999999998</v>
      </c>
      <c r="C17" s="20" t="s">
        <v>16</v>
      </c>
      <c r="D17" s="46">
        <v>11110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11110</v>
      </c>
      <c r="O17" s="47">
        <f t="shared" si="1"/>
        <v>0.30415856763490023</v>
      </c>
      <c r="P17" s="9"/>
    </row>
    <row r="18" spans="1:16">
      <c r="A18" s="12"/>
      <c r="B18" s="25">
        <v>323.7</v>
      </c>
      <c r="C18" s="20" t="s">
        <v>18</v>
      </c>
      <c r="D18" s="46">
        <v>906669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906669</v>
      </c>
      <c r="O18" s="47">
        <f t="shared" si="1"/>
        <v>24.821885180825142</v>
      </c>
      <c r="P18" s="9"/>
    </row>
    <row r="19" spans="1:16">
      <c r="A19" s="12"/>
      <c r="B19" s="25">
        <v>323.89999999999998</v>
      </c>
      <c r="C19" s="20" t="s">
        <v>19</v>
      </c>
      <c r="D19" s="46">
        <v>1742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1742</v>
      </c>
      <c r="O19" s="47">
        <f t="shared" si="1"/>
        <v>4.7690749308730525E-2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6409949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6409949</v>
      </c>
      <c r="O20" s="47">
        <f t="shared" si="1"/>
        <v>175.48523010375885</v>
      </c>
      <c r="P20" s="9"/>
    </row>
    <row r="21" spans="1:16">
      <c r="A21" s="12"/>
      <c r="B21" s="25">
        <v>329</v>
      </c>
      <c r="C21" s="20" t="s">
        <v>21</v>
      </c>
      <c r="D21" s="46">
        <v>66588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66588</v>
      </c>
      <c r="O21" s="47">
        <f t="shared" si="1"/>
        <v>1.8229802611766639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SUM(D23:D38)</f>
        <v>4178630</v>
      </c>
      <c r="E22" s="32">
        <f t="shared" si="5"/>
        <v>1102374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123669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5404673</v>
      </c>
      <c r="O22" s="45">
        <f t="shared" si="1"/>
        <v>147.96378021737345</v>
      </c>
      <c r="P22" s="10"/>
    </row>
    <row r="23" spans="1:16">
      <c r="A23" s="12"/>
      <c r="B23" s="25">
        <v>331.2</v>
      </c>
      <c r="C23" s="20" t="s">
        <v>22</v>
      </c>
      <c r="D23" s="46">
        <v>110206</v>
      </c>
      <c r="E23" s="46">
        <v>70471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180677</v>
      </c>
      <c r="O23" s="47">
        <f t="shared" si="1"/>
        <v>4.9463958167930571</v>
      </c>
      <c r="P23" s="9"/>
    </row>
    <row r="24" spans="1:16">
      <c r="A24" s="12"/>
      <c r="B24" s="25">
        <v>331.49</v>
      </c>
      <c r="C24" s="20" t="s">
        <v>63</v>
      </c>
      <c r="D24" s="46">
        <v>0</v>
      </c>
      <c r="E24" s="46">
        <v>67549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67549</v>
      </c>
      <c r="O24" s="47">
        <f t="shared" si="1"/>
        <v>1.8492895666219509</v>
      </c>
      <c r="P24" s="9"/>
    </row>
    <row r="25" spans="1:16">
      <c r="A25" s="12"/>
      <c r="B25" s="25">
        <v>331.5</v>
      </c>
      <c r="C25" s="20" t="s">
        <v>24</v>
      </c>
      <c r="D25" s="46">
        <v>0</v>
      </c>
      <c r="E25" s="46">
        <v>178967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178967</v>
      </c>
      <c r="O25" s="47">
        <f t="shared" si="1"/>
        <v>4.8995811317655429</v>
      </c>
      <c r="P25" s="9"/>
    </row>
    <row r="26" spans="1:16">
      <c r="A26" s="12"/>
      <c r="B26" s="25">
        <v>331.7</v>
      </c>
      <c r="C26" s="20" t="s">
        <v>25</v>
      </c>
      <c r="D26" s="46">
        <v>0</v>
      </c>
      <c r="E26" s="46">
        <v>43536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43536</v>
      </c>
      <c r="O26" s="47">
        <f t="shared" si="1"/>
        <v>1.1918854545952309</v>
      </c>
      <c r="P26" s="9"/>
    </row>
    <row r="27" spans="1:16">
      <c r="A27" s="12"/>
      <c r="B27" s="25">
        <v>331.9</v>
      </c>
      <c r="C27" s="20" t="s">
        <v>77</v>
      </c>
      <c r="D27" s="46">
        <v>78092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78092</v>
      </c>
      <c r="O27" s="47">
        <f t="shared" si="1"/>
        <v>2.1379253702740439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502763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502763</v>
      </c>
      <c r="O28" s="47">
        <f t="shared" si="1"/>
        <v>13.764147069291209</v>
      </c>
      <c r="P28" s="9"/>
    </row>
    <row r="29" spans="1:16">
      <c r="A29" s="12"/>
      <c r="B29" s="25">
        <v>334.69</v>
      </c>
      <c r="C29" s="20" t="s">
        <v>78</v>
      </c>
      <c r="D29" s="46">
        <v>0</v>
      </c>
      <c r="E29" s="46">
        <v>176248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176248</v>
      </c>
      <c r="O29" s="47">
        <f t="shared" si="1"/>
        <v>4.8251430448709174</v>
      </c>
      <c r="P29" s="9"/>
    </row>
    <row r="30" spans="1:16">
      <c r="A30" s="12"/>
      <c r="B30" s="25">
        <v>334.9</v>
      </c>
      <c r="C30" s="20" t="s">
        <v>65</v>
      </c>
      <c r="D30" s="46">
        <v>0</v>
      </c>
      <c r="E30" s="46">
        <v>22140</v>
      </c>
      <c r="F30" s="46">
        <v>0</v>
      </c>
      <c r="G30" s="46">
        <v>0</v>
      </c>
      <c r="H30" s="46">
        <v>0</v>
      </c>
      <c r="I30" s="46">
        <v>123669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145809</v>
      </c>
      <c r="O30" s="47">
        <f t="shared" si="1"/>
        <v>3.9918142743723819</v>
      </c>
      <c r="P30" s="9"/>
    </row>
    <row r="31" spans="1:16">
      <c r="A31" s="12"/>
      <c r="B31" s="25">
        <v>335.12</v>
      </c>
      <c r="C31" s="20" t="s">
        <v>94</v>
      </c>
      <c r="D31" s="46">
        <v>1611367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1611367</v>
      </c>
      <c r="O31" s="47">
        <f t="shared" si="1"/>
        <v>44.114408519725131</v>
      </c>
      <c r="P31" s="9"/>
    </row>
    <row r="32" spans="1:16">
      <c r="A32" s="12"/>
      <c r="B32" s="25">
        <v>335.14</v>
      </c>
      <c r="C32" s="20" t="s">
        <v>95</v>
      </c>
      <c r="D32" s="46">
        <v>1862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1862</v>
      </c>
      <c r="O32" s="47">
        <f t="shared" si="1"/>
        <v>5.0975990363292908E-2</v>
      </c>
      <c r="P32" s="9"/>
    </row>
    <row r="33" spans="1:16">
      <c r="A33" s="12"/>
      <c r="B33" s="25">
        <v>335.15</v>
      </c>
      <c r="C33" s="20" t="s">
        <v>96</v>
      </c>
      <c r="D33" s="46">
        <v>9852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9852</v>
      </c>
      <c r="O33" s="47">
        <f t="shared" si="1"/>
        <v>0.26971829057957125</v>
      </c>
      <c r="P33" s="9"/>
    </row>
    <row r="34" spans="1:16">
      <c r="A34" s="12"/>
      <c r="B34" s="25">
        <v>335.18</v>
      </c>
      <c r="C34" s="20" t="s">
        <v>97</v>
      </c>
      <c r="D34" s="46">
        <v>2228820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2228820</v>
      </c>
      <c r="O34" s="47">
        <f t="shared" si="1"/>
        <v>61.01842472691434</v>
      </c>
      <c r="P34" s="9"/>
    </row>
    <row r="35" spans="1:16">
      <c r="A35" s="12"/>
      <c r="B35" s="25">
        <v>337.1</v>
      </c>
      <c r="C35" s="20" t="s">
        <v>135</v>
      </c>
      <c r="D35" s="46">
        <v>0</v>
      </c>
      <c r="E35" s="46">
        <v>5000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5000</v>
      </c>
      <c r="O35" s="47">
        <f t="shared" si="1"/>
        <v>0.13688504394009909</v>
      </c>
      <c r="P35" s="9"/>
    </row>
    <row r="36" spans="1:16">
      <c r="A36" s="12"/>
      <c r="B36" s="25">
        <v>337.4</v>
      </c>
      <c r="C36" s="20" t="s">
        <v>33</v>
      </c>
      <c r="D36" s="46">
        <v>106444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106444</v>
      </c>
      <c r="O36" s="47">
        <f t="shared" si="1"/>
        <v>2.9141183234319818</v>
      </c>
      <c r="P36" s="9"/>
    </row>
    <row r="37" spans="1:16">
      <c r="A37" s="12"/>
      <c r="B37" s="25">
        <v>337.6</v>
      </c>
      <c r="C37" s="20" t="s">
        <v>34</v>
      </c>
      <c r="D37" s="46">
        <v>0</v>
      </c>
      <c r="E37" s="46">
        <v>35700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35700</v>
      </c>
      <c r="O37" s="47">
        <f t="shared" ref="O37:O60" si="7">(N37/O$62)</f>
        <v>0.97735921373230761</v>
      </c>
      <c r="P37" s="9"/>
    </row>
    <row r="38" spans="1:16">
      <c r="A38" s="12"/>
      <c r="B38" s="25">
        <v>338</v>
      </c>
      <c r="C38" s="20" t="s">
        <v>80</v>
      </c>
      <c r="D38" s="46">
        <v>31987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31987</v>
      </c>
      <c r="O38" s="47">
        <f t="shared" si="7"/>
        <v>0.87570838010239005</v>
      </c>
      <c r="P38" s="9"/>
    </row>
    <row r="39" spans="1:16" ht="15.75">
      <c r="A39" s="29" t="s">
        <v>40</v>
      </c>
      <c r="B39" s="30"/>
      <c r="C39" s="31"/>
      <c r="D39" s="32">
        <f t="shared" ref="D39:M39" si="8">SUM(D40:D46)</f>
        <v>1197369</v>
      </c>
      <c r="E39" s="32">
        <f t="shared" si="8"/>
        <v>308227</v>
      </c>
      <c r="F39" s="32">
        <f t="shared" si="8"/>
        <v>0</v>
      </c>
      <c r="G39" s="32">
        <f t="shared" si="8"/>
        <v>0</v>
      </c>
      <c r="H39" s="32">
        <f t="shared" si="8"/>
        <v>0</v>
      </c>
      <c r="I39" s="32">
        <f t="shared" si="8"/>
        <v>3367506</v>
      </c>
      <c r="J39" s="32">
        <f t="shared" si="8"/>
        <v>0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4873102</v>
      </c>
      <c r="O39" s="45">
        <f t="shared" si="7"/>
        <v>133.41095627891696</v>
      </c>
      <c r="P39" s="10"/>
    </row>
    <row r="40" spans="1:16">
      <c r="A40" s="12"/>
      <c r="B40" s="25">
        <v>341.9</v>
      </c>
      <c r="C40" s="20" t="s">
        <v>98</v>
      </c>
      <c r="D40" s="46">
        <v>1712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9">SUM(D40:M40)</f>
        <v>1712</v>
      </c>
      <c r="O40" s="47">
        <f t="shared" si="7"/>
        <v>4.6869439045089931E-2</v>
      </c>
      <c r="P40" s="9"/>
    </row>
    <row r="41" spans="1:16">
      <c r="A41" s="12"/>
      <c r="B41" s="25">
        <v>342.5</v>
      </c>
      <c r="C41" s="20" t="s">
        <v>81</v>
      </c>
      <c r="D41" s="46">
        <v>0</v>
      </c>
      <c r="E41" s="46">
        <v>303512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303512</v>
      </c>
      <c r="O41" s="47">
        <f t="shared" si="7"/>
        <v>8.3092506912694724</v>
      </c>
      <c r="P41" s="9"/>
    </row>
    <row r="42" spans="1:16">
      <c r="A42" s="12"/>
      <c r="B42" s="25">
        <v>342.6</v>
      </c>
      <c r="C42" s="20" t="s">
        <v>82</v>
      </c>
      <c r="D42" s="46">
        <v>1137849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1137849</v>
      </c>
      <c r="O42" s="47">
        <f t="shared" si="7"/>
        <v>31.150902072439564</v>
      </c>
      <c r="P42" s="9"/>
    </row>
    <row r="43" spans="1:16">
      <c r="A43" s="12"/>
      <c r="B43" s="25">
        <v>343.4</v>
      </c>
      <c r="C43" s="20" t="s">
        <v>120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1512138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1512138</v>
      </c>
      <c r="O43" s="47">
        <f t="shared" si="7"/>
        <v>41.397815314698718</v>
      </c>
      <c r="P43" s="9"/>
    </row>
    <row r="44" spans="1:16">
      <c r="A44" s="12"/>
      <c r="B44" s="25">
        <v>343.9</v>
      </c>
      <c r="C44" s="20" t="s">
        <v>131</v>
      </c>
      <c r="D44" s="46">
        <v>0</v>
      </c>
      <c r="E44" s="46">
        <v>4715</v>
      </c>
      <c r="F44" s="46">
        <v>0</v>
      </c>
      <c r="G44" s="46">
        <v>0</v>
      </c>
      <c r="H44" s="46">
        <v>0</v>
      </c>
      <c r="I44" s="46">
        <v>1855368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1860083</v>
      </c>
      <c r="O44" s="47">
        <f t="shared" si="7"/>
        <v>50.923508637446275</v>
      </c>
      <c r="P44" s="9"/>
    </row>
    <row r="45" spans="1:16">
      <c r="A45" s="12"/>
      <c r="B45" s="25">
        <v>347.2</v>
      </c>
      <c r="C45" s="20" t="s">
        <v>84</v>
      </c>
      <c r="D45" s="46">
        <v>48170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48170</v>
      </c>
      <c r="O45" s="47">
        <f t="shared" si="7"/>
        <v>1.3187505133189148</v>
      </c>
      <c r="P45" s="9"/>
    </row>
    <row r="46" spans="1:16">
      <c r="A46" s="12"/>
      <c r="B46" s="25">
        <v>347.5</v>
      </c>
      <c r="C46" s="20" t="s">
        <v>85</v>
      </c>
      <c r="D46" s="46">
        <v>9638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9638</v>
      </c>
      <c r="O46" s="47">
        <f t="shared" si="7"/>
        <v>0.26385961069893504</v>
      </c>
      <c r="P46" s="9"/>
    </row>
    <row r="47" spans="1:16" ht="15.75">
      <c r="A47" s="29" t="s">
        <v>41</v>
      </c>
      <c r="B47" s="30"/>
      <c r="C47" s="31"/>
      <c r="D47" s="32">
        <f t="shared" ref="D47:M47" si="10">SUM(D48:D50)</f>
        <v>105665</v>
      </c>
      <c r="E47" s="32">
        <f t="shared" si="10"/>
        <v>2763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ref="N47:N60" si="11">SUM(D47:M47)</f>
        <v>108428</v>
      </c>
      <c r="O47" s="45">
        <f t="shared" si="7"/>
        <v>2.9684343088674132</v>
      </c>
      <c r="P47" s="10"/>
    </row>
    <row r="48" spans="1:16">
      <c r="A48" s="13"/>
      <c r="B48" s="39">
        <v>351.1</v>
      </c>
      <c r="C48" s="21" t="s">
        <v>47</v>
      </c>
      <c r="D48" s="46">
        <v>36740</v>
      </c>
      <c r="E48" s="46">
        <v>2763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39503</v>
      </c>
      <c r="O48" s="47">
        <f t="shared" si="7"/>
        <v>1.0814739781531471</v>
      </c>
      <c r="P48" s="9"/>
    </row>
    <row r="49" spans="1:119">
      <c r="A49" s="13"/>
      <c r="B49" s="39">
        <v>351.9</v>
      </c>
      <c r="C49" s="21" t="s">
        <v>99</v>
      </c>
      <c r="D49" s="46">
        <v>6205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6205</v>
      </c>
      <c r="O49" s="47">
        <f t="shared" si="7"/>
        <v>0.16987433952966299</v>
      </c>
      <c r="P49" s="9"/>
    </row>
    <row r="50" spans="1:119">
      <c r="A50" s="13"/>
      <c r="B50" s="39">
        <v>354</v>
      </c>
      <c r="C50" s="21" t="s">
        <v>48</v>
      </c>
      <c r="D50" s="46">
        <v>62720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62720</v>
      </c>
      <c r="O50" s="47">
        <f t="shared" si="7"/>
        <v>1.7170859911846033</v>
      </c>
      <c r="P50" s="9"/>
    </row>
    <row r="51" spans="1:119" ht="15.75">
      <c r="A51" s="29" t="s">
        <v>2</v>
      </c>
      <c r="B51" s="30"/>
      <c r="C51" s="31"/>
      <c r="D51" s="32">
        <f t="shared" ref="D51:M51" si="12">SUM(D52:D57)</f>
        <v>492846</v>
      </c>
      <c r="E51" s="32">
        <f t="shared" si="12"/>
        <v>1696263</v>
      </c>
      <c r="F51" s="32">
        <f t="shared" si="12"/>
        <v>589</v>
      </c>
      <c r="G51" s="32">
        <f t="shared" si="12"/>
        <v>0</v>
      </c>
      <c r="H51" s="32">
        <f t="shared" si="12"/>
        <v>0</v>
      </c>
      <c r="I51" s="32">
        <f t="shared" si="12"/>
        <v>0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1"/>
        <v>2189698</v>
      </c>
      <c r="O51" s="45">
        <f t="shared" si="7"/>
        <v>59.947381389109424</v>
      </c>
      <c r="P51" s="10"/>
    </row>
    <row r="52" spans="1:119">
      <c r="A52" s="12"/>
      <c r="B52" s="25">
        <v>361.1</v>
      </c>
      <c r="C52" s="20" t="s">
        <v>49</v>
      </c>
      <c r="D52" s="46">
        <v>172729</v>
      </c>
      <c r="E52" s="46">
        <v>14443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187172</v>
      </c>
      <c r="O52" s="47">
        <f t="shared" si="7"/>
        <v>5.1242094888712462</v>
      </c>
      <c r="P52" s="9"/>
    </row>
    <row r="53" spans="1:119">
      <c r="A53" s="12"/>
      <c r="B53" s="25">
        <v>362</v>
      </c>
      <c r="C53" s="20" t="s">
        <v>67</v>
      </c>
      <c r="D53" s="46">
        <v>45492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45492</v>
      </c>
      <c r="O53" s="47">
        <f t="shared" si="7"/>
        <v>1.2454348837845977</v>
      </c>
      <c r="P53" s="9"/>
    </row>
    <row r="54" spans="1:119">
      <c r="A54" s="12"/>
      <c r="B54" s="25">
        <v>364</v>
      </c>
      <c r="C54" s="20" t="s">
        <v>123</v>
      </c>
      <c r="D54" s="46">
        <v>0</v>
      </c>
      <c r="E54" s="46">
        <v>1434633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1434633</v>
      </c>
      <c r="O54" s="47">
        <f t="shared" si="7"/>
        <v>39.275960248583239</v>
      </c>
      <c r="P54" s="9"/>
    </row>
    <row r="55" spans="1:119">
      <c r="A55" s="12"/>
      <c r="B55" s="25">
        <v>365</v>
      </c>
      <c r="C55" s="20" t="s">
        <v>101</v>
      </c>
      <c r="D55" s="46">
        <v>28358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28358</v>
      </c>
      <c r="O55" s="47">
        <f t="shared" si="7"/>
        <v>0.77635721521066603</v>
      </c>
      <c r="P55" s="9"/>
    </row>
    <row r="56" spans="1:119">
      <c r="A56" s="12"/>
      <c r="B56" s="25">
        <v>366</v>
      </c>
      <c r="C56" s="20" t="s">
        <v>124</v>
      </c>
      <c r="D56" s="46">
        <v>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5000</v>
      </c>
      <c r="O56" s="47">
        <f t="shared" si="7"/>
        <v>0.13688504394009909</v>
      </c>
      <c r="P56" s="9"/>
    </row>
    <row r="57" spans="1:119">
      <c r="A57" s="12"/>
      <c r="B57" s="25">
        <v>369.9</v>
      </c>
      <c r="C57" s="20" t="s">
        <v>51</v>
      </c>
      <c r="D57" s="46">
        <v>241267</v>
      </c>
      <c r="E57" s="46">
        <v>247187</v>
      </c>
      <c r="F57" s="46">
        <v>589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489043</v>
      </c>
      <c r="O57" s="47">
        <f t="shared" si="7"/>
        <v>13.388534508719577</v>
      </c>
      <c r="P57" s="9"/>
    </row>
    <row r="58" spans="1:119" ht="15.75">
      <c r="A58" s="29" t="s">
        <v>42</v>
      </c>
      <c r="B58" s="30"/>
      <c r="C58" s="31"/>
      <c r="D58" s="32">
        <f t="shared" ref="D58:M58" si="13">SUM(D59:D59)</f>
        <v>764285</v>
      </c>
      <c r="E58" s="32">
        <f t="shared" si="13"/>
        <v>0</v>
      </c>
      <c r="F58" s="32">
        <f t="shared" si="13"/>
        <v>0</v>
      </c>
      <c r="G58" s="32">
        <f t="shared" si="13"/>
        <v>358951</v>
      </c>
      <c r="H58" s="32">
        <f t="shared" si="13"/>
        <v>0</v>
      </c>
      <c r="I58" s="32">
        <f t="shared" si="13"/>
        <v>0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 t="shared" si="11"/>
        <v>1123236</v>
      </c>
      <c r="O58" s="45">
        <f t="shared" si="7"/>
        <v>30.750841843020233</v>
      </c>
      <c r="P58" s="9"/>
    </row>
    <row r="59" spans="1:119" ht="15.75" thickBot="1">
      <c r="A59" s="12"/>
      <c r="B59" s="25">
        <v>381</v>
      </c>
      <c r="C59" s="20" t="s">
        <v>52</v>
      </c>
      <c r="D59" s="46">
        <v>764285</v>
      </c>
      <c r="E59" s="46">
        <v>0</v>
      </c>
      <c r="F59" s="46">
        <v>0</v>
      </c>
      <c r="G59" s="46">
        <v>358951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1123236</v>
      </c>
      <c r="O59" s="47">
        <f t="shared" si="7"/>
        <v>30.750841843020233</v>
      </c>
      <c r="P59" s="9"/>
    </row>
    <row r="60" spans="1:119" ht="16.5" thickBot="1">
      <c r="A60" s="14" t="s">
        <v>45</v>
      </c>
      <c r="B60" s="23"/>
      <c r="C60" s="22"/>
      <c r="D60" s="15">
        <f t="shared" ref="D60:M60" si="14">SUM(D5,D14,D22,D39,D47,D51,D58)</f>
        <v>21569573</v>
      </c>
      <c r="E60" s="15">
        <f t="shared" si="14"/>
        <v>13048726</v>
      </c>
      <c r="F60" s="15">
        <f t="shared" si="14"/>
        <v>1335698</v>
      </c>
      <c r="G60" s="15">
        <f t="shared" si="14"/>
        <v>358951</v>
      </c>
      <c r="H60" s="15">
        <f t="shared" si="14"/>
        <v>0</v>
      </c>
      <c r="I60" s="15">
        <f t="shared" si="14"/>
        <v>4393302</v>
      </c>
      <c r="J60" s="15">
        <f t="shared" si="14"/>
        <v>0</v>
      </c>
      <c r="K60" s="15">
        <f t="shared" si="14"/>
        <v>0</v>
      </c>
      <c r="L60" s="15">
        <f t="shared" si="14"/>
        <v>0</v>
      </c>
      <c r="M60" s="15">
        <f t="shared" si="14"/>
        <v>0</v>
      </c>
      <c r="N60" s="15">
        <f t="shared" si="11"/>
        <v>40706250</v>
      </c>
      <c r="O60" s="38">
        <f t="shared" si="7"/>
        <v>1114.4153639773319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136</v>
      </c>
      <c r="M62" s="118"/>
      <c r="N62" s="118"/>
      <c r="O62" s="43">
        <v>36527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71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11359106</v>
      </c>
      <c r="E5" s="27">
        <f t="shared" si="0"/>
        <v>640071</v>
      </c>
      <c r="F5" s="27">
        <f t="shared" si="0"/>
        <v>1177419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2666612</v>
      </c>
      <c r="N5" s="28">
        <f>SUM(D5:M5)</f>
        <v>15843208</v>
      </c>
      <c r="O5" s="33">
        <f t="shared" ref="O5:O36" si="1">(N5/O$64)</f>
        <v>431.53042436127907</v>
      </c>
      <c r="P5" s="6"/>
    </row>
    <row r="6" spans="1:133">
      <c r="A6" s="12"/>
      <c r="B6" s="25">
        <v>311</v>
      </c>
      <c r="C6" s="20" t="s">
        <v>1</v>
      </c>
      <c r="D6" s="46">
        <v>7774659</v>
      </c>
      <c r="E6" s="46">
        <v>0</v>
      </c>
      <c r="F6" s="46">
        <v>1177419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2666612</v>
      </c>
      <c r="N6" s="46">
        <f>SUM(D6:M6)</f>
        <v>11618690</v>
      </c>
      <c r="O6" s="47">
        <f t="shared" si="1"/>
        <v>316.46483630222804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374067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374067</v>
      </c>
      <c r="O7" s="47">
        <f t="shared" si="1"/>
        <v>10.188674620035954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266004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266004</v>
      </c>
      <c r="O8" s="47">
        <f t="shared" si="1"/>
        <v>7.2453015198561861</v>
      </c>
      <c r="P8" s="9"/>
    </row>
    <row r="9" spans="1:133">
      <c r="A9" s="12"/>
      <c r="B9" s="25">
        <v>314.10000000000002</v>
      </c>
      <c r="C9" s="20" t="s">
        <v>10</v>
      </c>
      <c r="D9" s="46">
        <v>2150701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2150701</v>
      </c>
      <c r="O9" s="47">
        <f t="shared" si="1"/>
        <v>58.579860543661816</v>
      </c>
      <c r="P9" s="9"/>
    </row>
    <row r="10" spans="1:133">
      <c r="A10" s="12"/>
      <c r="B10" s="25">
        <v>314.3</v>
      </c>
      <c r="C10" s="20" t="s">
        <v>11</v>
      </c>
      <c r="D10" s="46">
        <v>523782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523782</v>
      </c>
      <c r="O10" s="47">
        <f t="shared" si="1"/>
        <v>14.266546821376043</v>
      </c>
      <c r="P10" s="9"/>
    </row>
    <row r="11" spans="1:133">
      <c r="A11" s="12"/>
      <c r="B11" s="25">
        <v>314.39999999999998</v>
      </c>
      <c r="C11" s="20" t="s">
        <v>12</v>
      </c>
      <c r="D11" s="46">
        <v>27371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27371</v>
      </c>
      <c r="O11" s="47">
        <f t="shared" si="1"/>
        <v>0.7455194203845944</v>
      </c>
      <c r="P11" s="9"/>
    </row>
    <row r="12" spans="1:133">
      <c r="A12" s="12"/>
      <c r="B12" s="25">
        <v>315</v>
      </c>
      <c r="C12" s="20" t="s">
        <v>91</v>
      </c>
      <c r="D12" s="46">
        <v>618428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618428</v>
      </c>
      <c r="O12" s="47">
        <f t="shared" si="1"/>
        <v>16.844473497848231</v>
      </c>
      <c r="P12" s="9"/>
    </row>
    <row r="13" spans="1:133">
      <c r="A13" s="12"/>
      <c r="B13" s="25">
        <v>316</v>
      </c>
      <c r="C13" s="20" t="s">
        <v>92</v>
      </c>
      <c r="D13" s="46">
        <v>264165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264165</v>
      </c>
      <c r="O13" s="47">
        <f t="shared" si="1"/>
        <v>7.1952116358882172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SUM(D15:D22)</f>
        <v>3979532</v>
      </c>
      <c r="E14" s="32">
        <f t="shared" si="3"/>
        <v>6987609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871833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11838974</v>
      </c>
      <c r="O14" s="45">
        <f t="shared" si="1"/>
        <v>322.46483630222804</v>
      </c>
      <c r="P14" s="10"/>
    </row>
    <row r="15" spans="1:133">
      <c r="A15" s="12"/>
      <c r="B15" s="25">
        <v>322</v>
      </c>
      <c r="C15" s="20" t="s">
        <v>75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836665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836665</v>
      </c>
      <c r="O15" s="47">
        <f t="shared" si="1"/>
        <v>22.788718200141634</v>
      </c>
      <c r="P15" s="9"/>
    </row>
    <row r="16" spans="1:133">
      <c r="A16" s="12"/>
      <c r="B16" s="25">
        <v>323.10000000000002</v>
      </c>
      <c r="C16" s="20" t="s">
        <v>15</v>
      </c>
      <c r="D16" s="46">
        <v>1564335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1564335</v>
      </c>
      <c r="O16" s="47">
        <f t="shared" si="1"/>
        <v>42.60867788854388</v>
      </c>
      <c r="P16" s="9"/>
    </row>
    <row r="17" spans="1:16">
      <c r="A17" s="12"/>
      <c r="B17" s="25">
        <v>323.39999999999998</v>
      </c>
      <c r="C17" s="20" t="s">
        <v>16</v>
      </c>
      <c r="D17" s="46">
        <v>8484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8484</v>
      </c>
      <c r="O17" s="47">
        <f t="shared" si="1"/>
        <v>0.23108351037751265</v>
      </c>
      <c r="P17" s="9"/>
    </row>
    <row r="18" spans="1:16">
      <c r="A18" s="12"/>
      <c r="B18" s="25">
        <v>323.7</v>
      </c>
      <c r="C18" s="20" t="s">
        <v>18</v>
      </c>
      <c r="D18" s="46">
        <v>1010787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1010787</v>
      </c>
      <c r="O18" s="47">
        <f t="shared" si="1"/>
        <v>27.531377676090866</v>
      </c>
      <c r="P18" s="9"/>
    </row>
    <row r="19" spans="1:16">
      <c r="A19" s="12"/>
      <c r="B19" s="25">
        <v>323.89999999999998</v>
      </c>
      <c r="C19" s="20" t="s">
        <v>19</v>
      </c>
      <c r="D19" s="46">
        <v>36632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36632</v>
      </c>
      <c r="O19" s="47">
        <f t="shared" si="1"/>
        <v>0.99776651958381002</v>
      </c>
      <c r="P19" s="9"/>
    </row>
    <row r="20" spans="1:16">
      <c r="A20" s="12"/>
      <c r="B20" s="25">
        <v>324.62</v>
      </c>
      <c r="C20" s="20" t="s">
        <v>129</v>
      </c>
      <c r="D20" s="46">
        <v>0</v>
      </c>
      <c r="E20" s="46">
        <v>693195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693195</v>
      </c>
      <c r="O20" s="47">
        <f t="shared" si="1"/>
        <v>18.880944598790652</v>
      </c>
      <c r="P20" s="9"/>
    </row>
    <row r="21" spans="1:16">
      <c r="A21" s="12"/>
      <c r="B21" s="25">
        <v>325.2</v>
      </c>
      <c r="C21" s="20" t="s">
        <v>20</v>
      </c>
      <c r="D21" s="46">
        <v>0</v>
      </c>
      <c r="E21" s="46">
        <v>6294414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6294414</v>
      </c>
      <c r="O21" s="47">
        <f t="shared" si="1"/>
        <v>171.44451707795392</v>
      </c>
      <c r="P21" s="9"/>
    </row>
    <row r="22" spans="1:16">
      <c r="A22" s="12"/>
      <c r="B22" s="25">
        <v>329</v>
      </c>
      <c r="C22" s="20" t="s">
        <v>21</v>
      </c>
      <c r="D22" s="46">
        <v>1359294</v>
      </c>
      <c r="E22" s="46">
        <v>0</v>
      </c>
      <c r="F22" s="46">
        <v>0</v>
      </c>
      <c r="G22" s="46">
        <v>0</v>
      </c>
      <c r="H22" s="46">
        <v>0</v>
      </c>
      <c r="I22" s="46">
        <v>35168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27" si="5">SUM(D22:M22)</f>
        <v>1394462</v>
      </c>
      <c r="O22" s="47">
        <f t="shared" si="1"/>
        <v>37.981750830745767</v>
      </c>
      <c r="P22" s="9"/>
    </row>
    <row r="23" spans="1:16" ht="15.75">
      <c r="A23" s="29" t="s">
        <v>23</v>
      </c>
      <c r="B23" s="30"/>
      <c r="C23" s="31"/>
      <c r="D23" s="32">
        <f t="shared" ref="D23:M23" si="6">SUM(D24:D38)</f>
        <v>5736154</v>
      </c>
      <c r="E23" s="32">
        <f t="shared" si="6"/>
        <v>1086211</v>
      </c>
      <c r="F23" s="32">
        <f t="shared" si="6"/>
        <v>0</v>
      </c>
      <c r="G23" s="32">
        <f t="shared" si="6"/>
        <v>0</v>
      </c>
      <c r="H23" s="32">
        <f t="shared" si="6"/>
        <v>0</v>
      </c>
      <c r="I23" s="32">
        <f t="shared" si="6"/>
        <v>27401</v>
      </c>
      <c r="J23" s="32">
        <f t="shared" si="6"/>
        <v>0</v>
      </c>
      <c r="K23" s="32">
        <f t="shared" si="6"/>
        <v>0</v>
      </c>
      <c r="L23" s="32">
        <f t="shared" si="6"/>
        <v>0</v>
      </c>
      <c r="M23" s="32">
        <f t="shared" si="6"/>
        <v>0</v>
      </c>
      <c r="N23" s="44">
        <f t="shared" si="5"/>
        <v>6849766</v>
      </c>
      <c r="O23" s="45">
        <f t="shared" si="1"/>
        <v>186.5709538595631</v>
      </c>
      <c r="P23" s="10"/>
    </row>
    <row r="24" spans="1:16">
      <c r="A24" s="12"/>
      <c r="B24" s="25">
        <v>331.2</v>
      </c>
      <c r="C24" s="20" t="s">
        <v>22</v>
      </c>
      <c r="D24" s="46">
        <v>0</v>
      </c>
      <c r="E24" s="46">
        <v>83333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83333</v>
      </c>
      <c r="O24" s="47">
        <f t="shared" si="1"/>
        <v>2.2697880917361224</v>
      </c>
      <c r="P24" s="9"/>
    </row>
    <row r="25" spans="1:16">
      <c r="A25" s="12"/>
      <c r="B25" s="25">
        <v>331.49</v>
      </c>
      <c r="C25" s="20" t="s">
        <v>63</v>
      </c>
      <c r="D25" s="46">
        <v>0</v>
      </c>
      <c r="E25" s="46">
        <v>48649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48649</v>
      </c>
      <c r="O25" s="47">
        <f t="shared" si="1"/>
        <v>1.3250803508198508</v>
      </c>
      <c r="P25" s="9"/>
    </row>
    <row r="26" spans="1:16">
      <c r="A26" s="12"/>
      <c r="B26" s="25">
        <v>331.7</v>
      </c>
      <c r="C26" s="20" t="s">
        <v>25</v>
      </c>
      <c r="D26" s="46">
        <v>0</v>
      </c>
      <c r="E26" s="46">
        <v>14385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14385</v>
      </c>
      <c r="O26" s="47">
        <f t="shared" si="1"/>
        <v>0.39181238764504006</v>
      </c>
      <c r="P26" s="9"/>
    </row>
    <row r="27" spans="1:16">
      <c r="A27" s="12"/>
      <c r="B27" s="25">
        <v>331.9</v>
      </c>
      <c r="C27" s="20" t="s">
        <v>77</v>
      </c>
      <c r="D27" s="46">
        <v>1512387</v>
      </c>
      <c r="E27" s="46">
        <v>194335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1706722</v>
      </c>
      <c r="O27" s="47">
        <f t="shared" si="1"/>
        <v>46.486953205861525</v>
      </c>
      <c r="P27" s="9"/>
    </row>
    <row r="28" spans="1:16">
      <c r="A28" s="12"/>
      <c r="B28" s="25">
        <v>334.49</v>
      </c>
      <c r="C28" s="20" t="s">
        <v>28</v>
      </c>
      <c r="D28" s="46">
        <v>0</v>
      </c>
      <c r="E28" s="46">
        <v>66400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66400</v>
      </c>
      <c r="O28" s="47">
        <f t="shared" si="1"/>
        <v>1.8085743857928855</v>
      </c>
      <c r="P28" s="9"/>
    </row>
    <row r="29" spans="1:16">
      <c r="A29" s="12"/>
      <c r="B29" s="25">
        <v>334.69</v>
      </c>
      <c r="C29" s="20" t="s">
        <v>78</v>
      </c>
      <c r="D29" s="46">
        <v>0</v>
      </c>
      <c r="E29" s="46">
        <v>311074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311074</v>
      </c>
      <c r="O29" s="47">
        <f t="shared" si="1"/>
        <v>8.4728986217791586</v>
      </c>
      <c r="P29" s="9"/>
    </row>
    <row r="30" spans="1:16">
      <c r="A30" s="12"/>
      <c r="B30" s="25">
        <v>334.9</v>
      </c>
      <c r="C30" s="20" t="s">
        <v>65</v>
      </c>
      <c r="D30" s="46">
        <v>0</v>
      </c>
      <c r="E30" s="46">
        <v>229413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229413</v>
      </c>
      <c r="O30" s="47">
        <f t="shared" si="1"/>
        <v>6.2486517404804705</v>
      </c>
      <c r="P30" s="9"/>
    </row>
    <row r="31" spans="1:16">
      <c r="A31" s="12"/>
      <c r="B31" s="25">
        <v>335.12</v>
      </c>
      <c r="C31" s="20" t="s">
        <v>94</v>
      </c>
      <c r="D31" s="46">
        <v>1738530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1738530</v>
      </c>
      <c r="O31" s="47">
        <f t="shared" si="1"/>
        <v>47.353325706814836</v>
      </c>
      <c r="P31" s="9"/>
    </row>
    <row r="32" spans="1:16">
      <c r="A32" s="12"/>
      <c r="B32" s="25">
        <v>335.14</v>
      </c>
      <c r="C32" s="20" t="s">
        <v>95</v>
      </c>
      <c r="D32" s="46">
        <v>1669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1669</v>
      </c>
      <c r="O32" s="47">
        <f t="shared" si="1"/>
        <v>4.5459497739282019E-2</v>
      </c>
      <c r="P32" s="9"/>
    </row>
    <row r="33" spans="1:16">
      <c r="A33" s="12"/>
      <c r="B33" s="25">
        <v>335.15</v>
      </c>
      <c r="C33" s="20" t="s">
        <v>96</v>
      </c>
      <c r="D33" s="46">
        <v>20387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20387</v>
      </c>
      <c r="O33" s="47">
        <f t="shared" si="1"/>
        <v>0.55529225908372826</v>
      </c>
      <c r="P33" s="9"/>
    </row>
    <row r="34" spans="1:16">
      <c r="A34" s="12"/>
      <c r="B34" s="25">
        <v>335.18</v>
      </c>
      <c r="C34" s="20" t="s">
        <v>97</v>
      </c>
      <c r="D34" s="46">
        <v>2373973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2373973</v>
      </c>
      <c r="O34" s="47">
        <f t="shared" si="1"/>
        <v>64.661246391022502</v>
      </c>
      <c r="P34" s="9"/>
    </row>
    <row r="35" spans="1:16">
      <c r="A35" s="12"/>
      <c r="B35" s="25">
        <v>335.49</v>
      </c>
      <c r="C35" s="20" t="s">
        <v>130</v>
      </c>
      <c r="D35" s="46">
        <v>0</v>
      </c>
      <c r="E35" s="46">
        <v>35359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35359</v>
      </c>
      <c r="O35" s="47">
        <f t="shared" si="1"/>
        <v>0.9630930980007627</v>
      </c>
      <c r="P35" s="9"/>
    </row>
    <row r="36" spans="1:16">
      <c r="A36" s="12"/>
      <c r="B36" s="25">
        <v>337.4</v>
      </c>
      <c r="C36" s="20" t="s">
        <v>33</v>
      </c>
      <c r="D36" s="46">
        <v>50286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50286</v>
      </c>
      <c r="O36" s="47">
        <f t="shared" si="1"/>
        <v>1.3696682464454977</v>
      </c>
      <c r="P36" s="9"/>
    </row>
    <row r="37" spans="1:16">
      <c r="A37" s="12"/>
      <c r="B37" s="25">
        <v>337.7</v>
      </c>
      <c r="C37" s="20" t="s">
        <v>35</v>
      </c>
      <c r="D37" s="46">
        <v>0</v>
      </c>
      <c r="E37" s="46">
        <v>103263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103263</v>
      </c>
      <c r="O37" s="47">
        <f t="shared" ref="O37:O62" si="8">(N37/O$64)</f>
        <v>2.8126327831344993</v>
      </c>
      <c r="P37" s="9"/>
    </row>
    <row r="38" spans="1:16">
      <c r="A38" s="12"/>
      <c r="B38" s="25">
        <v>338</v>
      </c>
      <c r="C38" s="20" t="s">
        <v>80</v>
      </c>
      <c r="D38" s="46">
        <v>38922</v>
      </c>
      <c r="E38" s="46">
        <v>0</v>
      </c>
      <c r="F38" s="46">
        <v>0</v>
      </c>
      <c r="G38" s="46">
        <v>0</v>
      </c>
      <c r="H38" s="46">
        <v>0</v>
      </c>
      <c r="I38" s="46">
        <v>27401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66323</v>
      </c>
      <c r="O38" s="47">
        <f t="shared" si="8"/>
        <v>1.8064770932069509</v>
      </c>
      <c r="P38" s="9"/>
    </row>
    <row r="39" spans="1:16" ht="15.75">
      <c r="A39" s="29" t="s">
        <v>40</v>
      </c>
      <c r="B39" s="30"/>
      <c r="C39" s="31"/>
      <c r="D39" s="32">
        <f t="shared" ref="D39:M39" si="9">SUM(D40:D48)</f>
        <v>1358456</v>
      </c>
      <c r="E39" s="32">
        <f t="shared" si="9"/>
        <v>567917</v>
      </c>
      <c r="F39" s="32">
        <f t="shared" si="9"/>
        <v>0</v>
      </c>
      <c r="G39" s="32">
        <f t="shared" si="9"/>
        <v>71148</v>
      </c>
      <c r="H39" s="32">
        <f t="shared" si="9"/>
        <v>0</v>
      </c>
      <c r="I39" s="32">
        <f t="shared" si="9"/>
        <v>3229538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>SUM(D39:M39)</f>
        <v>5227059</v>
      </c>
      <c r="O39" s="45">
        <f t="shared" si="8"/>
        <v>142.37236476548455</v>
      </c>
      <c r="P39" s="10"/>
    </row>
    <row r="40" spans="1:16">
      <c r="A40" s="12"/>
      <c r="B40" s="25">
        <v>341.9</v>
      </c>
      <c r="C40" s="20" t="s">
        <v>98</v>
      </c>
      <c r="D40" s="46">
        <v>67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8" si="10">SUM(D40:M40)</f>
        <v>67</v>
      </c>
      <c r="O40" s="47">
        <f t="shared" si="8"/>
        <v>1.8249169254235442E-3</v>
      </c>
      <c r="P40" s="9"/>
    </row>
    <row r="41" spans="1:16">
      <c r="A41" s="12"/>
      <c r="B41" s="25">
        <v>342.5</v>
      </c>
      <c r="C41" s="20" t="s">
        <v>81</v>
      </c>
      <c r="D41" s="46">
        <v>0</v>
      </c>
      <c r="E41" s="46">
        <v>492924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492924</v>
      </c>
      <c r="O41" s="47">
        <f t="shared" si="8"/>
        <v>13.42605000817127</v>
      </c>
      <c r="P41" s="9"/>
    </row>
    <row r="42" spans="1:16">
      <c r="A42" s="12"/>
      <c r="B42" s="25">
        <v>342.6</v>
      </c>
      <c r="C42" s="20" t="s">
        <v>82</v>
      </c>
      <c r="D42" s="46">
        <v>1067875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1067875</v>
      </c>
      <c r="O42" s="47">
        <f t="shared" si="8"/>
        <v>29.086315846815928</v>
      </c>
      <c r="P42" s="9"/>
    </row>
    <row r="43" spans="1:16">
      <c r="A43" s="12"/>
      <c r="B43" s="25">
        <v>343.4</v>
      </c>
      <c r="C43" s="20" t="s">
        <v>120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1305798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1305798</v>
      </c>
      <c r="O43" s="47">
        <f t="shared" si="8"/>
        <v>35.566759274391238</v>
      </c>
      <c r="P43" s="9"/>
    </row>
    <row r="44" spans="1:16">
      <c r="A44" s="12"/>
      <c r="B44" s="25">
        <v>343.9</v>
      </c>
      <c r="C44" s="20" t="s">
        <v>131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1923740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1923740</v>
      </c>
      <c r="O44" s="47">
        <f t="shared" si="8"/>
        <v>52.397995315138637</v>
      </c>
      <c r="P44" s="9"/>
    </row>
    <row r="45" spans="1:16">
      <c r="A45" s="12"/>
      <c r="B45" s="25">
        <v>346.9</v>
      </c>
      <c r="C45" s="20" t="s">
        <v>44</v>
      </c>
      <c r="D45" s="46">
        <v>0</v>
      </c>
      <c r="E45" s="46">
        <v>74993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74993</v>
      </c>
      <c r="O45" s="47">
        <f t="shared" si="8"/>
        <v>2.042626790869968</v>
      </c>
      <c r="P45" s="9"/>
    </row>
    <row r="46" spans="1:16">
      <c r="A46" s="12"/>
      <c r="B46" s="25">
        <v>347.2</v>
      </c>
      <c r="C46" s="20" t="s">
        <v>84</v>
      </c>
      <c r="D46" s="46">
        <v>144900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144900</v>
      </c>
      <c r="O46" s="47">
        <f t="shared" si="8"/>
        <v>3.9467233208040531</v>
      </c>
      <c r="P46" s="9"/>
    </row>
    <row r="47" spans="1:16">
      <c r="A47" s="12"/>
      <c r="B47" s="25">
        <v>347.5</v>
      </c>
      <c r="C47" s="20" t="s">
        <v>85</v>
      </c>
      <c r="D47" s="46">
        <v>72439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72439</v>
      </c>
      <c r="O47" s="47">
        <f t="shared" si="8"/>
        <v>1.9730620471754643</v>
      </c>
      <c r="P47" s="9"/>
    </row>
    <row r="48" spans="1:16">
      <c r="A48" s="12"/>
      <c r="B48" s="25">
        <v>349</v>
      </c>
      <c r="C48" s="20" t="s">
        <v>122</v>
      </c>
      <c r="D48" s="46">
        <v>73175</v>
      </c>
      <c r="E48" s="46">
        <v>0</v>
      </c>
      <c r="F48" s="46">
        <v>0</v>
      </c>
      <c r="G48" s="46">
        <v>71148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144323</v>
      </c>
      <c r="O48" s="47">
        <f t="shared" si="8"/>
        <v>3.9310072451925695</v>
      </c>
      <c r="P48" s="9"/>
    </row>
    <row r="49" spans="1:119" ht="15.75">
      <c r="A49" s="29" t="s">
        <v>41</v>
      </c>
      <c r="B49" s="30"/>
      <c r="C49" s="31"/>
      <c r="D49" s="32">
        <f t="shared" ref="D49:M49" si="11">SUM(D50:D53)</f>
        <v>67214</v>
      </c>
      <c r="E49" s="32">
        <f t="shared" si="11"/>
        <v>7048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0</v>
      </c>
      <c r="J49" s="32">
        <f t="shared" si="11"/>
        <v>0</v>
      </c>
      <c r="K49" s="32">
        <f t="shared" si="11"/>
        <v>0</v>
      </c>
      <c r="L49" s="32">
        <f t="shared" si="11"/>
        <v>0</v>
      </c>
      <c r="M49" s="32">
        <f t="shared" si="11"/>
        <v>0</v>
      </c>
      <c r="N49" s="32">
        <f t="shared" ref="N49:N62" si="12">SUM(D49:M49)</f>
        <v>74262</v>
      </c>
      <c r="O49" s="45">
        <f t="shared" si="8"/>
        <v>2.0227161300866157</v>
      </c>
      <c r="P49" s="10"/>
    </row>
    <row r="50" spans="1:119">
      <c r="A50" s="13"/>
      <c r="B50" s="39">
        <v>351.1</v>
      </c>
      <c r="C50" s="21" t="s">
        <v>47</v>
      </c>
      <c r="D50" s="46">
        <v>37002</v>
      </c>
      <c r="E50" s="46">
        <v>7048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44050</v>
      </c>
      <c r="O50" s="47">
        <f t="shared" si="8"/>
        <v>1.1998147845508524</v>
      </c>
      <c r="P50" s="9"/>
    </row>
    <row r="51" spans="1:119">
      <c r="A51" s="13"/>
      <c r="B51" s="39">
        <v>351.4</v>
      </c>
      <c r="C51" s="21" t="s">
        <v>132</v>
      </c>
      <c r="D51" s="46">
        <v>22514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22514</v>
      </c>
      <c r="O51" s="47">
        <f t="shared" si="8"/>
        <v>0.61322656207441306</v>
      </c>
      <c r="P51" s="9"/>
    </row>
    <row r="52" spans="1:119">
      <c r="A52" s="13"/>
      <c r="B52" s="39">
        <v>351.9</v>
      </c>
      <c r="C52" s="21" t="s">
        <v>99</v>
      </c>
      <c r="D52" s="46">
        <v>80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80</v>
      </c>
      <c r="O52" s="47">
        <f t="shared" si="8"/>
        <v>2.179005284087814E-3</v>
      </c>
      <c r="P52" s="9"/>
    </row>
    <row r="53" spans="1:119">
      <c r="A53" s="13"/>
      <c r="B53" s="39">
        <v>354</v>
      </c>
      <c r="C53" s="21" t="s">
        <v>48</v>
      </c>
      <c r="D53" s="46">
        <v>7618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7618</v>
      </c>
      <c r="O53" s="47">
        <f t="shared" si="8"/>
        <v>0.20749577817726209</v>
      </c>
      <c r="P53" s="9"/>
    </row>
    <row r="54" spans="1:119" ht="15.75">
      <c r="A54" s="29" t="s">
        <v>2</v>
      </c>
      <c r="B54" s="30"/>
      <c r="C54" s="31"/>
      <c r="D54" s="32">
        <f t="shared" ref="D54:M54" si="13">SUM(D55:D59)</f>
        <v>458096</v>
      </c>
      <c r="E54" s="32">
        <f t="shared" si="13"/>
        <v>37837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0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13592</v>
      </c>
      <c r="N54" s="32">
        <f t="shared" si="12"/>
        <v>509525</v>
      </c>
      <c r="O54" s="45">
        <f t="shared" si="8"/>
        <v>13.878220842185542</v>
      </c>
      <c r="P54" s="10"/>
    </row>
    <row r="55" spans="1:119">
      <c r="A55" s="12"/>
      <c r="B55" s="25">
        <v>361.1</v>
      </c>
      <c r="C55" s="20" t="s">
        <v>49</v>
      </c>
      <c r="D55" s="46">
        <v>250133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13592</v>
      </c>
      <c r="N55" s="46">
        <f t="shared" si="12"/>
        <v>263725</v>
      </c>
      <c r="O55" s="47">
        <f t="shared" si="8"/>
        <v>7.1832271068257336</v>
      </c>
      <c r="P55" s="9"/>
    </row>
    <row r="56" spans="1:119">
      <c r="A56" s="12"/>
      <c r="B56" s="25">
        <v>362</v>
      </c>
      <c r="C56" s="20" t="s">
        <v>67</v>
      </c>
      <c r="D56" s="46">
        <v>33277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33277</v>
      </c>
      <c r="O56" s="47">
        <f t="shared" si="8"/>
        <v>0.90638448548237727</v>
      </c>
      <c r="P56" s="9"/>
    </row>
    <row r="57" spans="1:119">
      <c r="A57" s="12"/>
      <c r="B57" s="25">
        <v>365</v>
      </c>
      <c r="C57" s="20" t="s">
        <v>101</v>
      </c>
      <c r="D57" s="46">
        <v>30437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30437</v>
      </c>
      <c r="O57" s="47">
        <f t="shared" si="8"/>
        <v>0.82902979789725995</v>
      </c>
      <c r="P57" s="9"/>
    </row>
    <row r="58" spans="1:119">
      <c r="A58" s="12"/>
      <c r="B58" s="25">
        <v>366</v>
      </c>
      <c r="C58" s="20" t="s">
        <v>124</v>
      </c>
      <c r="D58" s="46">
        <v>500</v>
      </c>
      <c r="E58" s="46">
        <v>1100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1600</v>
      </c>
      <c r="O58" s="47">
        <f t="shared" si="8"/>
        <v>4.3580105681756277E-2</v>
      </c>
      <c r="P58" s="9"/>
    </row>
    <row r="59" spans="1:119">
      <c r="A59" s="12"/>
      <c r="B59" s="25">
        <v>369.9</v>
      </c>
      <c r="C59" s="20" t="s">
        <v>51</v>
      </c>
      <c r="D59" s="46">
        <v>143749</v>
      </c>
      <c r="E59" s="46">
        <v>36737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180486</v>
      </c>
      <c r="O59" s="47">
        <f t="shared" si="8"/>
        <v>4.9159993462984151</v>
      </c>
      <c r="P59" s="9"/>
    </row>
    <row r="60" spans="1:119" ht="15.75">
      <c r="A60" s="29" t="s">
        <v>42</v>
      </c>
      <c r="B60" s="30"/>
      <c r="C60" s="31"/>
      <c r="D60" s="32">
        <f t="shared" ref="D60:M60" si="14">SUM(D61:D61)</f>
        <v>897743</v>
      </c>
      <c r="E60" s="32">
        <f t="shared" si="14"/>
        <v>0</v>
      </c>
      <c r="F60" s="32">
        <f t="shared" si="14"/>
        <v>0</v>
      </c>
      <c r="G60" s="32">
        <f t="shared" si="14"/>
        <v>412577</v>
      </c>
      <c r="H60" s="32">
        <f t="shared" si="14"/>
        <v>0</v>
      </c>
      <c r="I60" s="32">
        <f t="shared" si="14"/>
        <v>0</v>
      </c>
      <c r="J60" s="32">
        <f t="shared" si="14"/>
        <v>0</v>
      </c>
      <c r="K60" s="32">
        <f t="shared" si="14"/>
        <v>0</v>
      </c>
      <c r="L60" s="32">
        <f t="shared" si="14"/>
        <v>0</v>
      </c>
      <c r="M60" s="32">
        <f t="shared" si="14"/>
        <v>0</v>
      </c>
      <c r="N60" s="32">
        <f t="shared" si="12"/>
        <v>1310320</v>
      </c>
      <c r="O60" s="45">
        <f t="shared" si="8"/>
        <v>35.689927548074301</v>
      </c>
      <c r="P60" s="9"/>
    </row>
    <row r="61" spans="1:119" ht="15.75" thickBot="1">
      <c r="A61" s="12"/>
      <c r="B61" s="25">
        <v>381</v>
      </c>
      <c r="C61" s="20" t="s">
        <v>52</v>
      </c>
      <c r="D61" s="46">
        <v>897743</v>
      </c>
      <c r="E61" s="46">
        <v>0</v>
      </c>
      <c r="F61" s="46">
        <v>0</v>
      </c>
      <c r="G61" s="46">
        <v>412577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1310320</v>
      </c>
      <c r="O61" s="47">
        <f t="shared" si="8"/>
        <v>35.689927548074301</v>
      </c>
      <c r="P61" s="9"/>
    </row>
    <row r="62" spans="1:119" ht="16.5" thickBot="1">
      <c r="A62" s="14" t="s">
        <v>45</v>
      </c>
      <c r="B62" s="23"/>
      <c r="C62" s="22"/>
      <c r="D62" s="15">
        <f t="shared" ref="D62:M62" si="15">SUM(D5,D14,D23,D39,D49,D54,D60)</f>
        <v>23856301</v>
      </c>
      <c r="E62" s="15">
        <f t="shared" si="15"/>
        <v>9326693</v>
      </c>
      <c r="F62" s="15">
        <f t="shared" si="15"/>
        <v>1177419</v>
      </c>
      <c r="G62" s="15">
        <f t="shared" si="15"/>
        <v>483725</v>
      </c>
      <c r="H62" s="15">
        <f t="shared" si="15"/>
        <v>0</v>
      </c>
      <c r="I62" s="15">
        <f t="shared" si="15"/>
        <v>4128772</v>
      </c>
      <c r="J62" s="15">
        <f t="shared" si="15"/>
        <v>0</v>
      </c>
      <c r="K62" s="15">
        <f t="shared" si="15"/>
        <v>0</v>
      </c>
      <c r="L62" s="15">
        <f t="shared" si="15"/>
        <v>0</v>
      </c>
      <c r="M62" s="15">
        <f t="shared" si="15"/>
        <v>2680204</v>
      </c>
      <c r="N62" s="15">
        <f t="shared" si="12"/>
        <v>41653114</v>
      </c>
      <c r="O62" s="38">
        <f t="shared" si="8"/>
        <v>1134.5294438089013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118" t="s">
        <v>133</v>
      </c>
      <c r="M64" s="118"/>
      <c r="N64" s="118"/>
      <c r="O64" s="43">
        <v>36714</v>
      </c>
    </row>
    <row r="65" spans="1:15">
      <c r="A65" s="119"/>
      <c r="B65" s="96"/>
      <c r="C65" s="96"/>
      <c r="D65" s="96"/>
      <c r="E65" s="96"/>
      <c r="F65" s="96"/>
      <c r="G65" s="96"/>
      <c r="H65" s="96"/>
      <c r="I65" s="96"/>
      <c r="J65" s="96"/>
      <c r="K65" s="96"/>
      <c r="L65" s="96"/>
      <c r="M65" s="96"/>
      <c r="N65" s="96"/>
      <c r="O65" s="97"/>
    </row>
    <row r="66" spans="1:15" ht="15.75" customHeight="1" thickBot="1">
      <c r="A66" s="120" t="s">
        <v>71</v>
      </c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100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126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10820341</v>
      </c>
      <c r="E5" s="27">
        <f t="shared" si="0"/>
        <v>2952429</v>
      </c>
      <c r="F5" s="27">
        <f t="shared" si="0"/>
        <v>1096872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14869642</v>
      </c>
      <c r="O5" s="33">
        <f t="shared" ref="O5:O36" si="1">(N5/O$60)</f>
        <v>407.66667580534613</v>
      </c>
      <c r="P5" s="6"/>
    </row>
    <row r="6" spans="1:133">
      <c r="A6" s="12"/>
      <c r="B6" s="25">
        <v>311</v>
      </c>
      <c r="C6" s="20" t="s">
        <v>1</v>
      </c>
      <c r="D6" s="46">
        <v>7254704</v>
      </c>
      <c r="E6" s="46">
        <v>2316130</v>
      </c>
      <c r="F6" s="46">
        <v>1096872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10667706</v>
      </c>
      <c r="O6" s="47">
        <f t="shared" si="1"/>
        <v>292.46623714873203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372041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372041</v>
      </c>
      <c r="O7" s="47">
        <f t="shared" si="1"/>
        <v>10.199890335846471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264258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264258</v>
      </c>
      <c r="O8" s="47">
        <f t="shared" si="1"/>
        <v>7.2449074708704595</v>
      </c>
      <c r="P8" s="9"/>
    </row>
    <row r="9" spans="1:133">
      <c r="A9" s="12"/>
      <c r="B9" s="25">
        <v>314.10000000000002</v>
      </c>
      <c r="C9" s="20" t="s">
        <v>10</v>
      </c>
      <c r="D9" s="46">
        <v>2087622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2087622</v>
      </c>
      <c r="O9" s="47">
        <f t="shared" si="1"/>
        <v>57.234324880054835</v>
      </c>
      <c r="P9" s="9"/>
    </row>
    <row r="10" spans="1:133">
      <c r="A10" s="12"/>
      <c r="B10" s="25">
        <v>314.3</v>
      </c>
      <c r="C10" s="20" t="s">
        <v>11</v>
      </c>
      <c r="D10" s="46">
        <v>509994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509994</v>
      </c>
      <c r="O10" s="47">
        <f t="shared" si="1"/>
        <v>13.98201507882111</v>
      </c>
      <c r="P10" s="9"/>
    </row>
    <row r="11" spans="1:133">
      <c r="A11" s="12"/>
      <c r="B11" s="25">
        <v>314.39999999999998</v>
      </c>
      <c r="C11" s="20" t="s">
        <v>12</v>
      </c>
      <c r="D11" s="46">
        <v>29272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29272</v>
      </c>
      <c r="O11" s="47">
        <f t="shared" si="1"/>
        <v>0.80252227553118571</v>
      </c>
      <c r="P11" s="9"/>
    </row>
    <row r="12" spans="1:133">
      <c r="A12" s="12"/>
      <c r="B12" s="25">
        <v>315</v>
      </c>
      <c r="C12" s="20" t="s">
        <v>91</v>
      </c>
      <c r="D12" s="46">
        <v>669891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669891</v>
      </c>
      <c r="O12" s="47">
        <f t="shared" si="1"/>
        <v>18.365757368060315</v>
      </c>
      <c r="P12" s="9"/>
    </row>
    <row r="13" spans="1:133">
      <c r="A13" s="12"/>
      <c r="B13" s="25">
        <v>316</v>
      </c>
      <c r="C13" s="20" t="s">
        <v>92</v>
      </c>
      <c r="D13" s="46">
        <v>268858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268858</v>
      </c>
      <c r="O13" s="47">
        <f t="shared" si="1"/>
        <v>7.3710212474297467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2509890</v>
      </c>
      <c r="E14" s="32">
        <f t="shared" si="3"/>
        <v>5965200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662012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9137102</v>
      </c>
      <c r="O14" s="45">
        <f t="shared" si="1"/>
        <v>250.50313913639479</v>
      </c>
      <c r="P14" s="10"/>
    </row>
    <row r="15" spans="1:133">
      <c r="A15" s="12"/>
      <c r="B15" s="25">
        <v>322</v>
      </c>
      <c r="C15" s="20" t="s">
        <v>75</v>
      </c>
      <c r="D15" s="46">
        <v>113523</v>
      </c>
      <c r="E15" s="46">
        <v>0</v>
      </c>
      <c r="F15" s="46">
        <v>0</v>
      </c>
      <c r="G15" s="46">
        <v>0</v>
      </c>
      <c r="H15" s="46">
        <v>0</v>
      </c>
      <c r="I15" s="46">
        <v>662012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775535</v>
      </c>
      <c r="O15" s="47">
        <f t="shared" si="1"/>
        <v>21.262097326936257</v>
      </c>
      <c r="P15" s="9"/>
    </row>
    <row r="16" spans="1:133">
      <c r="A16" s="12"/>
      <c r="B16" s="25">
        <v>323.10000000000002</v>
      </c>
      <c r="C16" s="20" t="s">
        <v>15</v>
      </c>
      <c r="D16" s="46">
        <v>1499195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1499195</v>
      </c>
      <c r="O16" s="47">
        <f t="shared" si="1"/>
        <v>41.101987662782726</v>
      </c>
      <c r="P16" s="9"/>
    </row>
    <row r="17" spans="1:16">
      <c r="A17" s="12"/>
      <c r="B17" s="25">
        <v>323.39999999999998</v>
      </c>
      <c r="C17" s="20" t="s">
        <v>16</v>
      </c>
      <c r="D17" s="46">
        <v>8165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8165</v>
      </c>
      <c r="O17" s="47">
        <f t="shared" si="1"/>
        <v>0.22385195339273475</v>
      </c>
      <c r="P17" s="9"/>
    </row>
    <row r="18" spans="1:16">
      <c r="A18" s="12"/>
      <c r="B18" s="25">
        <v>323.7</v>
      </c>
      <c r="C18" s="20" t="s">
        <v>18</v>
      </c>
      <c r="D18" s="46">
        <v>828847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828847</v>
      </c>
      <c r="O18" s="47">
        <f t="shared" si="1"/>
        <v>22.72370116518163</v>
      </c>
      <c r="P18" s="9"/>
    </row>
    <row r="19" spans="1:16">
      <c r="A19" s="12"/>
      <c r="B19" s="25">
        <v>323.89999999999998</v>
      </c>
      <c r="C19" s="20" t="s">
        <v>19</v>
      </c>
      <c r="D19" s="46">
        <v>36515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36515</v>
      </c>
      <c r="O19" s="47">
        <f t="shared" si="1"/>
        <v>1.0010966415352982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5965200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5965200</v>
      </c>
      <c r="O20" s="47">
        <f t="shared" si="1"/>
        <v>163.54215215901303</v>
      </c>
      <c r="P20" s="9"/>
    </row>
    <row r="21" spans="1:16">
      <c r="A21" s="12"/>
      <c r="B21" s="25">
        <v>329</v>
      </c>
      <c r="C21" s="20" t="s">
        <v>21</v>
      </c>
      <c r="D21" s="46">
        <v>23645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23645</v>
      </c>
      <c r="O21" s="47">
        <f t="shared" si="1"/>
        <v>0.64825222755311862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SUM(D23:D37)</f>
        <v>4252998</v>
      </c>
      <c r="E22" s="32">
        <f t="shared" si="5"/>
        <v>822151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7820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5082969</v>
      </c>
      <c r="O22" s="45">
        <f t="shared" si="1"/>
        <v>139.35487320082248</v>
      </c>
      <c r="P22" s="10"/>
    </row>
    <row r="23" spans="1:16">
      <c r="A23" s="12"/>
      <c r="B23" s="25">
        <v>331.2</v>
      </c>
      <c r="C23" s="20" t="s">
        <v>22</v>
      </c>
      <c r="D23" s="46">
        <v>92504</v>
      </c>
      <c r="E23" s="46">
        <v>118590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211094</v>
      </c>
      <c r="O23" s="47">
        <f t="shared" si="1"/>
        <v>5.7873612063056887</v>
      </c>
      <c r="P23" s="9"/>
    </row>
    <row r="24" spans="1:16">
      <c r="A24" s="12"/>
      <c r="B24" s="25">
        <v>331.49</v>
      </c>
      <c r="C24" s="20" t="s">
        <v>63</v>
      </c>
      <c r="D24" s="46">
        <v>0</v>
      </c>
      <c r="E24" s="46">
        <v>48000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48000</v>
      </c>
      <c r="O24" s="47">
        <f t="shared" si="1"/>
        <v>1.3159698423577793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14794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14794</v>
      </c>
      <c r="O25" s="47">
        <f t="shared" si="1"/>
        <v>0.40559287183002057</v>
      </c>
      <c r="P25" s="9"/>
    </row>
    <row r="26" spans="1:16">
      <c r="A26" s="12"/>
      <c r="B26" s="25">
        <v>334.36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7820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7820</v>
      </c>
      <c r="O26" s="47">
        <f t="shared" si="1"/>
        <v>0.21439342015078822</v>
      </c>
      <c r="P26" s="9"/>
    </row>
    <row r="27" spans="1:16">
      <c r="A27" s="12"/>
      <c r="B27" s="25">
        <v>334.69</v>
      </c>
      <c r="C27" s="20" t="s">
        <v>78</v>
      </c>
      <c r="D27" s="46">
        <v>0</v>
      </c>
      <c r="E27" s="46">
        <v>337964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337964</v>
      </c>
      <c r="O27" s="47">
        <f t="shared" si="1"/>
        <v>9.265633995887594</v>
      </c>
      <c r="P27" s="9"/>
    </row>
    <row r="28" spans="1:16">
      <c r="A28" s="12"/>
      <c r="B28" s="25">
        <v>334.9</v>
      </c>
      <c r="C28" s="20" t="s">
        <v>65</v>
      </c>
      <c r="D28" s="46">
        <v>0</v>
      </c>
      <c r="E28" s="46">
        <v>27139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27139</v>
      </c>
      <c r="O28" s="47">
        <f t="shared" si="1"/>
        <v>0.7440438656614119</v>
      </c>
      <c r="P28" s="9"/>
    </row>
    <row r="29" spans="1:16">
      <c r="A29" s="12"/>
      <c r="B29" s="25">
        <v>335.12</v>
      </c>
      <c r="C29" s="20" t="s">
        <v>94</v>
      </c>
      <c r="D29" s="46">
        <v>1657196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1657196</v>
      </c>
      <c r="O29" s="47">
        <f t="shared" si="1"/>
        <v>45.433749143248804</v>
      </c>
      <c r="P29" s="9"/>
    </row>
    <row r="30" spans="1:16">
      <c r="A30" s="12"/>
      <c r="B30" s="25">
        <v>335.14</v>
      </c>
      <c r="C30" s="20" t="s">
        <v>95</v>
      </c>
      <c r="D30" s="46">
        <v>2152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2152</v>
      </c>
      <c r="O30" s="47">
        <f t="shared" si="1"/>
        <v>5.8999314599040439E-2</v>
      </c>
      <c r="P30" s="9"/>
    </row>
    <row r="31" spans="1:16">
      <c r="A31" s="12"/>
      <c r="B31" s="25">
        <v>335.15</v>
      </c>
      <c r="C31" s="20" t="s">
        <v>96</v>
      </c>
      <c r="D31" s="46">
        <v>8075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8075</v>
      </c>
      <c r="O31" s="47">
        <f t="shared" si="1"/>
        <v>0.22138450993831391</v>
      </c>
      <c r="P31" s="9"/>
    </row>
    <row r="32" spans="1:16">
      <c r="A32" s="12"/>
      <c r="B32" s="25">
        <v>335.18</v>
      </c>
      <c r="C32" s="20" t="s">
        <v>97</v>
      </c>
      <c r="D32" s="46">
        <v>2387552</v>
      </c>
      <c r="E32" s="46">
        <v>34425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2421977</v>
      </c>
      <c r="O32" s="47">
        <f t="shared" si="1"/>
        <v>66.401014393420155</v>
      </c>
      <c r="P32" s="9"/>
    </row>
    <row r="33" spans="1:16">
      <c r="A33" s="12"/>
      <c r="B33" s="25">
        <v>337.4</v>
      </c>
      <c r="C33" s="20" t="s">
        <v>33</v>
      </c>
      <c r="D33" s="46">
        <v>66079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66079</v>
      </c>
      <c r="O33" s="47">
        <f t="shared" si="1"/>
        <v>1.8116244002741604</v>
      </c>
      <c r="P33" s="9"/>
    </row>
    <row r="34" spans="1:16">
      <c r="A34" s="12"/>
      <c r="B34" s="25">
        <v>337.6</v>
      </c>
      <c r="C34" s="20" t="s">
        <v>34</v>
      </c>
      <c r="D34" s="46">
        <v>0</v>
      </c>
      <c r="E34" s="46">
        <v>69305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69305</v>
      </c>
      <c r="O34" s="47">
        <f t="shared" si="1"/>
        <v>1.900068540095956</v>
      </c>
      <c r="P34" s="9"/>
    </row>
    <row r="35" spans="1:16">
      <c r="A35" s="12"/>
      <c r="B35" s="25">
        <v>337.7</v>
      </c>
      <c r="C35" s="20" t="s">
        <v>35</v>
      </c>
      <c r="D35" s="46">
        <v>0</v>
      </c>
      <c r="E35" s="46">
        <v>103395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103395</v>
      </c>
      <c r="O35" s="47">
        <f t="shared" si="1"/>
        <v>2.8346812885538042</v>
      </c>
      <c r="P35" s="9"/>
    </row>
    <row r="36" spans="1:16">
      <c r="A36" s="12"/>
      <c r="B36" s="25">
        <v>337.9</v>
      </c>
      <c r="C36" s="20" t="s">
        <v>79</v>
      </c>
      <c r="D36" s="46">
        <v>0</v>
      </c>
      <c r="E36" s="46">
        <v>68539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68539</v>
      </c>
      <c r="O36" s="47">
        <f t="shared" si="1"/>
        <v>1.8790678546949966</v>
      </c>
      <c r="P36" s="9"/>
    </row>
    <row r="37" spans="1:16">
      <c r="A37" s="12"/>
      <c r="B37" s="25">
        <v>338</v>
      </c>
      <c r="C37" s="20" t="s">
        <v>80</v>
      </c>
      <c r="D37" s="46">
        <v>39440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39440</v>
      </c>
      <c r="O37" s="47">
        <f t="shared" ref="O37:O58" si="8">(N37/O$60)</f>
        <v>1.0812885538039754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SUM(D39:D46)</f>
        <v>1206647</v>
      </c>
      <c r="E38" s="32">
        <f t="shared" si="9"/>
        <v>483927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3182659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4873233</v>
      </c>
      <c r="O38" s="45">
        <f t="shared" si="8"/>
        <v>133.60474297464017</v>
      </c>
      <c r="P38" s="10"/>
    </row>
    <row r="39" spans="1:16">
      <c r="A39" s="12"/>
      <c r="B39" s="25">
        <v>341.9</v>
      </c>
      <c r="C39" s="20" t="s">
        <v>98</v>
      </c>
      <c r="D39" s="46">
        <v>1278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6" si="10">SUM(D39:M39)</f>
        <v>1278</v>
      </c>
      <c r="O39" s="47">
        <f t="shared" si="8"/>
        <v>3.5037697052775874E-2</v>
      </c>
      <c r="P39" s="9"/>
    </row>
    <row r="40" spans="1:16">
      <c r="A40" s="12"/>
      <c r="B40" s="25">
        <v>342.5</v>
      </c>
      <c r="C40" s="20" t="s">
        <v>81</v>
      </c>
      <c r="D40" s="46">
        <v>0</v>
      </c>
      <c r="E40" s="46">
        <v>473276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473276</v>
      </c>
      <c r="O40" s="47">
        <f t="shared" si="8"/>
        <v>12.975352981494174</v>
      </c>
      <c r="P40" s="9"/>
    </row>
    <row r="41" spans="1:16">
      <c r="A41" s="12"/>
      <c r="B41" s="25">
        <v>342.6</v>
      </c>
      <c r="C41" s="20" t="s">
        <v>82</v>
      </c>
      <c r="D41" s="46">
        <v>1019216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1019216</v>
      </c>
      <c r="O41" s="47">
        <f t="shared" si="8"/>
        <v>27.942864976010966</v>
      </c>
      <c r="P41" s="9"/>
    </row>
    <row r="42" spans="1:16">
      <c r="A42" s="12"/>
      <c r="B42" s="25">
        <v>343.4</v>
      </c>
      <c r="C42" s="20" t="s">
        <v>120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1285520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1285520</v>
      </c>
      <c r="O42" s="47">
        <f t="shared" si="8"/>
        <v>35.243865661411924</v>
      </c>
      <c r="P42" s="9"/>
    </row>
    <row r="43" spans="1:16">
      <c r="A43" s="12"/>
      <c r="B43" s="25">
        <v>343.5</v>
      </c>
      <c r="C43" s="20" t="s">
        <v>121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1897139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1897139</v>
      </c>
      <c r="O43" s="47">
        <f t="shared" si="8"/>
        <v>52.012035640849895</v>
      </c>
      <c r="P43" s="9"/>
    </row>
    <row r="44" spans="1:16">
      <c r="A44" s="12"/>
      <c r="B44" s="25">
        <v>347.2</v>
      </c>
      <c r="C44" s="20" t="s">
        <v>84</v>
      </c>
      <c r="D44" s="46">
        <v>118815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118815</v>
      </c>
      <c r="O44" s="47">
        <f t="shared" si="8"/>
        <v>3.2574366004112405</v>
      </c>
      <c r="P44" s="9"/>
    </row>
    <row r="45" spans="1:16">
      <c r="A45" s="12"/>
      <c r="B45" s="25">
        <v>347.5</v>
      </c>
      <c r="C45" s="20" t="s">
        <v>85</v>
      </c>
      <c r="D45" s="46">
        <v>67338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67338</v>
      </c>
      <c r="O45" s="47">
        <f t="shared" si="8"/>
        <v>1.8461411925976696</v>
      </c>
      <c r="P45" s="9"/>
    </row>
    <row r="46" spans="1:16">
      <c r="A46" s="12"/>
      <c r="B46" s="25">
        <v>349</v>
      </c>
      <c r="C46" s="20" t="s">
        <v>122</v>
      </c>
      <c r="D46" s="46">
        <v>0</v>
      </c>
      <c r="E46" s="46">
        <v>10651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10651</v>
      </c>
      <c r="O46" s="47">
        <f t="shared" si="8"/>
        <v>0.29200822481151473</v>
      </c>
      <c r="P46" s="9"/>
    </row>
    <row r="47" spans="1:16" ht="15.75">
      <c r="A47" s="29" t="s">
        <v>41</v>
      </c>
      <c r="B47" s="30"/>
      <c r="C47" s="31"/>
      <c r="D47" s="32">
        <f t="shared" ref="D47:M47" si="11">SUM(D48:D50)</f>
        <v>163313</v>
      </c>
      <c r="E47" s="32">
        <f t="shared" si="11"/>
        <v>16978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0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ref="N47:N58" si="12">SUM(D47:M47)</f>
        <v>180291</v>
      </c>
      <c r="O47" s="45">
        <f t="shared" si="8"/>
        <v>4.9428649760109664</v>
      </c>
      <c r="P47" s="10"/>
    </row>
    <row r="48" spans="1:16">
      <c r="A48" s="13"/>
      <c r="B48" s="39">
        <v>351.1</v>
      </c>
      <c r="C48" s="21" t="s">
        <v>47</v>
      </c>
      <c r="D48" s="46">
        <v>37001</v>
      </c>
      <c r="E48" s="46">
        <v>16978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53979</v>
      </c>
      <c r="O48" s="47">
        <f t="shared" si="8"/>
        <v>1.4798903358464701</v>
      </c>
      <c r="P48" s="9"/>
    </row>
    <row r="49" spans="1:119">
      <c r="A49" s="13"/>
      <c r="B49" s="39">
        <v>351.9</v>
      </c>
      <c r="C49" s="21" t="s">
        <v>99</v>
      </c>
      <c r="D49" s="46">
        <v>421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421</v>
      </c>
      <c r="O49" s="47">
        <f t="shared" si="8"/>
        <v>1.1542152159013023E-2</v>
      </c>
      <c r="P49" s="9"/>
    </row>
    <row r="50" spans="1:119">
      <c r="A50" s="13"/>
      <c r="B50" s="39">
        <v>354</v>
      </c>
      <c r="C50" s="21" t="s">
        <v>48</v>
      </c>
      <c r="D50" s="46">
        <v>125891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125891</v>
      </c>
      <c r="O50" s="47">
        <f t="shared" si="8"/>
        <v>3.4514324880054832</v>
      </c>
      <c r="P50" s="9"/>
    </row>
    <row r="51" spans="1:119" ht="15.75">
      <c r="A51" s="29" t="s">
        <v>2</v>
      </c>
      <c r="B51" s="30"/>
      <c r="C51" s="31"/>
      <c r="D51" s="32">
        <f t="shared" ref="D51:M51" si="13">SUM(D52:D55)</f>
        <v>403919</v>
      </c>
      <c r="E51" s="32">
        <f t="shared" si="13"/>
        <v>72033</v>
      </c>
      <c r="F51" s="32">
        <f t="shared" si="13"/>
        <v>0</v>
      </c>
      <c r="G51" s="32">
        <f t="shared" si="13"/>
        <v>0</v>
      </c>
      <c r="H51" s="32">
        <f t="shared" si="13"/>
        <v>0</v>
      </c>
      <c r="I51" s="32">
        <f t="shared" si="13"/>
        <v>5803</v>
      </c>
      <c r="J51" s="32">
        <f t="shared" si="13"/>
        <v>0</v>
      </c>
      <c r="K51" s="32">
        <f t="shared" si="13"/>
        <v>0</v>
      </c>
      <c r="L51" s="32">
        <f t="shared" si="13"/>
        <v>0</v>
      </c>
      <c r="M51" s="32">
        <f t="shared" si="13"/>
        <v>0</v>
      </c>
      <c r="N51" s="32">
        <f t="shared" si="12"/>
        <v>481755</v>
      </c>
      <c r="O51" s="45">
        <f t="shared" si="8"/>
        <v>13.207813570938999</v>
      </c>
      <c r="P51" s="10"/>
    </row>
    <row r="52" spans="1:119">
      <c r="A52" s="12"/>
      <c r="B52" s="25">
        <v>361.1</v>
      </c>
      <c r="C52" s="20" t="s">
        <v>49</v>
      </c>
      <c r="D52" s="46">
        <v>196798</v>
      </c>
      <c r="E52" s="46">
        <v>5245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202043</v>
      </c>
      <c r="O52" s="47">
        <f t="shared" si="8"/>
        <v>5.5392186429060999</v>
      </c>
      <c r="P52" s="9"/>
    </row>
    <row r="53" spans="1:119">
      <c r="A53" s="12"/>
      <c r="B53" s="25">
        <v>362</v>
      </c>
      <c r="C53" s="20" t="s">
        <v>67</v>
      </c>
      <c r="D53" s="46">
        <v>37284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37284</v>
      </c>
      <c r="O53" s="47">
        <f t="shared" si="8"/>
        <v>1.0221795750514051</v>
      </c>
      <c r="P53" s="9"/>
    </row>
    <row r="54" spans="1:119">
      <c r="A54" s="12"/>
      <c r="B54" s="25">
        <v>364</v>
      </c>
      <c r="C54" s="20" t="s">
        <v>123</v>
      </c>
      <c r="D54" s="46">
        <v>6322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6322</v>
      </c>
      <c r="O54" s="47">
        <f t="shared" si="8"/>
        <v>0.17332419465387253</v>
      </c>
      <c r="P54" s="9"/>
    </row>
    <row r="55" spans="1:119">
      <c r="A55" s="12"/>
      <c r="B55" s="25">
        <v>369.9</v>
      </c>
      <c r="C55" s="20" t="s">
        <v>51</v>
      </c>
      <c r="D55" s="46">
        <v>163515</v>
      </c>
      <c r="E55" s="46">
        <v>66788</v>
      </c>
      <c r="F55" s="46">
        <v>0</v>
      </c>
      <c r="G55" s="46">
        <v>0</v>
      </c>
      <c r="H55" s="46">
        <v>0</v>
      </c>
      <c r="I55" s="46">
        <v>5803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236106</v>
      </c>
      <c r="O55" s="47">
        <f t="shared" si="8"/>
        <v>6.4730911583276214</v>
      </c>
      <c r="P55" s="9"/>
    </row>
    <row r="56" spans="1:119" ht="15.75">
      <c r="A56" s="29" t="s">
        <v>42</v>
      </c>
      <c r="B56" s="30"/>
      <c r="C56" s="31"/>
      <c r="D56" s="32">
        <f t="shared" ref="D56:M56" si="14">SUM(D57:D57)</f>
        <v>1019337</v>
      </c>
      <c r="E56" s="32">
        <f t="shared" si="14"/>
        <v>0</v>
      </c>
      <c r="F56" s="32">
        <f t="shared" si="14"/>
        <v>0</v>
      </c>
      <c r="G56" s="32">
        <f t="shared" si="14"/>
        <v>0</v>
      </c>
      <c r="H56" s="32">
        <f t="shared" si="14"/>
        <v>0</v>
      </c>
      <c r="I56" s="32">
        <f t="shared" si="14"/>
        <v>0</v>
      </c>
      <c r="J56" s="32">
        <f t="shared" si="14"/>
        <v>0</v>
      </c>
      <c r="K56" s="32">
        <f t="shared" si="14"/>
        <v>0</v>
      </c>
      <c r="L56" s="32">
        <f t="shared" si="14"/>
        <v>0</v>
      </c>
      <c r="M56" s="32">
        <f t="shared" si="14"/>
        <v>0</v>
      </c>
      <c r="N56" s="32">
        <f t="shared" si="12"/>
        <v>1019337</v>
      </c>
      <c r="O56" s="45">
        <f t="shared" si="8"/>
        <v>27.946182316655243</v>
      </c>
      <c r="P56" s="9"/>
    </row>
    <row r="57" spans="1:119" ht="15.75" thickBot="1">
      <c r="A57" s="12"/>
      <c r="B57" s="25">
        <v>381</v>
      </c>
      <c r="C57" s="20" t="s">
        <v>52</v>
      </c>
      <c r="D57" s="46">
        <v>1019337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1019337</v>
      </c>
      <c r="O57" s="47">
        <f t="shared" si="8"/>
        <v>27.946182316655243</v>
      </c>
      <c r="P57" s="9"/>
    </row>
    <row r="58" spans="1:119" ht="16.5" thickBot="1">
      <c r="A58" s="14" t="s">
        <v>45</v>
      </c>
      <c r="B58" s="23"/>
      <c r="C58" s="22"/>
      <c r="D58" s="15">
        <f t="shared" ref="D58:M58" si="15">SUM(D5,D14,D22,D38,D47,D51,D56)</f>
        <v>20376445</v>
      </c>
      <c r="E58" s="15">
        <f t="shared" si="15"/>
        <v>10312718</v>
      </c>
      <c r="F58" s="15">
        <f t="shared" si="15"/>
        <v>1096872</v>
      </c>
      <c r="G58" s="15">
        <f t="shared" si="15"/>
        <v>0</v>
      </c>
      <c r="H58" s="15">
        <f t="shared" si="15"/>
        <v>0</v>
      </c>
      <c r="I58" s="15">
        <f t="shared" si="15"/>
        <v>3858294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 t="shared" si="12"/>
        <v>35644329</v>
      </c>
      <c r="O58" s="38">
        <f t="shared" si="8"/>
        <v>977.22629198080881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18" t="s">
        <v>127</v>
      </c>
      <c r="M60" s="118"/>
      <c r="N60" s="118"/>
      <c r="O60" s="43">
        <v>36475</v>
      </c>
    </row>
    <row r="61" spans="1:119">
      <c r="A61" s="119"/>
      <c r="B61" s="96"/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7"/>
    </row>
    <row r="62" spans="1:119" ht="15.75" customHeight="1" thickBot="1">
      <c r="A62" s="120" t="s">
        <v>71</v>
      </c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100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119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10329178</v>
      </c>
      <c r="E5" s="27">
        <f t="shared" si="0"/>
        <v>631005</v>
      </c>
      <c r="F5" s="27">
        <f t="shared" si="0"/>
        <v>1123986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1880900</v>
      </c>
      <c r="N5" s="28">
        <f>SUM(D5:M5)</f>
        <v>13965069</v>
      </c>
      <c r="O5" s="33">
        <f t="shared" ref="O5:O36" si="1">(N5/O$62)</f>
        <v>397.93323645067534</v>
      </c>
      <c r="P5" s="6"/>
    </row>
    <row r="6" spans="1:133">
      <c r="A6" s="12"/>
      <c r="B6" s="25">
        <v>311</v>
      </c>
      <c r="C6" s="20" t="s">
        <v>1</v>
      </c>
      <c r="D6" s="46">
        <v>6895780</v>
      </c>
      <c r="E6" s="46">
        <v>0</v>
      </c>
      <c r="F6" s="46">
        <v>1123986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1880900</v>
      </c>
      <c r="N6" s="46">
        <f>SUM(D6:M6)</f>
        <v>9900666</v>
      </c>
      <c r="O6" s="47">
        <f t="shared" si="1"/>
        <v>282.11848179175928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367194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367194</v>
      </c>
      <c r="O7" s="47">
        <f t="shared" si="1"/>
        <v>10.463156095058984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263811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263811</v>
      </c>
      <c r="O8" s="47">
        <f t="shared" si="1"/>
        <v>7.5172679090442811</v>
      </c>
      <c r="P8" s="9"/>
    </row>
    <row r="9" spans="1:133">
      <c r="A9" s="12"/>
      <c r="B9" s="25">
        <v>314.10000000000002</v>
      </c>
      <c r="C9" s="20" t="s">
        <v>10</v>
      </c>
      <c r="D9" s="46">
        <v>1972824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1972824</v>
      </c>
      <c r="O9" s="47">
        <f t="shared" si="1"/>
        <v>56.21542143956232</v>
      </c>
      <c r="P9" s="9"/>
    </row>
    <row r="10" spans="1:133">
      <c r="A10" s="12"/>
      <c r="B10" s="25">
        <v>314.3</v>
      </c>
      <c r="C10" s="20" t="s">
        <v>11</v>
      </c>
      <c r="D10" s="46">
        <v>499757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499757</v>
      </c>
      <c r="O10" s="47">
        <f t="shared" si="1"/>
        <v>14.240525445945176</v>
      </c>
      <c r="P10" s="9"/>
    </row>
    <row r="11" spans="1:133">
      <c r="A11" s="12"/>
      <c r="B11" s="25">
        <v>314.39999999999998</v>
      </c>
      <c r="C11" s="20" t="s">
        <v>12</v>
      </c>
      <c r="D11" s="46">
        <v>23509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23509</v>
      </c>
      <c r="O11" s="47">
        <f t="shared" si="1"/>
        <v>0.66988659030033626</v>
      </c>
      <c r="P11" s="9"/>
    </row>
    <row r="12" spans="1:133">
      <c r="A12" s="12"/>
      <c r="B12" s="25">
        <v>315</v>
      </c>
      <c r="C12" s="20" t="s">
        <v>91</v>
      </c>
      <c r="D12" s="46">
        <v>745151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745151</v>
      </c>
      <c r="O12" s="47">
        <f t="shared" si="1"/>
        <v>21.233002792500141</v>
      </c>
      <c r="P12" s="9"/>
    </row>
    <row r="13" spans="1:133">
      <c r="A13" s="12"/>
      <c r="B13" s="25">
        <v>316</v>
      </c>
      <c r="C13" s="20" t="s">
        <v>92</v>
      </c>
      <c r="D13" s="46">
        <v>192157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192157</v>
      </c>
      <c r="O13" s="47">
        <f t="shared" si="1"/>
        <v>5.475494386504816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2390958</v>
      </c>
      <c r="E14" s="32">
        <f t="shared" si="3"/>
        <v>5432719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1087207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5" si="4">SUM(D14:M14)</f>
        <v>8910884</v>
      </c>
      <c r="O14" s="45">
        <f t="shared" si="1"/>
        <v>253.9147432609563</v>
      </c>
      <c r="P14" s="10"/>
    </row>
    <row r="15" spans="1:133">
      <c r="A15" s="12"/>
      <c r="B15" s="25">
        <v>322</v>
      </c>
      <c r="C15" s="20" t="s">
        <v>75</v>
      </c>
      <c r="D15" s="46">
        <v>35616</v>
      </c>
      <c r="E15" s="46">
        <v>0</v>
      </c>
      <c r="F15" s="46">
        <v>0</v>
      </c>
      <c r="G15" s="46">
        <v>0</v>
      </c>
      <c r="H15" s="46">
        <v>0</v>
      </c>
      <c r="I15" s="46">
        <v>1070716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1106332</v>
      </c>
      <c r="O15" s="47">
        <f t="shared" si="1"/>
        <v>31.524819057388726</v>
      </c>
      <c r="P15" s="9"/>
    </row>
    <row r="16" spans="1:133">
      <c r="A16" s="12"/>
      <c r="B16" s="25">
        <v>323.10000000000002</v>
      </c>
      <c r="C16" s="20" t="s">
        <v>15</v>
      </c>
      <c r="D16" s="46">
        <v>1488026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1488026</v>
      </c>
      <c r="O16" s="47">
        <f t="shared" si="1"/>
        <v>42.401151193936286</v>
      </c>
      <c r="P16" s="9"/>
    </row>
    <row r="17" spans="1:16">
      <c r="A17" s="12"/>
      <c r="B17" s="25">
        <v>323.39999999999998</v>
      </c>
      <c r="C17" s="20" t="s">
        <v>16</v>
      </c>
      <c r="D17" s="46">
        <v>8510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8510</v>
      </c>
      <c r="O17" s="47">
        <f t="shared" si="1"/>
        <v>0.24249159400467316</v>
      </c>
      <c r="P17" s="9"/>
    </row>
    <row r="18" spans="1:16">
      <c r="A18" s="12"/>
      <c r="B18" s="25">
        <v>323.7</v>
      </c>
      <c r="C18" s="20" t="s">
        <v>18</v>
      </c>
      <c r="D18" s="46">
        <v>801077</v>
      </c>
      <c r="E18" s="46">
        <v>0</v>
      </c>
      <c r="F18" s="46">
        <v>0</v>
      </c>
      <c r="G18" s="46">
        <v>0</v>
      </c>
      <c r="H18" s="46">
        <v>0</v>
      </c>
      <c r="I18" s="46">
        <v>16491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817568</v>
      </c>
      <c r="O18" s="47">
        <f t="shared" si="1"/>
        <v>23.296517923291731</v>
      </c>
      <c r="P18" s="9"/>
    </row>
    <row r="19" spans="1:16">
      <c r="A19" s="12"/>
      <c r="B19" s="25">
        <v>323.89999999999998</v>
      </c>
      <c r="C19" s="20" t="s">
        <v>19</v>
      </c>
      <c r="D19" s="46">
        <v>37975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37975</v>
      </c>
      <c r="O19" s="47">
        <f t="shared" si="1"/>
        <v>1.0820938052088676</v>
      </c>
      <c r="P19" s="9"/>
    </row>
    <row r="20" spans="1:16">
      <c r="A20" s="12"/>
      <c r="B20" s="25">
        <v>325.2</v>
      </c>
      <c r="C20" s="20" t="s">
        <v>20</v>
      </c>
      <c r="D20" s="46">
        <v>0</v>
      </c>
      <c r="E20" s="46">
        <v>5432719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5432719</v>
      </c>
      <c r="O20" s="47">
        <f t="shared" si="1"/>
        <v>154.80478144412149</v>
      </c>
      <c r="P20" s="9"/>
    </row>
    <row r="21" spans="1:16">
      <c r="A21" s="12"/>
      <c r="B21" s="25">
        <v>329</v>
      </c>
      <c r="C21" s="20" t="s">
        <v>21</v>
      </c>
      <c r="D21" s="46">
        <v>19754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19754</v>
      </c>
      <c r="O21" s="47">
        <f t="shared" si="1"/>
        <v>0.56288824300450224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SUM(D23:D37)</f>
        <v>4039691</v>
      </c>
      <c r="E22" s="32">
        <f t="shared" si="5"/>
        <v>1151056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651953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 t="shared" si="4"/>
        <v>5842700</v>
      </c>
      <c r="O22" s="45">
        <f t="shared" si="1"/>
        <v>166.48714880036474</v>
      </c>
      <c r="P22" s="10"/>
    </row>
    <row r="23" spans="1:16">
      <c r="A23" s="12"/>
      <c r="B23" s="25">
        <v>331.2</v>
      </c>
      <c r="C23" s="20" t="s">
        <v>22</v>
      </c>
      <c r="D23" s="46">
        <v>55502</v>
      </c>
      <c r="E23" s="46">
        <v>118590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174092</v>
      </c>
      <c r="O23" s="47">
        <f t="shared" si="1"/>
        <v>4.9607340286088792</v>
      </c>
      <c r="P23" s="9"/>
    </row>
    <row r="24" spans="1:16">
      <c r="A24" s="12"/>
      <c r="B24" s="25">
        <v>331.49</v>
      </c>
      <c r="C24" s="20" t="s">
        <v>63</v>
      </c>
      <c r="D24" s="46">
        <v>0</v>
      </c>
      <c r="E24" s="46">
        <v>48649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48649</v>
      </c>
      <c r="O24" s="47">
        <f t="shared" si="1"/>
        <v>1.3862483615432837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13304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13304</v>
      </c>
      <c r="O25" s="47">
        <f t="shared" si="1"/>
        <v>0.37909614179061946</v>
      </c>
      <c r="P25" s="9"/>
    </row>
    <row r="26" spans="1:16">
      <c r="A26" s="12"/>
      <c r="B26" s="25">
        <v>334.36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651953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651953</v>
      </c>
      <c r="O26" s="47">
        <f t="shared" si="1"/>
        <v>18.577335157006896</v>
      </c>
      <c r="P26" s="9"/>
    </row>
    <row r="27" spans="1:16">
      <c r="A27" s="12"/>
      <c r="B27" s="25">
        <v>334.69</v>
      </c>
      <c r="C27" s="20" t="s">
        <v>78</v>
      </c>
      <c r="D27" s="46">
        <v>0</v>
      </c>
      <c r="E27" s="46">
        <v>581196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581196</v>
      </c>
      <c r="O27" s="47">
        <f t="shared" si="1"/>
        <v>16.561121559240895</v>
      </c>
      <c r="P27" s="9"/>
    </row>
    <row r="28" spans="1:16">
      <c r="A28" s="12"/>
      <c r="B28" s="25">
        <v>334.9</v>
      </c>
      <c r="C28" s="20" t="s">
        <v>65</v>
      </c>
      <c r="D28" s="46">
        <v>0</v>
      </c>
      <c r="E28" s="46">
        <v>30604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30604</v>
      </c>
      <c r="O28" s="47">
        <f t="shared" si="1"/>
        <v>0.87205790163560726</v>
      </c>
      <c r="P28" s="9"/>
    </row>
    <row r="29" spans="1:16">
      <c r="A29" s="12"/>
      <c r="B29" s="25">
        <v>335.12</v>
      </c>
      <c r="C29" s="20" t="s">
        <v>94</v>
      </c>
      <c r="D29" s="46">
        <v>1599403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1599403</v>
      </c>
      <c r="O29" s="47">
        <f t="shared" si="1"/>
        <v>45.574827605858552</v>
      </c>
      <c r="P29" s="9"/>
    </row>
    <row r="30" spans="1:16">
      <c r="A30" s="12"/>
      <c r="B30" s="25">
        <v>335.14</v>
      </c>
      <c r="C30" s="20" t="s">
        <v>95</v>
      </c>
      <c r="D30" s="46">
        <v>1867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1867</v>
      </c>
      <c r="O30" s="47">
        <f t="shared" si="1"/>
        <v>5.319997720408047E-2</v>
      </c>
      <c r="P30" s="9"/>
    </row>
    <row r="31" spans="1:16">
      <c r="A31" s="12"/>
      <c r="B31" s="25">
        <v>335.15</v>
      </c>
      <c r="C31" s="20" t="s">
        <v>96</v>
      </c>
      <c r="D31" s="46">
        <v>8258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8258</v>
      </c>
      <c r="O31" s="47">
        <f t="shared" si="1"/>
        <v>0.2353108793525959</v>
      </c>
      <c r="P31" s="9"/>
    </row>
    <row r="32" spans="1:16">
      <c r="A32" s="12"/>
      <c r="B32" s="25">
        <v>335.18</v>
      </c>
      <c r="C32" s="20" t="s">
        <v>97</v>
      </c>
      <c r="D32" s="46">
        <v>2272978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2272978</v>
      </c>
      <c r="O32" s="47">
        <f t="shared" si="1"/>
        <v>64.768279477973437</v>
      </c>
      <c r="P32" s="9"/>
    </row>
    <row r="33" spans="1:16">
      <c r="A33" s="12"/>
      <c r="B33" s="25">
        <v>337.4</v>
      </c>
      <c r="C33" s="20" t="s">
        <v>33</v>
      </c>
      <c r="D33" s="46">
        <v>66216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38" si="7">SUM(D33:M33)</f>
        <v>66216</v>
      </c>
      <c r="O33" s="47">
        <f t="shared" si="1"/>
        <v>1.8868182595315439</v>
      </c>
      <c r="P33" s="9"/>
    </row>
    <row r="34" spans="1:16">
      <c r="A34" s="12"/>
      <c r="B34" s="25">
        <v>337.6</v>
      </c>
      <c r="C34" s="20" t="s">
        <v>34</v>
      </c>
      <c r="D34" s="46">
        <v>0</v>
      </c>
      <c r="E34" s="46">
        <v>33329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33329</v>
      </c>
      <c r="O34" s="47">
        <f t="shared" si="1"/>
        <v>0.94970650253604605</v>
      </c>
      <c r="P34" s="9"/>
    </row>
    <row r="35" spans="1:16">
      <c r="A35" s="12"/>
      <c r="B35" s="25">
        <v>337.7</v>
      </c>
      <c r="C35" s="20" t="s">
        <v>35</v>
      </c>
      <c r="D35" s="46">
        <v>0</v>
      </c>
      <c r="E35" s="46">
        <v>75384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75384</v>
      </c>
      <c r="O35" s="47">
        <f t="shared" si="1"/>
        <v>2.1480594973499745</v>
      </c>
      <c r="P35" s="9"/>
    </row>
    <row r="36" spans="1:16">
      <c r="A36" s="12"/>
      <c r="B36" s="25">
        <v>337.9</v>
      </c>
      <c r="C36" s="20" t="s">
        <v>79</v>
      </c>
      <c r="D36" s="46">
        <v>0</v>
      </c>
      <c r="E36" s="46">
        <v>250000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250000</v>
      </c>
      <c r="O36" s="47">
        <f t="shared" si="1"/>
        <v>7.123724853251268</v>
      </c>
      <c r="P36" s="9"/>
    </row>
    <row r="37" spans="1:16">
      <c r="A37" s="12"/>
      <c r="B37" s="25">
        <v>338</v>
      </c>
      <c r="C37" s="20" t="s">
        <v>80</v>
      </c>
      <c r="D37" s="46">
        <v>35467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35467</v>
      </c>
      <c r="O37" s="47">
        <f t="shared" ref="O37:O60" si="8">(N37/O$62)</f>
        <v>1.0106285974810509</v>
      </c>
      <c r="P37" s="9"/>
    </row>
    <row r="38" spans="1:16" ht="15.75">
      <c r="A38" s="29" t="s">
        <v>40</v>
      </c>
      <c r="B38" s="30"/>
      <c r="C38" s="31"/>
      <c r="D38" s="32">
        <f t="shared" ref="D38:M38" si="9">SUM(D39:D47)</f>
        <v>1280457</v>
      </c>
      <c r="E38" s="32">
        <f t="shared" si="9"/>
        <v>828737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3209722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si="7"/>
        <v>5318916</v>
      </c>
      <c r="O38" s="45">
        <f t="shared" si="8"/>
        <v>151.56197640622329</v>
      </c>
      <c r="P38" s="10"/>
    </row>
    <row r="39" spans="1:16">
      <c r="A39" s="12"/>
      <c r="B39" s="25">
        <v>341.9</v>
      </c>
      <c r="C39" s="20" t="s">
        <v>98</v>
      </c>
      <c r="D39" s="46">
        <v>464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7" si="10">SUM(D39:M39)</f>
        <v>464</v>
      </c>
      <c r="O39" s="47">
        <f t="shared" si="8"/>
        <v>1.3221633327634354E-2</v>
      </c>
      <c r="P39" s="9"/>
    </row>
    <row r="40" spans="1:16">
      <c r="A40" s="12"/>
      <c r="B40" s="25">
        <v>342.1</v>
      </c>
      <c r="C40" s="20" t="s">
        <v>117</v>
      </c>
      <c r="D40" s="46">
        <v>37002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37002</v>
      </c>
      <c r="O40" s="47">
        <f t="shared" si="8"/>
        <v>1.0543682680800137</v>
      </c>
      <c r="P40" s="9"/>
    </row>
    <row r="41" spans="1:16">
      <c r="A41" s="12"/>
      <c r="B41" s="25">
        <v>342.5</v>
      </c>
      <c r="C41" s="20" t="s">
        <v>81</v>
      </c>
      <c r="D41" s="46">
        <v>0</v>
      </c>
      <c r="E41" s="46">
        <v>491363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491363</v>
      </c>
      <c r="O41" s="47">
        <f t="shared" si="8"/>
        <v>14.001339260272411</v>
      </c>
      <c r="P41" s="9"/>
    </row>
    <row r="42" spans="1:16">
      <c r="A42" s="12"/>
      <c r="B42" s="25">
        <v>342.6</v>
      </c>
      <c r="C42" s="20" t="s">
        <v>82</v>
      </c>
      <c r="D42" s="46">
        <v>1069449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1069449</v>
      </c>
      <c r="O42" s="47">
        <f t="shared" si="8"/>
        <v>30.473841682338861</v>
      </c>
      <c r="P42" s="9"/>
    </row>
    <row r="43" spans="1:16">
      <c r="A43" s="12"/>
      <c r="B43" s="25">
        <v>343.4</v>
      </c>
      <c r="C43" s="20" t="s">
        <v>120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1288964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1288964</v>
      </c>
      <c r="O43" s="47">
        <f t="shared" si="8"/>
        <v>36.728899526984669</v>
      </c>
      <c r="P43" s="9"/>
    </row>
    <row r="44" spans="1:16">
      <c r="A44" s="12"/>
      <c r="B44" s="25">
        <v>343.5</v>
      </c>
      <c r="C44" s="20" t="s">
        <v>121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1920758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1920758</v>
      </c>
      <c r="O44" s="47">
        <f t="shared" si="8"/>
        <v>54.731806006724796</v>
      </c>
      <c r="P44" s="9"/>
    </row>
    <row r="45" spans="1:16">
      <c r="A45" s="12"/>
      <c r="B45" s="25">
        <v>347.2</v>
      </c>
      <c r="C45" s="20" t="s">
        <v>84</v>
      </c>
      <c r="D45" s="46">
        <v>107753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107753</v>
      </c>
      <c r="O45" s="47">
        <f t="shared" si="8"/>
        <v>3.0704108964495354</v>
      </c>
      <c r="P45" s="9"/>
    </row>
    <row r="46" spans="1:16">
      <c r="A46" s="12"/>
      <c r="B46" s="25">
        <v>347.5</v>
      </c>
      <c r="C46" s="20" t="s">
        <v>85</v>
      </c>
      <c r="D46" s="46">
        <v>65789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65789</v>
      </c>
      <c r="O46" s="47">
        <f t="shared" si="8"/>
        <v>1.8746509374821907</v>
      </c>
      <c r="P46" s="9"/>
    </row>
    <row r="47" spans="1:16">
      <c r="A47" s="12"/>
      <c r="B47" s="25">
        <v>349</v>
      </c>
      <c r="C47" s="20" t="s">
        <v>122</v>
      </c>
      <c r="D47" s="46">
        <v>0</v>
      </c>
      <c r="E47" s="46">
        <v>337374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337374</v>
      </c>
      <c r="O47" s="47">
        <f t="shared" si="8"/>
        <v>9.6134381945631731</v>
      </c>
      <c r="P47" s="9"/>
    </row>
    <row r="48" spans="1:16" ht="15.75">
      <c r="A48" s="29" t="s">
        <v>41</v>
      </c>
      <c r="B48" s="30"/>
      <c r="C48" s="31"/>
      <c r="D48" s="32">
        <f t="shared" ref="D48:M48" si="11">SUM(D49:D51)</f>
        <v>247625</v>
      </c>
      <c r="E48" s="32">
        <f t="shared" si="11"/>
        <v>11220</v>
      </c>
      <c r="F48" s="32">
        <f t="shared" si="11"/>
        <v>0</v>
      </c>
      <c r="G48" s="32">
        <f t="shared" si="11"/>
        <v>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ref="N48:N60" si="12">SUM(D48:M48)</f>
        <v>258845</v>
      </c>
      <c r="O48" s="45">
        <f t="shared" si="8"/>
        <v>7.3757622385592976</v>
      </c>
      <c r="P48" s="10"/>
    </row>
    <row r="49" spans="1:119">
      <c r="A49" s="13"/>
      <c r="B49" s="39">
        <v>351.1</v>
      </c>
      <c r="C49" s="21" t="s">
        <v>47</v>
      </c>
      <c r="D49" s="46">
        <v>39171</v>
      </c>
      <c r="E49" s="46">
        <v>11220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50391</v>
      </c>
      <c r="O49" s="47">
        <f t="shared" si="8"/>
        <v>1.4358864763207386</v>
      </c>
      <c r="P49" s="9"/>
    </row>
    <row r="50" spans="1:119">
      <c r="A50" s="13"/>
      <c r="B50" s="39">
        <v>351.9</v>
      </c>
      <c r="C50" s="21" t="s">
        <v>99</v>
      </c>
      <c r="D50" s="46">
        <v>30000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30000</v>
      </c>
      <c r="O50" s="47">
        <f t="shared" si="8"/>
        <v>0.85484698239015211</v>
      </c>
      <c r="P50" s="9"/>
    </row>
    <row r="51" spans="1:119">
      <c r="A51" s="13"/>
      <c r="B51" s="39">
        <v>354</v>
      </c>
      <c r="C51" s="21" t="s">
        <v>48</v>
      </c>
      <c r="D51" s="46">
        <v>178454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178454</v>
      </c>
      <c r="O51" s="47">
        <f t="shared" si="8"/>
        <v>5.0850287798484075</v>
      </c>
      <c r="P51" s="9"/>
    </row>
    <row r="52" spans="1:119" ht="15.75">
      <c r="A52" s="29" t="s">
        <v>2</v>
      </c>
      <c r="B52" s="30"/>
      <c r="C52" s="31"/>
      <c r="D52" s="32">
        <f t="shared" ref="D52:M52" si="13">SUM(D53:D57)</f>
        <v>343304</v>
      </c>
      <c r="E52" s="32">
        <f t="shared" si="13"/>
        <v>26161</v>
      </c>
      <c r="F52" s="32">
        <f t="shared" si="13"/>
        <v>0</v>
      </c>
      <c r="G52" s="32">
        <f t="shared" si="13"/>
        <v>9</v>
      </c>
      <c r="H52" s="32">
        <f t="shared" si="13"/>
        <v>0</v>
      </c>
      <c r="I52" s="32">
        <f t="shared" si="13"/>
        <v>10840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12151</v>
      </c>
      <c r="N52" s="32">
        <f t="shared" si="12"/>
        <v>392465</v>
      </c>
      <c r="O52" s="45">
        <f t="shared" si="8"/>
        <v>11.183250698125036</v>
      </c>
      <c r="P52" s="10"/>
    </row>
    <row r="53" spans="1:119">
      <c r="A53" s="12"/>
      <c r="B53" s="25">
        <v>361.1</v>
      </c>
      <c r="C53" s="20" t="s">
        <v>49</v>
      </c>
      <c r="D53" s="46">
        <v>131838</v>
      </c>
      <c r="E53" s="46">
        <v>0</v>
      </c>
      <c r="F53" s="46">
        <v>0</v>
      </c>
      <c r="G53" s="46">
        <v>9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3669</v>
      </c>
      <c r="N53" s="46">
        <f t="shared" si="12"/>
        <v>135516</v>
      </c>
      <c r="O53" s="47">
        <f t="shared" si="8"/>
        <v>3.8615147888527952</v>
      </c>
      <c r="P53" s="9"/>
    </row>
    <row r="54" spans="1:119">
      <c r="A54" s="12"/>
      <c r="B54" s="25">
        <v>362</v>
      </c>
      <c r="C54" s="20" t="s">
        <v>67</v>
      </c>
      <c r="D54" s="46">
        <v>37050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37050</v>
      </c>
      <c r="O54" s="47">
        <f t="shared" si="8"/>
        <v>1.055736023251838</v>
      </c>
      <c r="P54" s="9"/>
    </row>
    <row r="55" spans="1:119">
      <c r="A55" s="12"/>
      <c r="B55" s="25">
        <v>364</v>
      </c>
      <c r="C55" s="20" t="s">
        <v>123</v>
      </c>
      <c r="D55" s="46">
        <v>200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200</v>
      </c>
      <c r="O55" s="47">
        <f t="shared" si="8"/>
        <v>5.6989798826010147E-3</v>
      </c>
      <c r="P55" s="9"/>
    </row>
    <row r="56" spans="1:119">
      <c r="A56" s="12"/>
      <c r="B56" s="25">
        <v>366</v>
      </c>
      <c r="C56" s="20" t="s">
        <v>124</v>
      </c>
      <c r="D56" s="46">
        <v>14010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14010</v>
      </c>
      <c r="O56" s="47">
        <f t="shared" si="8"/>
        <v>0.39921354077620108</v>
      </c>
      <c r="P56" s="9"/>
    </row>
    <row r="57" spans="1:119">
      <c r="A57" s="12"/>
      <c r="B57" s="25">
        <v>369.9</v>
      </c>
      <c r="C57" s="20" t="s">
        <v>51</v>
      </c>
      <c r="D57" s="46">
        <v>160206</v>
      </c>
      <c r="E57" s="46">
        <v>26161</v>
      </c>
      <c r="F57" s="46">
        <v>0</v>
      </c>
      <c r="G57" s="46">
        <v>0</v>
      </c>
      <c r="H57" s="46">
        <v>0</v>
      </c>
      <c r="I57" s="46">
        <v>10840</v>
      </c>
      <c r="J57" s="46">
        <v>0</v>
      </c>
      <c r="K57" s="46">
        <v>0</v>
      </c>
      <c r="L57" s="46">
        <v>0</v>
      </c>
      <c r="M57" s="46">
        <v>8482</v>
      </c>
      <c r="N57" s="46">
        <f t="shared" si="12"/>
        <v>205689</v>
      </c>
      <c r="O57" s="47">
        <f t="shared" si="8"/>
        <v>5.8610873653616</v>
      </c>
      <c r="P57" s="9"/>
    </row>
    <row r="58" spans="1:119" ht="15.75">
      <c r="A58" s="29" t="s">
        <v>42</v>
      </c>
      <c r="B58" s="30"/>
      <c r="C58" s="31"/>
      <c r="D58" s="32">
        <f t="shared" ref="D58:M58" si="14">SUM(D59:D59)</f>
        <v>917098</v>
      </c>
      <c r="E58" s="32">
        <f t="shared" si="14"/>
        <v>128460</v>
      </c>
      <c r="F58" s="32">
        <f t="shared" si="14"/>
        <v>0</v>
      </c>
      <c r="G58" s="32">
        <f t="shared" si="14"/>
        <v>0</v>
      </c>
      <c r="H58" s="32">
        <f t="shared" si="14"/>
        <v>0</v>
      </c>
      <c r="I58" s="32">
        <f t="shared" si="14"/>
        <v>36684</v>
      </c>
      <c r="J58" s="32">
        <f t="shared" si="14"/>
        <v>0</v>
      </c>
      <c r="K58" s="32">
        <f t="shared" si="14"/>
        <v>0</v>
      </c>
      <c r="L58" s="32">
        <f t="shared" si="14"/>
        <v>0</v>
      </c>
      <c r="M58" s="32">
        <f t="shared" si="14"/>
        <v>0</v>
      </c>
      <c r="N58" s="32">
        <f t="shared" si="12"/>
        <v>1082242</v>
      </c>
      <c r="O58" s="45">
        <f t="shared" si="8"/>
        <v>30.838376930529435</v>
      </c>
      <c r="P58" s="9"/>
    </row>
    <row r="59" spans="1:119" ht="15.75" thickBot="1">
      <c r="A59" s="12"/>
      <c r="B59" s="25">
        <v>381</v>
      </c>
      <c r="C59" s="20" t="s">
        <v>52</v>
      </c>
      <c r="D59" s="46">
        <v>917098</v>
      </c>
      <c r="E59" s="46">
        <v>128460</v>
      </c>
      <c r="F59" s="46">
        <v>0</v>
      </c>
      <c r="G59" s="46">
        <v>0</v>
      </c>
      <c r="H59" s="46">
        <v>0</v>
      </c>
      <c r="I59" s="46">
        <v>36684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1082242</v>
      </c>
      <c r="O59" s="47">
        <f t="shared" si="8"/>
        <v>30.838376930529435</v>
      </c>
      <c r="P59" s="9"/>
    </row>
    <row r="60" spans="1:119" ht="16.5" thickBot="1">
      <c r="A60" s="14" t="s">
        <v>45</v>
      </c>
      <c r="B60" s="23"/>
      <c r="C60" s="22"/>
      <c r="D60" s="15">
        <f t="shared" ref="D60:M60" si="15">SUM(D5,D14,D22,D38,D48,D52,D58)</f>
        <v>19548311</v>
      </c>
      <c r="E60" s="15">
        <f t="shared" si="15"/>
        <v>8209358</v>
      </c>
      <c r="F60" s="15">
        <f t="shared" si="15"/>
        <v>1123986</v>
      </c>
      <c r="G60" s="15">
        <f t="shared" si="15"/>
        <v>9</v>
      </c>
      <c r="H60" s="15">
        <f t="shared" si="15"/>
        <v>0</v>
      </c>
      <c r="I60" s="15">
        <f t="shared" si="15"/>
        <v>4996406</v>
      </c>
      <c r="J60" s="15">
        <f t="shared" si="15"/>
        <v>0</v>
      </c>
      <c r="K60" s="15">
        <f t="shared" si="15"/>
        <v>0</v>
      </c>
      <c r="L60" s="15">
        <f t="shared" si="15"/>
        <v>0</v>
      </c>
      <c r="M60" s="15">
        <f t="shared" si="15"/>
        <v>1893051</v>
      </c>
      <c r="N60" s="15">
        <f t="shared" si="12"/>
        <v>35771121</v>
      </c>
      <c r="O60" s="38">
        <f t="shared" si="8"/>
        <v>1019.2944947854334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118" t="s">
        <v>125</v>
      </c>
      <c r="M62" s="118"/>
      <c r="N62" s="118"/>
      <c r="O62" s="43">
        <v>35094</v>
      </c>
    </row>
    <row r="63" spans="1:119">
      <c r="A63" s="119"/>
      <c r="B63" s="96"/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7"/>
    </row>
    <row r="64" spans="1:119" ht="15.75" customHeight="1" thickBot="1">
      <c r="A64" s="120" t="s">
        <v>71</v>
      </c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100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9851602</v>
      </c>
      <c r="E5" s="27">
        <f t="shared" si="0"/>
        <v>612062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1593508</v>
      </c>
      <c r="N5" s="28">
        <f>SUM(D5:M5)</f>
        <v>12057172</v>
      </c>
      <c r="O5" s="33">
        <f t="shared" ref="O5:O51" si="1">(N5/O$53)</f>
        <v>346.17203560149295</v>
      </c>
      <c r="P5" s="6"/>
    </row>
    <row r="6" spans="1:133">
      <c r="A6" s="12"/>
      <c r="B6" s="25">
        <v>311</v>
      </c>
      <c r="C6" s="20" t="s">
        <v>1</v>
      </c>
      <c r="D6" s="46">
        <v>6406355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1593508</v>
      </c>
      <c r="N6" s="46">
        <f>SUM(D6:M6)</f>
        <v>7999863</v>
      </c>
      <c r="O6" s="47">
        <f t="shared" si="1"/>
        <v>229.68311800172265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356704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356704</v>
      </c>
      <c r="O7" s="47">
        <f t="shared" si="1"/>
        <v>10.241286247487798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255358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255358</v>
      </c>
      <c r="O8" s="47">
        <f t="shared" si="1"/>
        <v>7.3315532586850418</v>
      </c>
      <c r="P8" s="9"/>
    </row>
    <row r="9" spans="1:133">
      <c r="A9" s="12"/>
      <c r="B9" s="25">
        <v>314.10000000000002</v>
      </c>
      <c r="C9" s="20" t="s">
        <v>10</v>
      </c>
      <c r="D9" s="46">
        <v>1933776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1933776</v>
      </c>
      <c r="O9" s="47">
        <f t="shared" si="1"/>
        <v>55.520413436692508</v>
      </c>
      <c r="P9" s="9"/>
    </row>
    <row r="10" spans="1:133">
      <c r="A10" s="12"/>
      <c r="B10" s="25">
        <v>314.3</v>
      </c>
      <c r="C10" s="20" t="s">
        <v>11</v>
      </c>
      <c r="D10" s="46">
        <v>479637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479637</v>
      </c>
      <c r="O10" s="47">
        <f t="shared" si="1"/>
        <v>13.770801033591731</v>
      </c>
      <c r="P10" s="9"/>
    </row>
    <row r="11" spans="1:133">
      <c r="A11" s="12"/>
      <c r="B11" s="25">
        <v>314.39999999999998</v>
      </c>
      <c r="C11" s="20" t="s">
        <v>12</v>
      </c>
      <c r="D11" s="46">
        <v>25463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25463</v>
      </c>
      <c r="O11" s="47">
        <f t="shared" si="1"/>
        <v>0.73106517370083257</v>
      </c>
      <c r="P11" s="9"/>
    </row>
    <row r="12" spans="1:133">
      <c r="A12" s="12"/>
      <c r="B12" s="25">
        <v>315</v>
      </c>
      <c r="C12" s="20" t="s">
        <v>91</v>
      </c>
      <c r="D12" s="46">
        <v>769609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769609</v>
      </c>
      <c r="O12" s="47">
        <f t="shared" si="1"/>
        <v>22.096152741889178</v>
      </c>
      <c r="P12" s="9"/>
    </row>
    <row r="13" spans="1:133">
      <c r="A13" s="12"/>
      <c r="B13" s="25">
        <v>316</v>
      </c>
      <c r="C13" s="20" t="s">
        <v>92</v>
      </c>
      <c r="D13" s="46">
        <v>236762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236762</v>
      </c>
      <c r="O13" s="47">
        <f t="shared" si="1"/>
        <v>6.7976457077232268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2476784</v>
      </c>
      <c r="E14" s="32">
        <f t="shared" si="3"/>
        <v>5995752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4548434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13020970</v>
      </c>
      <c r="O14" s="45">
        <f t="shared" si="1"/>
        <v>373.84352569623888</v>
      </c>
      <c r="P14" s="10"/>
    </row>
    <row r="15" spans="1:133">
      <c r="A15" s="12"/>
      <c r="B15" s="25">
        <v>322</v>
      </c>
      <c r="C15" s="20" t="s">
        <v>75</v>
      </c>
      <c r="D15" s="46">
        <v>185424</v>
      </c>
      <c r="E15" s="46">
        <v>0</v>
      </c>
      <c r="F15" s="46">
        <v>0</v>
      </c>
      <c r="G15" s="46">
        <v>0</v>
      </c>
      <c r="H15" s="46">
        <v>0</v>
      </c>
      <c r="I15" s="46">
        <v>1320252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1505676</v>
      </c>
      <c r="O15" s="47">
        <f t="shared" si="1"/>
        <v>43.229285099052539</v>
      </c>
      <c r="P15" s="9"/>
    </row>
    <row r="16" spans="1:133">
      <c r="A16" s="12"/>
      <c r="B16" s="25">
        <v>323.10000000000002</v>
      </c>
      <c r="C16" s="20" t="s">
        <v>15</v>
      </c>
      <c r="D16" s="46">
        <v>1455573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1455573</v>
      </c>
      <c r="O16" s="47">
        <f t="shared" si="1"/>
        <v>41.79078380706288</v>
      </c>
      <c r="P16" s="9"/>
    </row>
    <row r="17" spans="1:16">
      <c r="A17" s="12"/>
      <c r="B17" s="25">
        <v>323.39999999999998</v>
      </c>
      <c r="C17" s="20" t="s">
        <v>16</v>
      </c>
      <c r="D17" s="46">
        <v>8233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8233</v>
      </c>
      <c r="O17" s="47">
        <f t="shared" si="1"/>
        <v>0.23637668676428367</v>
      </c>
      <c r="P17" s="9"/>
    </row>
    <row r="18" spans="1:16">
      <c r="A18" s="12"/>
      <c r="B18" s="25">
        <v>323.7</v>
      </c>
      <c r="C18" s="20" t="s">
        <v>18</v>
      </c>
      <c r="D18" s="46">
        <v>771069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771069</v>
      </c>
      <c r="O18" s="47">
        <f t="shared" si="1"/>
        <v>22.138070628768304</v>
      </c>
      <c r="P18" s="9"/>
    </row>
    <row r="19" spans="1:16">
      <c r="A19" s="12"/>
      <c r="B19" s="25">
        <v>323.89999999999998</v>
      </c>
      <c r="C19" s="20" t="s">
        <v>19</v>
      </c>
      <c r="D19" s="46">
        <v>56485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56485</v>
      </c>
      <c r="O19" s="47">
        <f t="shared" si="1"/>
        <v>1.6217341372380132</v>
      </c>
      <c r="P19" s="9"/>
    </row>
    <row r="20" spans="1:16">
      <c r="A20" s="12"/>
      <c r="B20" s="25">
        <v>324.22000000000003</v>
      </c>
      <c r="C20" s="20" t="s">
        <v>112</v>
      </c>
      <c r="D20" s="46">
        <v>0</v>
      </c>
      <c r="E20" s="46">
        <v>563536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563536</v>
      </c>
      <c r="O20" s="47">
        <f t="shared" si="1"/>
        <v>16.179615274188919</v>
      </c>
      <c r="P20" s="9"/>
    </row>
    <row r="21" spans="1:16">
      <c r="A21" s="12"/>
      <c r="B21" s="25">
        <v>325.2</v>
      </c>
      <c r="C21" s="20" t="s">
        <v>20</v>
      </c>
      <c r="D21" s="46">
        <v>0</v>
      </c>
      <c r="E21" s="46">
        <v>5432216</v>
      </c>
      <c r="F21" s="46">
        <v>0</v>
      </c>
      <c r="G21" s="46">
        <v>0</v>
      </c>
      <c r="H21" s="46">
        <v>0</v>
      </c>
      <c r="I21" s="46">
        <v>3228182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8660398</v>
      </c>
      <c r="O21" s="47">
        <f t="shared" si="1"/>
        <v>248.64766006316393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SUM(D23:D34)</f>
        <v>3794473</v>
      </c>
      <c r="E22" s="32">
        <f t="shared" si="5"/>
        <v>2039417</v>
      </c>
      <c r="F22" s="32">
        <f t="shared" si="5"/>
        <v>1143191</v>
      </c>
      <c r="G22" s="32">
        <f t="shared" si="5"/>
        <v>0</v>
      </c>
      <c r="H22" s="32">
        <f t="shared" si="5"/>
        <v>0</v>
      </c>
      <c r="I22" s="32">
        <f t="shared" si="5"/>
        <v>427928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7405009</v>
      </c>
      <c r="O22" s="45">
        <f t="shared" si="1"/>
        <v>212.60433534309504</v>
      </c>
      <c r="P22" s="10"/>
    </row>
    <row r="23" spans="1:16">
      <c r="A23" s="12"/>
      <c r="B23" s="25">
        <v>331.2</v>
      </c>
      <c r="C23" s="20" t="s">
        <v>22</v>
      </c>
      <c r="D23" s="46">
        <v>0</v>
      </c>
      <c r="E23" s="46">
        <v>1094038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1094038</v>
      </c>
      <c r="O23" s="47">
        <f t="shared" si="1"/>
        <v>31.410795291415447</v>
      </c>
      <c r="P23" s="9"/>
    </row>
    <row r="24" spans="1:16">
      <c r="A24" s="12"/>
      <c r="B24" s="25">
        <v>331.5</v>
      </c>
      <c r="C24" s="20" t="s">
        <v>24</v>
      </c>
      <c r="D24" s="46">
        <v>0</v>
      </c>
      <c r="E24" s="46">
        <v>296639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296639</v>
      </c>
      <c r="O24" s="47">
        <f t="shared" si="1"/>
        <v>8.5167671547516512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14487</v>
      </c>
      <c r="F25" s="46">
        <v>1143191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1157678</v>
      </c>
      <c r="O25" s="47">
        <f t="shared" si="1"/>
        <v>33.237955785242605</v>
      </c>
      <c r="P25" s="9"/>
    </row>
    <row r="26" spans="1:16">
      <c r="A26" s="12"/>
      <c r="B26" s="25">
        <v>334.36</v>
      </c>
      <c r="C26" s="20" t="s">
        <v>27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427928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2" si="6">SUM(D26:M26)</f>
        <v>427928</v>
      </c>
      <c r="O26" s="47">
        <f t="shared" si="1"/>
        <v>12.286190066035028</v>
      </c>
      <c r="P26" s="9"/>
    </row>
    <row r="27" spans="1:16">
      <c r="A27" s="12"/>
      <c r="B27" s="25">
        <v>334.39</v>
      </c>
      <c r="C27" s="20" t="s">
        <v>93</v>
      </c>
      <c r="D27" s="46">
        <v>0</v>
      </c>
      <c r="E27" s="46">
        <v>59086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59086</v>
      </c>
      <c r="O27" s="47">
        <f t="shared" si="1"/>
        <v>1.6964111398219925</v>
      </c>
      <c r="P27" s="9"/>
    </row>
    <row r="28" spans="1:16">
      <c r="A28" s="12"/>
      <c r="B28" s="25">
        <v>334.69</v>
      </c>
      <c r="C28" s="20" t="s">
        <v>78</v>
      </c>
      <c r="D28" s="46">
        <v>0</v>
      </c>
      <c r="E28" s="46">
        <v>504783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504783</v>
      </c>
      <c r="O28" s="47">
        <f t="shared" si="1"/>
        <v>14.492764857881136</v>
      </c>
      <c r="P28" s="9"/>
    </row>
    <row r="29" spans="1:16">
      <c r="A29" s="12"/>
      <c r="B29" s="25">
        <v>335.12</v>
      </c>
      <c r="C29" s="20" t="s">
        <v>94</v>
      </c>
      <c r="D29" s="46">
        <v>1490113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1490113</v>
      </c>
      <c r="O29" s="47">
        <f t="shared" si="1"/>
        <v>42.782457651449903</v>
      </c>
      <c r="P29" s="9"/>
    </row>
    <row r="30" spans="1:16">
      <c r="A30" s="12"/>
      <c r="B30" s="25">
        <v>335.14</v>
      </c>
      <c r="C30" s="20" t="s">
        <v>95</v>
      </c>
      <c r="D30" s="46">
        <v>1821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1821</v>
      </c>
      <c r="O30" s="47">
        <f t="shared" si="1"/>
        <v>5.228251507321275E-2</v>
      </c>
      <c r="P30" s="9"/>
    </row>
    <row r="31" spans="1:16">
      <c r="A31" s="12"/>
      <c r="B31" s="25">
        <v>335.15</v>
      </c>
      <c r="C31" s="20" t="s">
        <v>96</v>
      </c>
      <c r="D31" s="46">
        <v>7964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7964</v>
      </c>
      <c r="O31" s="47">
        <f t="shared" si="1"/>
        <v>0.22865345966121159</v>
      </c>
      <c r="P31" s="9"/>
    </row>
    <row r="32" spans="1:16">
      <c r="A32" s="12"/>
      <c r="B32" s="25">
        <v>335.18</v>
      </c>
      <c r="C32" s="20" t="s">
        <v>97</v>
      </c>
      <c r="D32" s="46">
        <v>2227291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2227291</v>
      </c>
      <c r="O32" s="47">
        <f t="shared" si="1"/>
        <v>63.947487797875397</v>
      </c>
      <c r="P32" s="9"/>
    </row>
    <row r="33" spans="1:16">
      <c r="A33" s="12"/>
      <c r="B33" s="25">
        <v>337.4</v>
      </c>
      <c r="C33" s="20" t="s">
        <v>33</v>
      </c>
      <c r="D33" s="46">
        <v>67284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67284</v>
      </c>
      <c r="O33" s="47">
        <f t="shared" si="1"/>
        <v>1.9317829457364342</v>
      </c>
      <c r="P33" s="9"/>
    </row>
    <row r="34" spans="1:16">
      <c r="A34" s="12"/>
      <c r="B34" s="25">
        <v>337.7</v>
      </c>
      <c r="C34" s="20" t="s">
        <v>35</v>
      </c>
      <c r="D34" s="46">
        <v>0</v>
      </c>
      <c r="E34" s="46">
        <v>70384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70384</v>
      </c>
      <c r="O34" s="47">
        <f t="shared" si="1"/>
        <v>2.0207866781510191</v>
      </c>
      <c r="P34" s="9"/>
    </row>
    <row r="35" spans="1:16" ht="15.75">
      <c r="A35" s="29" t="s">
        <v>40</v>
      </c>
      <c r="B35" s="30"/>
      <c r="C35" s="31"/>
      <c r="D35" s="32">
        <f t="shared" ref="D35:M35" si="7">SUM(D36:D41)</f>
        <v>1482766</v>
      </c>
      <c r="E35" s="32">
        <f t="shared" si="7"/>
        <v>466871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0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1949637</v>
      </c>
      <c r="O35" s="45">
        <f t="shared" si="1"/>
        <v>55.975796726959516</v>
      </c>
      <c r="P35" s="10"/>
    </row>
    <row r="36" spans="1:16">
      <c r="A36" s="12"/>
      <c r="B36" s="25">
        <v>341.9</v>
      </c>
      <c r="C36" s="20" t="s">
        <v>98</v>
      </c>
      <c r="D36" s="46">
        <v>1577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1" si="8">SUM(D36:M36)</f>
        <v>1577</v>
      </c>
      <c r="O36" s="47">
        <f t="shared" si="1"/>
        <v>4.5277060005742178E-2</v>
      </c>
      <c r="P36" s="9"/>
    </row>
    <row r="37" spans="1:16">
      <c r="A37" s="12"/>
      <c r="B37" s="25">
        <v>342.1</v>
      </c>
      <c r="C37" s="20" t="s">
        <v>117</v>
      </c>
      <c r="D37" s="46">
        <v>185008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185008</v>
      </c>
      <c r="O37" s="47">
        <f t="shared" si="1"/>
        <v>5.3117427505024404</v>
      </c>
      <c r="P37" s="9"/>
    </row>
    <row r="38" spans="1:16">
      <c r="A38" s="12"/>
      <c r="B38" s="25">
        <v>342.5</v>
      </c>
      <c r="C38" s="20" t="s">
        <v>81</v>
      </c>
      <c r="D38" s="46">
        <v>0</v>
      </c>
      <c r="E38" s="46">
        <v>372728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372728</v>
      </c>
      <c r="O38" s="47">
        <f t="shared" si="1"/>
        <v>10.70134941142693</v>
      </c>
      <c r="P38" s="9"/>
    </row>
    <row r="39" spans="1:16">
      <c r="A39" s="12"/>
      <c r="B39" s="25">
        <v>342.6</v>
      </c>
      <c r="C39" s="20" t="s">
        <v>82</v>
      </c>
      <c r="D39" s="46">
        <v>1130973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1130973</v>
      </c>
      <c r="O39" s="47">
        <f t="shared" si="1"/>
        <v>32.471231696813092</v>
      </c>
      <c r="P39" s="9"/>
    </row>
    <row r="40" spans="1:16">
      <c r="A40" s="12"/>
      <c r="B40" s="25">
        <v>346.9</v>
      </c>
      <c r="C40" s="20" t="s">
        <v>44</v>
      </c>
      <c r="D40" s="46">
        <v>0</v>
      </c>
      <c r="E40" s="46">
        <v>94143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94143</v>
      </c>
      <c r="O40" s="47">
        <f t="shared" si="1"/>
        <v>2.702928509905254</v>
      </c>
      <c r="P40" s="9"/>
    </row>
    <row r="41" spans="1:16">
      <c r="A41" s="12"/>
      <c r="B41" s="25">
        <v>347.2</v>
      </c>
      <c r="C41" s="20" t="s">
        <v>84</v>
      </c>
      <c r="D41" s="46">
        <v>165208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165208</v>
      </c>
      <c r="O41" s="47">
        <f t="shared" si="1"/>
        <v>4.7432672983060584</v>
      </c>
      <c r="P41" s="9"/>
    </row>
    <row r="42" spans="1:16" ht="15.75">
      <c r="A42" s="29" t="s">
        <v>41</v>
      </c>
      <c r="B42" s="30"/>
      <c r="C42" s="31"/>
      <c r="D42" s="32">
        <f t="shared" ref="D42:M42" si="9">SUM(D43:D45)</f>
        <v>326055</v>
      </c>
      <c r="E42" s="32">
        <f t="shared" si="9"/>
        <v>13360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1" si="10">SUM(D42:M42)</f>
        <v>339415</v>
      </c>
      <c r="O42" s="45">
        <f t="shared" si="1"/>
        <v>9.744903818547229</v>
      </c>
      <c r="P42" s="10"/>
    </row>
    <row r="43" spans="1:16">
      <c r="A43" s="13"/>
      <c r="B43" s="39">
        <v>351.9</v>
      </c>
      <c r="C43" s="21" t="s">
        <v>99</v>
      </c>
      <c r="D43" s="46">
        <v>32801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32801</v>
      </c>
      <c r="O43" s="47">
        <f t="shared" si="1"/>
        <v>0.94174562159058284</v>
      </c>
      <c r="P43" s="9"/>
    </row>
    <row r="44" spans="1:16">
      <c r="A44" s="13"/>
      <c r="B44" s="39">
        <v>354</v>
      </c>
      <c r="C44" s="21" t="s">
        <v>48</v>
      </c>
      <c r="D44" s="46">
        <v>293254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293254</v>
      </c>
      <c r="O44" s="47">
        <f t="shared" si="1"/>
        <v>8.4195808211312091</v>
      </c>
      <c r="P44" s="9"/>
    </row>
    <row r="45" spans="1:16">
      <c r="A45" s="13"/>
      <c r="B45" s="39">
        <v>355</v>
      </c>
      <c r="C45" s="21" t="s">
        <v>100</v>
      </c>
      <c r="D45" s="46">
        <v>0</v>
      </c>
      <c r="E45" s="46">
        <v>13360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13360</v>
      </c>
      <c r="O45" s="47">
        <f t="shared" si="1"/>
        <v>0.38357737582543783</v>
      </c>
      <c r="P45" s="9"/>
    </row>
    <row r="46" spans="1:16" ht="15.75">
      <c r="A46" s="29" t="s">
        <v>2</v>
      </c>
      <c r="B46" s="30"/>
      <c r="C46" s="31"/>
      <c r="D46" s="32">
        <f t="shared" ref="D46:M46" si="11">SUM(D47:D48)</f>
        <v>372307</v>
      </c>
      <c r="E46" s="32">
        <f t="shared" si="11"/>
        <v>109110</v>
      </c>
      <c r="F46" s="32">
        <f t="shared" si="11"/>
        <v>0</v>
      </c>
      <c r="G46" s="32">
        <f t="shared" si="11"/>
        <v>4</v>
      </c>
      <c r="H46" s="32">
        <f t="shared" si="11"/>
        <v>0</v>
      </c>
      <c r="I46" s="32">
        <f t="shared" si="11"/>
        <v>12120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72879</v>
      </c>
      <c r="N46" s="32">
        <f t="shared" si="10"/>
        <v>566420</v>
      </c>
      <c r="O46" s="45">
        <f t="shared" si="1"/>
        <v>16.262417456215907</v>
      </c>
      <c r="P46" s="10"/>
    </row>
    <row r="47" spans="1:16">
      <c r="A47" s="12"/>
      <c r="B47" s="25">
        <v>361.1</v>
      </c>
      <c r="C47" s="20" t="s">
        <v>49</v>
      </c>
      <c r="D47" s="46">
        <v>38733</v>
      </c>
      <c r="E47" s="46">
        <v>0</v>
      </c>
      <c r="F47" s="46">
        <v>0</v>
      </c>
      <c r="G47" s="46">
        <v>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3199</v>
      </c>
      <c r="N47" s="46">
        <f t="shared" si="10"/>
        <v>41936</v>
      </c>
      <c r="O47" s="47">
        <f t="shared" si="1"/>
        <v>1.2040195233993685</v>
      </c>
      <c r="P47" s="9"/>
    </row>
    <row r="48" spans="1:16">
      <c r="A48" s="12"/>
      <c r="B48" s="25">
        <v>369.9</v>
      </c>
      <c r="C48" s="20" t="s">
        <v>51</v>
      </c>
      <c r="D48" s="46">
        <v>333574</v>
      </c>
      <c r="E48" s="46">
        <v>109110</v>
      </c>
      <c r="F48" s="46">
        <v>0</v>
      </c>
      <c r="G48" s="46">
        <v>0</v>
      </c>
      <c r="H48" s="46">
        <v>0</v>
      </c>
      <c r="I48" s="46">
        <v>12120</v>
      </c>
      <c r="J48" s="46">
        <v>0</v>
      </c>
      <c r="K48" s="46">
        <v>0</v>
      </c>
      <c r="L48" s="46">
        <v>0</v>
      </c>
      <c r="M48" s="46">
        <v>69680</v>
      </c>
      <c r="N48" s="46">
        <f t="shared" si="10"/>
        <v>524484</v>
      </c>
      <c r="O48" s="47">
        <f t="shared" si="1"/>
        <v>15.058397932816538</v>
      </c>
      <c r="P48" s="9"/>
    </row>
    <row r="49" spans="1:119" ht="15.75">
      <c r="A49" s="29" t="s">
        <v>42</v>
      </c>
      <c r="B49" s="30"/>
      <c r="C49" s="31"/>
      <c r="D49" s="32">
        <f t="shared" ref="D49:M49" si="12">SUM(D50:D50)</f>
        <v>682480</v>
      </c>
      <c r="E49" s="32">
        <f t="shared" si="12"/>
        <v>40000</v>
      </c>
      <c r="F49" s="32">
        <f t="shared" si="12"/>
        <v>0</v>
      </c>
      <c r="G49" s="32">
        <f t="shared" si="12"/>
        <v>734644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1457124</v>
      </c>
      <c r="O49" s="45">
        <f t="shared" si="1"/>
        <v>41.835314384151594</v>
      </c>
      <c r="P49" s="9"/>
    </row>
    <row r="50" spans="1:119" ht="15.75" thickBot="1">
      <c r="A50" s="12"/>
      <c r="B50" s="25">
        <v>381</v>
      </c>
      <c r="C50" s="20" t="s">
        <v>52</v>
      </c>
      <c r="D50" s="46">
        <v>682480</v>
      </c>
      <c r="E50" s="46">
        <v>40000</v>
      </c>
      <c r="F50" s="46">
        <v>0</v>
      </c>
      <c r="G50" s="46">
        <v>734644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1457124</v>
      </c>
      <c r="O50" s="47">
        <f t="shared" si="1"/>
        <v>41.835314384151594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3">SUM(D5,D14,D22,D35,D42,D46,D49)</f>
        <v>18986467</v>
      </c>
      <c r="E51" s="15">
        <f t="shared" si="13"/>
        <v>9276572</v>
      </c>
      <c r="F51" s="15">
        <f t="shared" si="13"/>
        <v>1143191</v>
      </c>
      <c r="G51" s="15">
        <f t="shared" si="13"/>
        <v>734648</v>
      </c>
      <c r="H51" s="15">
        <f t="shared" si="13"/>
        <v>0</v>
      </c>
      <c r="I51" s="15">
        <f t="shared" si="13"/>
        <v>4988482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1666387</v>
      </c>
      <c r="N51" s="15">
        <f t="shared" si="10"/>
        <v>36795747</v>
      </c>
      <c r="O51" s="38">
        <f t="shared" si="1"/>
        <v>1056.438329026701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118</v>
      </c>
      <c r="M53" s="118"/>
      <c r="N53" s="118"/>
      <c r="O53" s="43">
        <v>34830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1" t="s">
        <v>61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3"/>
      <c r="P1" s="7"/>
      <c r="Q1"/>
    </row>
    <row r="2" spans="1:133" ht="24" thickBot="1">
      <c r="A2" s="124" t="s">
        <v>111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6"/>
      <c r="P2" s="7"/>
      <c r="Q2"/>
    </row>
    <row r="3" spans="1:133" ht="18" customHeight="1">
      <c r="A3" s="127" t="s">
        <v>54</v>
      </c>
      <c r="B3" s="108"/>
      <c r="C3" s="109"/>
      <c r="D3" s="128" t="s">
        <v>36</v>
      </c>
      <c r="E3" s="129"/>
      <c r="F3" s="129"/>
      <c r="G3" s="129"/>
      <c r="H3" s="130"/>
      <c r="I3" s="128" t="s">
        <v>37</v>
      </c>
      <c r="J3" s="130"/>
      <c r="K3" s="128" t="s">
        <v>39</v>
      </c>
      <c r="L3" s="130"/>
      <c r="M3" s="36"/>
      <c r="N3" s="37"/>
      <c r="O3" s="131" t="s">
        <v>59</v>
      </c>
      <c r="P3" s="11"/>
      <c r="Q3"/>
    </row>
    <row r="4" spans="1:133" ht="32.25" customHeight="1" thickBot="1">
      <c r="A4" s="110"/>
      <c r="B4" s="111"/>
      <c r="C4" s="112"/>
      <c r="D4" s="34" t="s">
        <v>3</v>
      </c>
      <c r="E4" s="34" t="s">
        <v>55</v>
      </c>
      <c r="F4" s="34" t="s">
        <v>56</v>
      </c>
      <c r="G4" s="34" t="s">
        <v>57</v>
      </c>
      <c r="H4" s="34" t="s">
        <v>4</v>
      </c>
      <c r="I4" s="34" t="s">
        <v>5</v>
      </c>
      <c r="J4" s="35" t="s">
        <v>58</v>
      </c>
      <c r="K4" s="35" t="s">
        <v>6</v>
      </c>
      <c r="L4" s="35" t="s">
        <v>7</v>
      </c>
      <c r="M4" s="35" t="s">
        <v>8</v>
      </c>
      <c r="N4" s="35" t="s">
        <v>38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9670720</v>
      </c>
      <c r="E5" s="27">
        <f t="shared" si="0"/>
        <v>591506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1497131</v>
      </c>
      <c r="N5" s="28">
        <f>SUM(D5:M5)</f>
        <v>11759357</v>
      </c>
      <c r="O5" s="33">
        <f t="shared" ref="O5:O51" si="1">(N5/O$53)</f>
        <v>343.83079442121573</v>
      </c>
      <c r="P5" s="6"/>
    </row>
    <row r="6" spans="1:133">
      <c r="A6" s="12"/>
      <c r="B6" s="25">
        <v>311</v>
      </c>
      <c r="C6" s="20" t="s">
        <v>1</v>
      </c>
      <c r="D6" s="46">
        <v>6233212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1497131</v>
      </c>
      <c r="N6" s="46">
        <f>SUM(D6:M6)</f>
        <v>7730343</v>
      </c>
      <c r="O6" s="47">
        <f t="shared" si="1"/>
        <v>226.02681208151807</v>
      </c>
      <c r="P6" s="9"/>
    </row>
    <row r="7" spans="1:133">
      <c r="A7" s="12"/>
      <c r="B7" s="25">
        <v>312.41000000000003</v>
      </c>
      <c r="C7" s="20" t="s">
        <v>9</v>
      </c>
      <c r="D7" s="46">
        <v>0</v>
      </c>
      <c r="E7" s="46">
        <v>343990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343990</v>
      </c>
      <c r="O7" s="47">
        <f t="shared" si="1"/>
        <v>10.057893044063039</v>
      </c>
      <c r="P7" s="9"/>
    </row>
    <row r="8" spans="1:133">
      <c r="A8" s="12"/>
      <c r="B8" s="25">
        <v>312.42</v>
      </c>
      <c r="C8" s="20" t="s">
        <v>73</v>
      </c>
      <c r="D8" s="46">
        <v>0</v>
      </c>
      <c r="E8" s="46">
        <v>247516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247516</v>
      </c>
      <c r="O8" s="47">
        <f t="shared" si="1"/>
        <v>7.2370983304581733</v>
      </c>
      <c r="P8" s="9"/>
    </row>
    <row r="9" spans="1:133">
      <c r="A9" s="12"/>
      <c r="B9" s="25">
        <v>314.10000000000002</v>
      </c>
      <c r="C9" s="20" t="s">
        <v>10</v>
      </c>
      <c r="D9" s="46">
        <v>1889221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1889221</v>
      </c>
      <c r="O9" s="47">
        <f t="shared" si="1"/>
        <v>55.238764948393325</v>
      </c>
      <c r="P9" s="9"/>
    </row>
    <row r="10" spans="1:133">
      <c r="A10" s="12"/>
      <c r="B10" s="25">
        <v>314.3</v>
      </c>
      <c r="C10" s="20" t="s">
        <v>11</v>
      </c>
      <c r="D10" s="46">
        <v>507843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507843</v>
      </c>
      <c r="O10" s="47">
        <f t="shared" si="1"/>
        <v>14.848776351568668</v>
      </c>
      <c r="P10" s="9"/>
    </row>
    <row r="11" spans="1:133">
      <c r="A11" s="12"/>
      <c r="B11" s="25">
        <v>314.39999999999998</v>
      </c>
      <c r="C11" s="20" t="s">
        <v>12</v>
      </c>
      <c r="D11" s="46">
        <v>26973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26973</v>
      </c>
      <c r="O11" s="47">
        <f t="shared" si="1"/>
        <v>0.78866115025876438</v>
      </c>
      <c r="P11" s="9"/>
    </row>
    <row r="12" spans="1:133">
      <c r="A12" s="12"/>
      <c r="B12" s="25">
        <v>315</v>
      </c>
      <c r="C12" s="20" t="s">
        <v>91</v>
      </c>
      <c r="D12" s="46">
        <v>851315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851315</v>
      </c>
      <c r="O12" s="47">
        <f t="shared" si="1"/>
        <v>24.89152363965966</v>
      </c>
      <c r="P12" s="9"/>
    </row>
    <row r="13" spans="1:133">
      <c r="A13" s="12"/>
      <c r="B13" s="25">
        <v>316</v>
      </c>
      <c r="C13" s="20" t="s">
        <v>92</v>
      </c>
      <c r="D13" s="46">
        <v>162156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162156</v>
      </c>
      <c r="O13" s="47">
        <f t="shared" si="1"/>
        <v>4.7412648752960438</v>
      </c>
      <c r="P13" s="9"/>
    </row>
    <row r="14" spans="1:133" ht="15.75">
      <c r="A14" s="29" t="s">
        <v>14</v>
      </c>
      <c r="B14" s="30"/>
      <c r="C14" s="31"/>
      <c r="D14" s="32">
        <f t="shared" ref="D14:M14" si="3">SUM(D15:D21)</f>
        <v>2468420</v>
      </c>
      <c r="E14" s="32">
        <f t="shared" si="3"/>
        <v>5662066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4111527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12242013</v>
      </c>
      <c r="O14" s="45">
        <f t="shared" si="1"/>
        <v>357.94313031782696</v>
      </c>
      <c r="P14" s="10"/>
    </row>
    <row r="15" spans="1:133">
      <c r="A15" s="12"/>
      <c r="B15" s="25">
        <v>322</v>
      </c>
      <c r="C15" s="20" t="s">
        <v>75</v>
      </c>
      <c r="D15" s="46">
        <v>87840</v>
      </c>
      <c r="E15" s="46">
        <v>0</v>
      </c>
      <c r="F15" s="46">
        <v>0</v>
      </c>
      <c r="G15" s="46">
        <v>0</v>
      </c>
      <c r="H15" s="46">
        <v>0</v>
      </c>
      <c r="I15" s="46">
        <v>587755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675595</v>
      </c>
      <c r="O15" s="47">
        <f t="shared" si="1"/>
        <v>19.753662173620654</v>
      </c>
      <c r="P15" s="9"/>
    </row>
    <row r="16" spans="1:133">
      <c r="A16" s="12"/>
      <c r="B16" s="25">
        <v>323.10000000000002</v>
      </c>
      <c r="C16" s="20" t="s">
        <v>15</v>
      </c>
      <c r="D16" s="46">
        <v>1489640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1489640</v>
      </c>
      <c r="O16" s="47">
        <f t="shared" si="1"/>
        <v>43.5554515949826</v>
      </c>
      <c r="P16" s="9"/>
    </row>
    <row r="17" spans="1:16">
      <c r="A17" s="12"/>
      <c r="B17" s="25">
        <v>323.39999999999998</v>
      </c>
      <c r="C17" s="20" t="s">
        <v>16</v>
      </c>
      <c r="D17" s="46">
        <v>11850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11850</v>
      </c>
      <c r="O17" s="47">
        <f t="shared" si="1"/>
        <v>0.34648109704394608</v>
      </c>
      <c r="P17" s="9"/>
    </row>
    <row r="18" spans="1:16">
      <c r="A18" s="12"/>
      <c r="B18" s="25">
        <v>323.7</v>
      </c>
      <c r="C18" s="20" t="s">
        <v>18</v>
      </c>
      <c r="D18" s="46">
        <v>817520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817520</v>
      </c>
      <c r="O18" s="47">
        <f t="shared" si="1"/>
        <v>23.903394637583695</v>
      </c>
      <c r="P18" s="9"/>
    </row>
    <row r="19" spans="1:16">
      <c r="A19" s="12"/>
      <c r="B19" s="25">
        <v>323.89999999999998</v>
      </c>
      <c r="C19" s="20" t="s">
        <v>19</v>
      </c>
      <c r="D19" s="46">
        <v>61570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61570</v>
      </c>
      <c r="O19" s="47">
        <f t="shared" si="1"/>
        <v>1.8002397590713721</v>
      </c>
      <c r="P19" s="9"/>
    </row>
    <row r="20" spans="1:16">
      <c r="A20" s="12"/>
      <c r="B20" s="25">
        <v>324.22000000000003</v>
      </c>
      <c r="C20" s="20" t="s">
        <v>112</v>
      </c>
      <c r="D20" s="46">
        <v>0</v>
      </c>
      <c r="E20" s="46">
        <v>30928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30928</v>
      </c>
      <c r="O20" s="47">
        <f t="shared" si="1"/>
        <v>0.90430104382912779</v>
      </c>
      <c r="P20" s="9"/>
    </row>
    <row r="21" spans="1:16">
      <c r="A21" s="12"/>
      <c r="B21" s="25">
        <v>325.2</v>
      </c>
      <c r="C21" s="20" t="s">
        <v>20</v>
      </c>
      <c r="D21" s="46">
        <v>0</v>
      </c>
      <c r="E21" s="46">
        <v>5631138</v>
      </c>
      <c r="F21" s="46">
        <v>0</v>
      </c>
      <c r="G21" s="46">
        <v>0</v>
      </c>
      <c r="H21" s="46">
        <v>0</v>
      </c>
      <c r="I21" s="46">
        <v>3523772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9154910</v>
      </c>
      <c r="O21" s="47">
        <f t="shared" si="1"/>
        <v>267.67960001169558</v>
      </c>
      <c r="P21" s="9"/>
    </row>
    <row r="22" spans="1:16" ht="15.75">
      <c r="A22" s="29" t="s">
        <v>23</v>
      </c>
      <c r="B22" s="30"/>
      <c r="C22" s="31"/>
      <c r="D22" s="32">
        <f t="shared" ref="D22:M22" si="5">SUM(D23:D33)</f>
        <v>3642876</v>
      </c>
      <c r="E22" s="32">
        <f t="shared" si="5"/>
        <v>2139167</v>
      </c>
      <c r="F22" s="32">
        <f t="shared" si="5"/>
        <v>1098443</v>
      </c>
      <c r="G22" s="32">
        <f t="shared" si="5"/>
        <v>0</v>
      </c>
      <c r="H22" s="32">
        <f t="shared" si="5"/>
        <v>0</v>
      </c>
      <c r="I22" s="32">
        <f t="shared" si="5"/>
        <v>54930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6935416</v>
      </c>
      <c r="O22" s="45">
        <f t="shared" si="1"/>
        <v>202.78401216338705</v>
      </c>
      <c r="P22" s="10"/>
    </row>
    <row r="23" spans="1:16">
      <c r="A23" s="12"/>
      <c r="B23" s="25">
        <v>331.2</v>
      </c>
      <c r="C23" s="20" t="s">
        <v>22</v>
      </c>
      <c r="D23" s="46">
        <v>0</v>
      </c>
      <c r="E23" s="46">
        <v>1470543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1470543</v>
      </c>
      <c r="O23" s="47">
        <f t="shared" si="1"/>
        <v>42.997076108885707</v>
      </c>
      <c r="P23" s="9"/>
    </row>
    <row r="24" spans="1:16">
      <c r="A24" s="12"/>
      <c r="B24" s="25">
        <v>331.39</v>
      </c>
      <c r="C24" s="20" t="s">
        <v>113</v>
      </c>
      <c r="D24" s="46">
        <v>0</v>
      </c>
      <c r="E24" s="46">
        <v>146917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146917</v>
      </c>
      <c r="O24" s="47">
        <f t="shared" si="1"/>
        <v>4.2956931083886438</v>
      </c>
      <c r="P24" s="9"/>
    </row>
    <row r="25" spans="1:16">
      <c r="A25" s="12"/>
      <c r="B25" s="25">
        <v>331.7</v>
      </c>
      <c r="C25" s="20" t="s">
        <v>25</v>
      </c>
      <c r="D25" s="46">
        <v>0</v>
      </c>
      <c r="E25" s="46">
        <v>11487</v>
      </c>
      <c r="F25" s="46">
        <v>1098443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1109930</v>
      </c>
      <c r="O25" s="47">
        <f t="shared" si="1"/>
        <v>32.453144644893428</v>
      </c>
      <c r="P25" s="9"/>
    </row>
    <row r="26" spans="1:16">
      <c r="A26" s="12"/>
      <c r="B26" s="25">
        <v>334.39</v>
      </c>
      <c r="C26" s="20" t="s">
        <v>93</v>
      </c>
      <c r="D26" s="46">
        <v>0</v>
      </c>
      <c r="E26" s="46">
        <v>59730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59730</v>
      </c>
      <c r="O26" s="47">
        <f t="shared" si="1"/>
        <v>1.7464401625683459</v>
      </c>
      <c r="P26" s="9"/>
    </row>
    <row r="27" spans="1:16">
      <c r="A27" s="12"/>
      <c r="B27" s="25">
        <v>334.69</v>
      </c>
      <c r="C27" s="20" t="s">
        <v>78</v>
      </c>
      <c r="D27" s="46">
        <v>0</v>
      </c>
      <c r="E27" s="46">
        <v>385532</v>
      </c>
      <c r="F27" s="46">
        <v>0</v>
      </c>
      <c r="G27" s="46">
        <v>0</v>
      </c>
      <c r="H27" s="46">
        <v>0</v>
      </c>
      <c r="I27" s="46">
        <v>54930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440462</v>
      </c>
      <c r="O27" s="47">
        <f t="shared" si="1"/>
        <v>12.878629279845619</v>
      </c>
      <c r="P27" s="9"/>
    </row>
    <row r="28" spans="1:16">
      <c r="A28" s="12"/>
      <c r="B28" s="25">
        <v>335.12</v>
      </c>
      <c r="C28" s="20" t="s">
        <v>94</v>
      </c>
      <c r="D28" s="46">
        <v>1422405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1422405</v>
      </c>
      <c r="O28" s="47">
        <f t="shared" si="1"/>
        <v>41.589573404286426</v>
      </c>
      <c r="P28" s="9"/>
    </row>
    <row r="29" spans="1:16">
      <c r="A29" s="12"/>
      <c r="B29" s="25">
        <v>335.14</v>
      </c>
      <c r="C29" s="20" t="s">
        <v>95</v>
      </c>
      <c r="D29" s="46">
        <v>2027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2027</v>
      </c>
      <c r="O29" s="47">
        <f t="shared" si="1"/>
        <v>5.9267272886757698E-2</v>
      </c>
      <c r="P29" s="9"/>
    </row>
    <row r="30" spans="1:16">
      <c r="A30" s="12"/>
      <c r="B30" s="25">
        <v>335.15</v>
      </c>
      <c r="C30" s="20" t="s">
        <v>96</v>
      </c>
      <c r="D30" s="46">
        <v>7859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7859</v>
      </c>
      <c r="O30" s="47">
        <f t="shared" si="1"/>
        <v>0.22978860267243648</v>
      </c>
      <c r="P30" s="9"/>
    </row>
    <row r="31" spans="1:16">
      <c r="A31" s="12"/>
      <c r="B31" s="25">
        <v>335.18</v>
      </c>
      <c r="C31" s="20" t="s">
        <v>97</v>
      </c>
      <c r="D31" s="46">
        <v>2143914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2143914</v>
      </c>
      <c r="O31" s="47">
        <f t="shared" si="1"/>
        <v>62.685710944124438</v>
      </c>
      <c r="P31" s="9"/>
    </row>
    <row r="32" spans="1:16">
      <c r="A32" s="12"/>
      <c r="B32" s="25">
        <v>337.4</v>
      </c>
      <c r="C32" s="20" t="s">
        <v>33</v>
      </c>
      <c r="D32" s="46">
        <v>66671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51" si="7">SUM(D32:M32)</f>
        <v>66671</v>
      </c>
      <c r="O32" s="47">
        <f t="shared" si="1"/>
        <v>1.9493874448115551</v>
      </c>
      <c r="P32" s="9"/>
    </row>
    <row r="33" spans="1:16">
      <c r="A33" s="12"/>
      <c r="B33" s="25">
        <v>337.7</v>
      </c>
      <c r="C33" s="20" t="s">
        <v>35</v>
      </c>
      <c r="D33" s="46">
        <v>0</v>
      </c>
      <c r="E33" s="46">
        <v>64958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64958</v>
      </c>
      <c r="O33" s="47">
        <f t="shared" si="1"/>
        <v>1.8993011900236836</v>
      </c>
      <c r="P33" s="9"/>
    </row>
    <row r="34" spans="1:16" ht="15.75">
      <c r="A34" s="29" t="s">
        <v>40</v>
      </c>
      <c r="B34" s="30"/>
      <c r="C34" s="31"/>
      <c r="D34" s="32">
        <f t="shared" ref="D34:M34" si="8">SUM(D35:D39)</f>
        <v>1098009</v>
      </c>
      <c r="E34" s="32">
        <f t="shared" si="8"/>
        <v>376512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si="7"/>
        <v>1474521</v>
      </c>
      <c r="O34" s="45">
        <f t="shared" si="1"/>
        <v>43.113388497412359</v>
      </c>
      <c r="P34" s="10"/>
    </row>
    <row r="35" spans="1:16">
      <c r="A35" s="12"/>
      <c r="B35" s="25">
        <v>341.9</v>
      </c>
      <c r="C35" s="20" t="s">
        <v>98</v>
      </c>
      <c r="D35" s="46">
        <v>438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438</v>
      </c>
      <c r="O35" s="47">
        <f t="shared" si="1"/>
        <v>1.2806643080611678E-2</v>
      </c>
      <c r="P35" s="9"/>
    </row>
    <row r="36" spans="1:16">
      <c r="A36" s="12"/>
      <c r="B36" s="25">
        <v>342.5</v>
      </c>
      <c r="C36" s="20" t="s">
        <v>81</v>
      </c>
      <c r="D36" s="46">
        <v>0</v>
      </c>
      <c r="E36" s="46">
        <v>226334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226334</v>
      </c>
      <c r="O36" s="47">
        <f t="shared" si="1"/>
        <v>6.6177597146282272</v>
      </c>
      <c r="P36" s="9"/>
    </row>
    <row r="37" spans="1:16">
      <c r="A37" s="12"/>
      <c r="B37" s="25">
        <v>342.6</v>
      </c>
      <c r="C37" s="20" t="s">
        <v>82</v>
      </c>
      <c r="D37" s="46">
        <v>971368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971368</v>
      </c>
      <c r="O37" s="47">
        <f t="shared" si="1"/>
        <v>28.401742639104121</v>
      </c>
      <c r="P37" s="9"/>
    </row>
    <row r="38" spans="1:16">
      <c r="A38" s="12"/>
      <c r="B38" s="25">
        <v>346.9</v>
      </c>
      <c r="C38" s="20" t="s">
        <v>44</v>
      </c>
      <c r="D38" s="46">
        <v>0</v>
      </c>
      <c r="E38" s="46">
        <v>150178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150178</v>
      </c>
      <c r="O38" s="47">
        <f t="shared" si="1"/>
        <v>4.3910411976258006</v>
      </c>
      <c r="P38" s="9"/>
    </row>
    <row r="39" spans="1:16">
      <c r="A39" s="12"/>
      <c r="B39" s="25">
        <v>347.2</v>
      </c>
      <c r="C39" s="20" t="s">
        <v>84</v>
      </c>
      <c r="D39" s="46">
        <v>126203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126203</v>
      </c>
      <c r="O39" s="47">
        <f t="shared" si="1"/>
        <v>3.6900383029735973</v>
      </c>
      <c r="P39" s="9"/>
    </row>
    <row r="40" spans="1:16" ht="15.75">
      <c r="A40" s="29" t="s">
        <v>41</v>
      </c>
      <c r="B40" s="30"/>
      <c r="C40" s="31"/>
      <c r="D40" s="32">
        <f t="shared" ref="D40:M40" si="9">SUM(D41:D43)</f>
        <v>380118</v>
      </c>
      <c r="E40" s="32">
        <f t="shared" si="9"/>
        <v>20002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7"/>
        <v>400120</v>
      </c>
      <c r="O40" s="45">
        <f t="shared" si="1"/>
        <v>11.699073126516769</v>
      </c>
      <c r="P40" s="10"/>
    </row>
    <row r="41" spans="1:16">
      <c r="A41" s="13"/>
      <c r="B41" s="39">
        <v>351.9</v>
      </c>
      <c r="C41" s="21" t="s">
        <v>99</v>
      </c>
      <c r="D41" s="46">
        <v>35119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35119</v>
      </c>
      <c r="O41" s="47">
        <f t="shared" si="1"/>
        <v>1.0268413204292273</v>
      </c>
      <c r="P41" s="9"/>
    </row>
    <row r="42" spans="1:16">
      <c r="A42" s="13"/>
      <c r="B42" s="39">
        <v>354</v>
      </c>
      <c r="C42" s="21" t="s">
        <v>48</v>
      </c>
      <c r="D42" s="46">
        <v>344999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344999</v>
      </c>
      <c r="O42" s="47">
        <f t="shared" si="1"/>
        <v>10.087395105406275</v>
      </c>
      <c r="P42" s="9"/>
    </row>
    <row r="43" spans="1:16">
      <c r="A43" s="13"/>
      <c r="B43" s="39">
        <v>355</v>
      </c>
      <c r="C43" s="21" t="s">
        <v>100</v>
      </c>
      <c r="D43" s="46">
        <v>0</v>
      </c>
      <c r="E43" s="46">
        <v>20002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20002</v>
      </c>
      <c r="O43" s="47">
        <f t="shared" si="1"/>
        <v>0.58483670068126659</v>
      </c>
      <c r="P43" s="9"/>
    </row>
    <row r="44" spans="1:16" ht="15.75">
      <c r="A44" s="29" t="s">
        <v>2</v>
      </c>
      <c r="B44" s="30"/>
      <c r="C44" s="31"/>
      <c r="D44" s="32">
        <f t="shared" ref="D44:M44" si="10">SUM(D45:D47)</f>
        <v>896844</v>
      </c>
      <c r="E44" s="32">
        <f t="shared" si="10"/>
        <v>20420</v>
      </c>
      <c r="F44" s="32">
        <f t="shared" si="10"/>
        <v>0</v>
      </c>
      <c r="G44" s="32">
        <f t="shared" si="10"/>
        <v>355</v>
      </c>
      <c r="H44" s="32">
        <f t="shared" si="10"/>
        <v>0</v>
      </c>
      <c r="I44" s="32">
        <f t="shared" si="10"/>
        <v>15488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85792</v>
      </c>
      <c r="N44" s="32">
        <f t="shared" si="7"/>
        <v>1018899</v>
      </c>
      <c r="O44" s="45">
        <f t="shared" si="1"/>
        <v>29.791497324639632</v>
      </c>
      <c r="P44" s="10"/>
    </row>
    <row r="45" spans="1:16">
      <c r="A45" s="12"/>
      <c r="B45" s="25">
        <v>361.1</v>
      </c>
      <c r="C45" s="20" t="s">
        <v>49</v>
      </c>
      <c r="D45" s="46">
        <v>605</v>
      </c>
      <c r="E45" s="46">
        <v>0</v>
      </c>
      <c r="F45" s="46">
        <v>0</v>
      </c>
      <c r="G45" s="46">
        <v>355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2789</v>
      </c>
      <c r="N45" s="46">
        <f t="shared" si="7"/>
        <v>3749</v>
      </c>
      <c r="O45" s="47">
        <f t="shared" si="1"/>
        <v>0.10961667787491594</v>
      </c>
      <c r="P45" s="9"/>
    </row>
    <row r="46" spans="1:16">
      <c r="A46" s="12"/>
      <c r="B46" s="25">
        <v>369.3</v>
      </c>
      <c r="C46" s="20" t="s">
        <v>114</v>
      </c>
      <c r="D46" s="46">
        <v>647008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7"/>
        <v>647008</v>
      </c>
      <c r="O46" s="47">
        <f t="shared" si="1"/>
        <v>18.917809420777171</v>
      </c>
      <c r="P46" s="9"/>
    </row>
    <row r="47" spans="1:16">
      <c r="A47" s="12"/>
      <c r="B47" s="25">
        <v>369.9</v>
      </c>
      <c r="C47" s="20" t="s">
        <v>51</v>
      </c>
      <c r="D47" s="46">
        <v>249231</v>
      </c>
      <c r="E47" s="46">
        <v>20420</v>
      </c>
      <c r="F47" s="46">
        <v>0</v>
      </c>
      <c r="G47" s="46">
        <v>0</v>
      </c>
      <c r="H47" s="46">
        <v>0</v>
      </c>
      <c r="I47" s="46">
        <v>15488</v>
      </c>
      <c r="J47" s="46">
        <v>0</v>
      </c>
      <c r="K47" s="46">
        <v>0</v>
      </c>
      <c r="L47" s="46">
        <v>0</v>
      </c>
      <c r="M47" s="46">
        <v>83003</v>
      </c>
      <c r="N47" s="46">
        <f t="shared" si="7"/>
        <v>368142</v>
      </c>
      <c r="O47" s="47">
        <f t="shared" si="1"/>
        <v>10.764071225987545</v>
      </c>
      <c r="P47" s="9"/>
    </row>
    <row r="48" spans="1:16" ht="15.75">
      <c r="A48" s="29" t="s">
        <v>42</v>
      </c>
      <c r="B48" s="30"/>
      <c r="C48" s="31"/>
      <c r="D48" s="32">
        <f t="shared" ref="D48:M48" si="11">SUM(D49:D50)</f>
        <v>3933200</v>
      </c>
      <c r="E48" s="32">
        <f t="shared" si="11"/>
        <v>50000</v>
      </c>
      <c r="F48" s="32">
        <f t="shared" si="11"/>
        <v>0</v>
      </c>
      <c r="G48" s="32">
        <f t="shared" si="11"/>
        <v>721500</v>
      </c>
      <c r="H48" s="32">
        <f t="shared" si="11"/>
        <v>0</v>
      </c>
      <c r="I48" s="32">
        <f t="shared" si="11"/>
        <v>0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7"/>
        <v>4704700</v>
      </c>
      <c r="O48" s="45">
        <f t="shared" si="1"/>
        <v>137.56030525423233</v>
      </c>
      <c r="P48" s="9"/>
    </row>
    <row r="49" spans="1:119">
      <c r="A49" s="12"/>
      <c r="B49" s="25">
        <v>381</v>
      </c>
      <c r="C49" s="20" t="s">
        <v>52</v>
      </c>
      <c r="D49" s="46">
        <v>625000</v>
      </c>
      <c r="E49" s="46">
        <v>50000</v>
      </c>
      <c r="F49" s="46">
        <v>0</v>
      </c>
      <c r="G49" s="46">
        <v>721500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7"/>
        <v>1396500</v>
      </c>
      <c r="O49" s="47">
        <f t="shared" si="1"/>
        <v>40.832139411128331</v>
      </c>
      <c r="P49" s="9"/>
    </row>
    <row r="50" spans="1:119" ht="15.75" thickBot="1">
      <c r="A50" s="12"/>
      <c r="B50" s="25">
        <v>384</v>
      </c>
      <c r="C50" s="20" t="s">
        <v>53</v>
      </c>
      <c r="D50" s="46">
        <v>3308200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7"/>
        <v>3308200</v>
      </c>
      <c r="O50" s="47">
        <f t="shared" si="1"/>
        <v>96.728165843104009</v>
      </c>
      <c r="P50" s="9"/>
    </row>
    <row r="51" spans="1:119" ht="16.5" thickBot="1">
      <c r="A51" s="14" t="s">
        <v>45</v>
      </c>
      <c r="B51" s="23"/>
      <c r="C51" s="22"/>
      <c r="D51" s="15">
        <f t="shared" ref="D51:M51" si="12">SUM(D5,D14,D22,D34,D40,D44,D48)</f>
        <v>22090187</v>
      </c>
      <c r="E51" s="15">
        <f t="shared" si="12"/>
        <v>8859673</v>
      </c>
      <c r="F51" s="15">
        <f t="shared" si="12"/>
        <v>1098443</v>
      </c>
      <c r="G51" s="15">
        <f t="shared" si="12"/>
        <v>721855</v>
      </c>
      <c r="H51" s="15">
        <f t="shared" si="12"/>
        <v>0</v>
      </c>
      <c r="I51" s="15">
        <f t="shared" si="12"/>
        <v>4181945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1582923</v>
      </c>
      <c r="N51" s="15">
        <f t="shared" si="7"/>
        <v>38535026</v>
      </c>
      <c r="O51" s="38">
        <f t="shared" si="1"/>
        <v>1126.7222011052309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18" t="s">
        <v>115</v>
      </c>
      <c r="M53" s="118"/>
      <c r="N53" s="118"/>
      <c r="O53" s="43">
        <v>34201</v>
      </c>
    </row>
    <row r="54" spans="1:119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120" t="s">
        <v>71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2025-04-09T20:50:02Z</cp:lastPrinted>
  <dcterms:created xsi:type="dcterms:W3CDTF">2000-08-31T21:26:31Z</dcterms:created>
  <dcterms:modified xsi:type="dcterms:W3CDTF">2025-04-09T21:02:36Z</dcterms:modified>
</cp:coreProperties>
</file>