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2" documentId="11_9A27C1174A63C0C8FD0722BE285EC0BE1136BEA3" xr6:coauthVersionLast="47" xr6:coauthVersionMax="47" xr10:uidLastSave="{8322DDDF-698F-4199-A2EC-52E854906F9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'2007'!$A$1:$O$36</definedName>
    <definedName name="_xlnm.Print_Area" localSheetId="15">'2008'!$A$1:$O$34</definedName>
    <definedName name="_xlnm.Print_Area" localSheetId="14">'2009'!$A$1:$O$36</definedName>
    <definedName name="_xlnm.Print_Area" localSheetId="13">'2010'!$A$1:$O$35</definedName>
    <definedName name="_xlnm.Print_Area" localSheetId="12">'2011'!$A$1:$O$43</definedName>
    <definedName name="_xlnm.Print_Area" localSheetId="11">'2012'!$A$1:$O$36</definedName>
    <definedName name="_xlnm.Print_Area" localSheetId="10">'2013'!$A$1:$O$34</definedName>
    <definedName name="_xlnm.Print_Area" localSheetId="9">'2014'!$A$1:$O$34</definedName>
    <definedName name="_xlnm.Print_Area" localSheetId="8">'2015'!$A$1:$O$34</definedName>
    <definedName name="_xlnm.Print_Area" localSheetId="7">'2016'!$A$1:$O$34</definedName>
    <definedName name="_xlnm.Print_Area" localSheetId="6">'2017'!$A$1:$O$39</definedName>
    <definedName name="_xlnm.Print_Area" localSheetId="5">'2018'!$A$1:$O$37</definedName>
    <definedName name="_xlnm.Print_Area" localSheetId="4">'2019'!$A$1:$O$39</definedName>
    <definedName name="_xlnm.Print_Area" localSheetId="3">'2020'!$A$1:$O$34</definedName>
    <definedName name="_xlnm.Print_Area" localSheetId="2">'2021'!$A$1:$P$32</definedName>
    <definedName name="_xlnm.Print_Area" localSheetId="1">'2022'!$A$1:$P$34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9" l="1"/>
  <c r="F28" i="49"/>
  <c r="G28" i="49"/>
  <c r="H28" i="49"/>
  <c r="I28" i="49"/>
  <c r="J28" i="49"/>
  <c r="K28" i="49"/>
  <c r="L28" i="49"/>
  <c r="M28" i="49"/>
  <c r="N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6" i="49"/>
  <c r="P26" i="49" s="1"/>
  <c r="O21" i="49"/>
  <c r="P21" i="49" s="1"/>
  <c r="O19" i="49"/>
  <c r="P19" i="49" s="1"/>
  <c r="O17" i="49"/>
  <c r="P17" i="49" s="1"/>
  <c r="O13" i="49"/>
  <c r="P13" i="49" s="1"/>
  <c r="O5" i="49"/>
  <c r="P5" i="49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L30" i="48" s="1"/>
  <c r="K5" i="48"/>
  <c r="J5" i="48"/>
  <c r="J30" i="48" s="1"/>
  <c r="I5" i="48"/>
  <c r="I30" i="48" s="1"/>
  <c r="H5" i="48"/>
  <c r="G5" i="48"/>
  <c r="F5" i="48"/>
  <c r="E5" i="48"/>
  <c r="D5" i="48"/>
  <c r="O28" i="49" l="1"/>
  <c r="P28" i="49" s="1"/>
  <c r="N30" i="48"/>
  <c r="K30" i="48"/>
  <c r="E30" i="48"/>
  <c r="M30" i="48"/>
  <c r="D30" i="48"/>
  <c r="F30" i="48"/>
  <c r="G30" i="48"/>
  <c r="H30" i="48"/>
  <c r="O24" i="48"/>
  <c r="P24" i="48" s="1"/>
  <c r="O28" i="48"/>
  <c r="P28" i="48" s="1"/>
  <c r="O26" i="48"/>
  <c r="P26" i="48" s="1"/>
  <c r="O21" i="48"/>
  <c r="P21" i="48" s="1"/>
  <c r="O19" i="48"/>
  <c r="P19" i="48" s="1"/>
  <c r="O13" i="48"/>
  <c r="P13" i="48" s="1"/>
  <c r="O5" i="48"/>
  <c r="P5" i="48" s="1"/>
  <c r="O17" i="48"/>
  <c r="P17" i="48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 s="1"/>
  <c r="O11" i="47"/>
  <c r="P11" i="47" s="1"/>
  <c r="O10" i="47"/>
  <c r="P10" i="47"/>
  <c r="O9" i="47"/>
  <c r="P9" i="47" s="1"/>
  <c r="O8" i="47"/>
  <c r="P8" i="47" s="1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9" i="46"/>
  <c r="O29" i="46" s="1"/>
  <c r="N28" i="46"/>
  <c r="O28" i="46" s="1"/>
  <c r="M27" i="46"/>
  <c r="L27" i="46"/>
  <c r="L30" i="46" s="1"/>
  <c r="K27" i="46"/>
  <c r="J27" i="46"/>
  <c r="I27" i="46"/>
  <c r="H27" i="46"/>
  <c r="G27" i="46"/>
  <c r="F27" i="46"/>
  <c r="E27" i="46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H30" i="46" s="1"/>
  <c r="G17" i="46"/>
  <c r="G30" i="46" s="1"/>
  <c r="F17" i="46"/>
  <c r="E17" i="46"/>
  <c r="D17" i="46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M30" i="46" s="1"/>
  <c r="L5" i="46"/>
  <c r="K5" i="46"/>
  <c r="J5" i="46"/>
  <c r="I5" i="46"/>
  <c r="H5" i="46"/>
  <c r="G5" i="46"/>
  <c r="F5" i="46"/>
  <c r="E5" i="46"/>
  <c r="E30" i="46" s="1"/>
  <c r="D5" i="46"/>
  <c r="D30" i="46" s="1"/>
  <c r="N34" i="45"/>
  <c r="O34" i="45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/>
  <c r="M25" i="45"/>
  <c r="L25" i="45"/>
  <c r="N25" i="45" s="1"/>
  <c r="O25" i="45" s="1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M22" i="45"/>
  <c r="L22" i="45"/>
  <c r="K22" i="45"/>
  <c r="K35" i="45" s="1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F35" i="45" s="1"/>
  <c r="E18" i="45"/>
  <c r="E35" i="45" s="1"/>
  <c r="D18" i="45"/>
  <c r="N17" i="45"/>
  <c r="O17" i="45" s="1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N13" i="45" s="1"/>
  <c r="O13" i="45" s="1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32" i="44"/>
  <c r="O32" i="44"/>
  <c r="M31" i="44"/>
  <c r="L31" i="44"/>
  <c r="K31" i="44"/>
  <c r="J31" i="44"/>
  <c r="I31" i="44"/>
  <c r="N31" i="44" s="1"/>
  <c r="O31" i="44" s="1"/>
  <c r="H31" i="44"/>
  <c r="G31" i="44"/>
  <c r="F31" i="44"/>
  <c r="E31" i="44"/>
  <c r="D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M18" i="44"/>
  <c r="L18" i="44"/>
  <c r="K18" i="44"/>
  <c r="K33" i="44" s="1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G33" i="44" s="1"/>
  <c r="F13" i="44"/>
  <c r="E13" i="44"/>
  <c r="D13" i="44"/>
  <c r="N12" i="44"/>
  <c r="O12" i="44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/>
  <c r="M5" i="44"/>
  <c r="M33" i="44" s="1"/>
  <c r="L5" i="44"/>
  <c r="L33" i="44" s="1"/>
  <c r="K5" i="44"/>
  <c r="J5" i="44"/>
  <c r="J33" i="44" s="1"/>
  <c r="I5" i="44"/>
  <c r="H5" i="44"/>
  <c r="N5" i="44" s="1"/>
  <c r="O5" i="44" s="1"/>
  <c r="G5" i="44"/>
  <c r="F5" i="44"/>
  <c r="E5" i="44"/>
  <c r="D5" i="44"/>
  <c r="N34" i="43"/>
  <c r="O34" i="43"/>
  <c r="M33" i="43"/>
  <c r="L33" i="43"/>
  <c r="K33" i="43"/>
  <c r="J33" i="43"/>
  <c r="I33" i="43"/>
  <c r="H33" i="43"/>
  <c r="G33" i="43"/>
  <c r="F33" i="43"/>
  <c r="E33" i="43"/>
  <c r="D33" i="43"/>
  <c r="N33" i="43" s="1"/>
  <c r="O33" i="43" s="1"/>
  <c r="N32" i="43"/>
  <c r="O32" i="43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 s="1"/>
  <c r="N29" i="43"/>
  <c r="O29" i="43" s="1"/>
  <c r="M28" i="43"/>
  <c r="L28" i="43"/>
  <c r="K28" i="43"/>
  <c r="J28" i="43"/>
  <c r="I28" i="43"/>
  <c r="I35" i="43" s="1"/>
  <c r="H28" i="43"/>
  <c r="G28" i="43"/>
  <c r="F28" i="43"/>
  <c r="E28" i="43"/>
  <c r="D28" i="43"/>
  <c r="N27" i="43"/>
  <c r="O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M35" i="43" s="1"/>
  <c r="L23" i="43"/>
  <c r="L35" i="43" s="1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H35" i="43" s="1"/>
  <c r="G19" i="43"/>
  <c r="F19" i="43"/>
  <c r="E19" i="43"/>
  <c r="D19" i="43"/>
  <c r="N18" i="43"/>
  <c r="O18" i="43" s="1"/>
  <c r="N17" i="43"/>
  <c r="O17" i="43" s="1"/>
  <c r="N16" i="43"/>
  <c r="O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M16" i="42"/>
  <c r="L16" i="42"/>
  <c r="K16" i="42"/>
  <c r="J16" i="42"/>
  <c r="I16" i="42"/>
  <c r="I30" i="42" s="1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H30" i="42" s="1"/>
  <c r="G12" i="42"/>
  <c r="F12" i="42"/>
  <c r="E12" i="42"/>
  <c r="D12" i="42"/>
  <c r="N12" i="42" s="1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30" i="42" s="1"/>
  <c r="D5" i="42"/>
  <c r="D30" i="42" s="1"/>
  <c r="N31" i="41"/>
  <c r="O31" i="41" s="1"/>
  <c r="N30" i="41"/>
  <c r="O30" i="41"/>
  <c r="M29" i="41"/>
  <c r="L29" i="41"/>
  <c r="N29" i="41" s="1"/>
  <c r="O29" i="41" s="1"/>
  <c r="K29" i="41"/>
  <c r="J29" i="41"/>
  <c r="I29" i="41"/>
  <c r="H29" i="41"/>
  <c r="G29" i="41"/>
  <c r="F29" i="41"/>
  <c r="E29" i="41"/>
  <c r="D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/>
  <c r="N12" i="41"/>
  <c r="O12" i="41"/>
  <c r="M11" i="41"/>
  <c r="L11" i="41"/>
  <c r="K11" i="41"/>
  <c r="N11" i="41" s="1"/>
  <c r="O11" i="41" s="1"/>
  <c r="J11" i="41"/>
  <c r="I11" i="41"/>
  <c r="H11" i="41"/>
  <c r="G11" i="41"/>
  <c r="F11" i="41"/>
  <c r="E11" i="41"/>
  <c r="D11" i="41"/>
  <c r="N10" i="41"/>
  <c r="O10" i="41"/>
  <c r="N9" i="41"/>
  <c r="O9" i="41"/>
  <c r="N8" i="41"/>
  <c r="O8" i="41" s="1"/>
  <c r="N7" i="41"/>
  <c r="O7" i="41" s="1"/>
  <c r="N6" i="41"/>
  <c r="O6" i="41" s="1"/>
  <c r="M5" i="41"/>
  <c r="M32" i="41" s="1"/>
  <c r="L5" i="41"/>
  <c r="K5" i="41"/>
  <c r="J5" i="41"/>
  <c r="I5" i="41"/>
  <c r="H5" i="41"/>
  <c r="G5" i="41"/>
  <c r="F5" i="41"/>
  <c r="E5" i="41"/>
  <c r="D5" i="4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M26" i="40"/>
  <c r="L26" i="40"/>
  <c r="K26" i="40"/>
  <c r="J26" i="40"/>
  <c r="N26" i="40" s="1"/>
  <c r="O26" i="40" s="1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M30" i="40" s="1"/>
  <c r="L22" i="40"/>
  <c r="L30" i="40" s="1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H30" i="40" s="1"/>
  <c r="G20" i="40"/>
  <c r="F20" i="40"/>
  <c r="E20" i="40"/>
  <c r="E30" i="40" s="1"/>
  <c r="D20" i="40"/>
  <c r="N19" i="40"/>
  <c r="O19" i="40" s="1"/>
  <c r="N18" i="40"/>
  <c r="O18" i="40" s="1"/>
  <c r="N17" i="40"/>
  <c r="O17" i="40"/>
  <c r="M16" i="40"/>
  <c r="L16" i="40"/>
  <c r="K16" i="40"/>
  <c r="J16" i="40"/>
  <c r="J30" i="40" s="1"/>
  <c r="I16" i="40"/>
  <c r="H16" i="40"/>
  <c r="G16" i="40"/>
  <c r="F16" i="40"/>
  <c r="E16" i="40"/>
  <c r="D16" i="40"/>
  <c r="N16" i="40" s="1"/>
  <c r="O16" i="40" s="1"/>
  <c r="N15" i="40"/>
  <c r="O15" i="40"/>
  <c r="N14" i="40"/>
  <c r="O14" i="40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D5" i="38"/>
  <c r="E5" i="38"/>
  <c r="F5" i="38"/>
  <c r="N5" i="38" s="1"/>
  <c r="O5" i="38" s="1"/>
  <c r="G5" i="38"/>
  <c r="H5" i="38"/>
  <c r="I5" i="38"/>
  <c r="J5" i="38"/>
  <c r="K5" i="38"/>
  <c r="L5" i="38"/>
  <c r="M5" i="38"/>
  <c r="M30" i="38" s="1"/>
  <c r="N6" i="38"/>
  <c r="O6" i="38"/>
  <c r="N7" i="38"/>
  <c r="O7" i="38" s="1"/>
  <c r="N8" i="38"/>
  <c r="O8" i="38" s="1"/>
  <c r="N9" i="38"/>
  <c r="O9" i="38" s="1"/>
  <c r="N10" i="38"/>
  <c r="O10" i="38"/>
  <c r="D11" i="38"/>
  <c r="E11" i="38"/>
  <c r="F11" i="38"/>
  <c r="G11" i="38"/>
  <c r="H11" i="38"/>
  <c r="I11" i="38"/>
  <c r="J11" i="38"/>
  <c r="K11" i="38"/>
  <c r="L11" i="38"/>
  <c r="M11" i="38"/>
  <c r="N12" i="38"/>
  <c r="O12" i="38" s="1"/>
  <c r="D13" i="38"/>
  <c r="E13" i="38"/>
  <c r="F13" i="38"/>
  <c r="G13" i="38"/>
  <c r="H13" i="38"/>
  <c r="I13" i="38"/>
  <c r="J13" i="38"/>
  <c r="K13" i="38"/>
  <c r="L13" i="38"/>
  <c r="M13" i="38"/>
  <c r="N14" i="38"/>
  <c r="O14" i="38" s="1"/>
  <c r="N15" i="38"/>
  <c r="O15" i="38" s="1"/>
  <c r="N16" i="38"/>
  <c r="O16" i="38" s="1"/>
  <c r="D17" i="38"/>
  <c r="E17" i="38"/>
  <c r="F17" i="38"/>
  <c r="G17" i="38"/>
  <c r="H17" i="38"/>
  <c r="I17" i="38"/>
  <c r="J17" i="38"/>
  <c r="K17" i="38"/>
  <c r="L17" i="38"/>
  <c r="M17" i="38"/>
  <c r="N18" i="38"/>
  <c r="O18" i="38"/>
  <c r="N19" i="38"/>
  <c r="O19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N21" i="38"/>
  <c r="O21" i="38" s="1"/>
  <c r="D22" i="38"/>
  <c r="E22" i="38"/>
  <c r="F22" i="38"/>
  <c r="G22" i="38"/>
  <c r="H22" i="38"/>
  <c r="I22" i="38"/>
  <c r="J22" i="38"/>
  <c r="K22" i="38"/>
  <c r="L22" i="38"/>
  <c r="M22" i="38"/>
  <c r="N23" i="38"/>
  <c r="O23" i="38" s="1"/>
  <c r="N24" i="38"/>
  <c r="O24" i="38" s="1"/>
  <c r="D25" i="38"/>
  <c r="E25" i="38"/>
  <c r="F25" i="38"/>
  <c r="G25" i="38"/>
  <c r="H25" i="38"/>
  <c r="H30" i="38" s="1"/>
  <c r="I25" i="38"/>
  <c r="I30" i="38" s="1"/>
  <c r="J25" i="38"/>
  <c r="K25" i="38"/>
  <c r="L25" i="38"/>
  <c r="M25" i="38"/>
  <c r="N26" i="38"/>
  <c r="O26" i="38" s="1"/>
  <c r="D27" i="38"/>
  <c r="E27" i="38"/>
  <c r="F27" i="38"/>
  <c r="G27" i="38"/>
  <c r="H27" i="38"/>
  <c r="I27" i="38"/>
  <c r="J27" i="38"/>
  <c r="K27" i="38"/>
  <c r="L27" i="38"/>
  <c r="M27" i="38"/>
  <c r="N28" i="38"/>
  <c r="O28" i="38"/>
  <c r="N29" i="38"/>
  <c r="O29" i="38"/>
  <c r="D5" i="33"/>
  <c r="E5" i="33"/>
  <c r="F5" i="33"/>
  <c r="G5" i="33"/>
  <c r="H5" i="33"/>
  <c r="I5" i="33"/>
  <c r="J5" i="33"/>
  <c r="K5" i="33"/>
  <c r="L5" i="33"/>
  <c r="M5" i="33"/>
  <c r="N6" i="33"/>
  <c r="O6" i="33"/>
  <c r="N7" i="33"/>
  <c r="O7" i="33"/>
  <c r="N8" i="33"/>
  <c r="O8" i="33"/>
  <c r="N9" i="33"/>
  <c r="O9" i="33" s="1"/>
  <c r="N10" i="33"/>
  <c r="O10" i="33" s="1"/>
  <c r="N11" i="33"/>
  <c r="O11" i="33" s="1"/>
  <c r="D12" i="33"/>
  <c r="E12" i="33"/>
  <c r="N12" i="33" s="1"/>
  <c r="O12" i="33" s="1"/>
  <c r="F12" i="33"/>
  <c r="G12" i="33"/>
  <c r="H12" i="33"/>
  <c r="I12" i="33"/>
  <c r="J12" i="33"/>
  <c r="K12" i="33"/>
  <c r="L12" i="33"/>
  <c r="M12" i="33"/>
  <c r="N13" i="33"/>
  <c r="O13" i="33" s="1"/>
  <c r="N14" i="33"/>
  <c r="O14" i="33" s="1"/>
  <c r="D15" i="33"/>
  <c r="E15" i="33"/>
  <c r="F15" i="33"/>
  <c r="G15" i="33"/>
  <c r="H15" i="33"/>
  <c r="I15" i="33"/>
  <c r="J15" i="33"/>
  <c r="J32" i="33" s="1"/>
  <c r="K15" i="33"/>
  <c r="K32" i="33" s="1"/>
  <c r="L15" i="33"/>
  <c r="M15" i="33"/>
  <c r="N16" i="33"/>
  <c r="O16" i="33" s="1"/>
  <c r="N17" i="33"/>
  <c r="O17" i="33" s="1"/>
  <c r="N18" i="33"/>
  <c r="O18" i="33" s="1"/>
  <c r="D19" i="33"/>
  <c r="E19" i="33"/>
  <c r="F19" i="33"/>
  <c r="G19" i="33"/>
  <c r="H19" i="33"/>
  <c r="I19" i="33"/>
  <c r="J19" i="33"/>
  <c r="K19" i="33"/>
  <c r="L19" i="33"/>
  <c r="M19" i="33"/>
  <c r="N20" i="33"/>
  <c r="O20" i="33"/>
  <c r="D21" i="33"/>
  <c r="E21" i="33"/>
  <c r="F21" i="33"/>
  <c r="G21" i="33"/>
  <c r="H21" i="33"/>
  <c r="I21" i="33"/>
  <c r="J21" i="33"/>
  <c r="K21" i="33"/>
  <c r="L21" i="33"/>
  <c r="M21" i="33"/>
  <c r="N22" i="33"/>
  <c r="O22" i="33"/>
  <c r="N23" i="33"/>
  <c r="O23" i="33"/>
  <c r="D24" i="33"/>
  <c r="E24" i="33"/>
  <c r="F24" i="33"/>
  <c r="G24" i="33"/>
  <c r="H24" i="33"/>
  <c r="I24" i="33"/>
  <c r="J24" i="33"/>
  <c r="K24" i="33"/>
  <c r="L24" i="33"/>
  <c r="M24" i="33"/>
  <c r="N25" i="33"/>
  <c r="O25" i="33" s="1"/>
  <c r="N26" i="33"/>
  <c r="O26" i="33" s="1"/>
  <c r="D27" i="33"/>
  <c r="E27" i="33"/>
  <c r="F27" i="33"/>
  <c r="G27" i="33"/>
  <c r="H27" i="33"/>
  <c r="I27" i="33"/>
  <c r="J27" i="33"/>
  <c r="K27" i="33"/>
  <c r="L27" i="33"/>
  <c r="M27" i="33"/>
  <c r="N28" i="33"/>
  <c r="O28" i="33" s="1"/>
  <c r="D29" i="33"/>
  <c r="E29" i="33"/>
  <c r="F29" i="33"/>
  <c r="G29" i="33"/>
  <c r="H29" i="33"/>
  <c r="I29" i="33"/>
  <c r="J29" i="33"/>
  <c r="K29" i="33"/>
  <c r="L29" i="33"/>
  <c r="M29" i="33"/>
  <c r="N30" i="33"/>
  <c r="O30" i="33"/>
  <c r="N31" i="33"/>
  <c r="O31" i="33"/>
  <c r="D5" i="34"/>
  <c r="D31" i="34" s="1"/>
  <c r="E5" i="34"/>
  <c r="F5" i="34"/>
  <c r="G5" i="34"/>
  <c r="H5" i="34"/>
  <c r="I5" i="34"/>
  <c r="J5" i="34"/>
  <c r="K5" i="34"/>
  <c r="L5" i="34"/>
  <c r="M5" i="34"/>
  <c r="N6" i="34"/>
  <c r="O6" i="34"/>
  <c r="N7" i="34"/>
  <c r="O7" i="34" s="1"/>
  <c r="N8" i="34"/>
  <c r="O8" i="34" s="1"/>
  <c r="N9" i="34"/>
  <c r="O9" i="34" s="1"/>
  <c r="N10" i="34"/>
  <c r="O10" i="34" s="1"/>
  <c r="N11" i="34"/>
  <c r="O11" i="34" s="1"/>
  <c r="D12" i="34"/>
  <c r="E12" i="34"/>
  <c r="F12" i="34"/>
  <c r="G12" i="34"/>
  <c r="H12" i="34"/>
  <c r="I12" i="34"/>
  <c r="J12" i="34"/>
  <c r="K12" i="34"/>
  <c r="L12" i="34"/>
  <c r="M12" i="34"/>
  <c r="N13" i="34"/>
  <c r="O13" i="34" s="1"/>
  <c r="N14" i="34"/>
  <c r="O14" i="34" s="1"/>
  <c r="D15" i="34"/>
  <c r="E15" i="34"/>
  <c r="E31" i="34" s="1"/>
  <c r="F15" i="34"/>
  <c r="G15" i="34"/>
  <c r="H15" i="34"/>
  <c r="I15" i="34"/>
  <c r="J15" i="34"/>
  <c r="K15" i="34"/>
  <c r="L15" i="34"/>
  <c r="M15" i="34"/>
  <c r="N16" i="34"/>
  <c r="O16" i="34" s="1"/>
  <c r="N17" i="34"/>
  <c r="O17" i="34" s="1"/>
  <c r="N18" i="34"/>
  <c r="O18" i="34" s="1"/>
  <c r="D19" i="34"/>
  <c r="N19" i="34" s="1"/>
  <c r="O19" i="34" s="1"/>
  <c r="E19" i="34"/>
  <c r="F19" i="34"/>
  <c r="G19" i="34"/>
  <c r="H19" i="34"/>
  <c r="I19" i="34"/>
  <c r="J19" i="34"/>
  <c r="K19" i="34"/>
  <c r="L19" i="34"/>
  <c r="M19" i="34"/>
  <c r="N20" i="34"/>
  <c r="O20" i="34"/>
  <c r="D21" i="34"/>
  <c r="E21" i="34"/>
  <c r="F21" i="34"/>
  <c r="G21" i="34"/>
  <c r="H21" i="34"/>
  <c r="I21" i="34"/>
  <c r="J21" i="34"/>
  <c r="K21" i="34"/>
  <c r="L21" i="34"/>
  <c r="M21" i="34"/>
  <c r="N22" i="34"/>
  <c r="O22" i="34" s="1"/>
  <c r="N23" i="34"/>
  <c r="O23" i="34" s="1"/>
  <c r="D24" i="34"/>
  <c r="N24" i="34" s="1"/>
  <c r="O24" i="34" s="1"/>
  <c r="E24" i="34"/>
  <c r="F24" i="34"/>
  <c r="G24" i="34"/>
  <c r="H24" i="34"/>
  <c r="I24" i="34"/>
  <c r="J24" i="34"/>
  <c r="K24" i="34"/>
  <c r="L24" i="34"/>
  <c r="M24" i="34"/>
  <c r="N25" i="34"/>
  <c r="O25" i="34" s="1"/>
  <c r="N26" i="34"/>
  <c r="O26" i="34" s="1"/>
  <c r="D27" i="34"/>
  <c r="E27" i="34"/>
  <c r="F27" i="34"/>
  <c r="G27" i="34"/>
  <c r="H27" i="34"/>
  <c r="I27" i="34"/>
  <c r="J27" i="34"/>
  <c r="K27" i="34"/>
  <c r="L27" i="34"/>
  <c r="M27" i="34"/>
  <c r="N28" i="34"/>
  <c r="O28" i="34" s="1"/>
  <c r="D29" i="34"/>
  <c r="E29" i="34"/>
  <c r="F29" i="34"/>
  <c r="G29" i="34"/>
  <c r="H29" i="34"/>
  <c r="I29" i="34"/>
  <c r="J29" i="34"/>
  <c r="K29" i="34"/>
  <c r="L29" i="34"/>
  <c r="M29" i="34"/>
  <c r="N30" i="34"/>
  <c r="O30" i="34"/>
  <c r="D5" i="35"/>
  <c r="N5" i="35" s="1"/>
  <c r="O5" i="35" s="1"/>
  <c r="E5" i="35"/>
  <c r="F5" i="35"/>
  <c r="G5" i="35"/>
  <c r="H5" i="35"/>
  <c r="H39" i="35" s="1"/>
  <c r="I5" i="35"/>
  <c r="I39" i="35" s="1"/>
  <c r="J5" i="35"/>
  <c r="K5" i="35"/>
  <c r="L5" i="35"/>
  <c r="M5" i="35"/>
  <c r="N6" i="35"/>
  <c r="O6" i="35" s="1"/>
  <c r="N7" i="35"/>
  <c r="O7" i="35" s="1"/>
  <c r="N8" i="35"/>
  <c r="O8" i="35"/>
  <c r="N9" i="35"/>
  <c r="O9" i="35" s="1"/>
  <c r="N10" i="35"/>
  <c r="O10" i="35" s="1"/>
  <c r="N11" i="35"/>
  <c r="O11" i="35"/>
  <c r="N12" i="35"/>
  <c r="O12" i="35" s="1"/>
  <c r="N13" i="35"/>
  <c r="O13" i="35" s="1"/>
  <c r="D14" i="35"/>
  <c r="E14" i="35"/>
  <c r="F14" i="35"/>
  <c r="G14" i="35"/>
  <c r="H14" i="35"/>
  <c r="I14" i="35"/>
  <c r="J14" i="35"/>
  <c r="K14" i="35"/>
  <c r="L14" i="35"/>
  <c r="M14" i="35"/>
  <c r="N15" i="35"/>
  <c r="O15" i="35"/>
  <c r="N16" i="35"/>
  <c r="O16" i="35" s="1"/>
  <c r="N17" i="35"/>
  <c r="O17" i="35" s="1"/>
  <c r="N18" i="35"/>
  <c r="O18" i="35"/>
  <c r="N19" i="35"/>
  <c r="O19" i="35" s="1"/>
  <c r="N20" i="35"/>
  <c r="O20" i="35" s="1"/>
  <c r="D21" i="35"/>
  <c r="E21" i="35"/>
  <c r="F21" i="35"/>
  <c r="G21" i="35"/>
  <c r="G39" i="35" s="1"/>
  <c r="H21" i="35"/>
  <c r="I21" i="35"/>
  <c r="J21" i="35"/>
  <c r="K21" i="35"/>
  <c r="L21" i="35"/>
  <c r="M21" i="35"/>
  <c r="N22" i="35"/>
  <c r="O22" i="35"/>
  <c r="N23" i="35"/>
  <c r="O23" i="35" s="1"/>
  <c r="N24" i="35"/>
  <c r="O24" i="35" s="1"/>
  <c r="D25" i="35"/>
  <c r="E25" i="35"/>
  <c r="F25" i="35"/>
  <c r="G25" i="35"/>
  <c r="H25" i="35"/>
  <c r="I25" i="35"/>
  <c r="J25" i="35"/>
  <c r="K25" i="35"/>
  <c r="K39" i="35" s="1"/>
  <c r="L25" i="35"/>
  <c r="M25" i="35"/>
  <c r="N26" i="35"/>
  <c r="O26" i="35"/>
  <c r="D27" i="35"/>
  <c r="E27" i="35"/>
  <c r="F27" i="35"/>
  <c r="G27" i="35"/>
  <c r="H27" i="35"/>
  <c r="I27" i="35"/>
  <c r="J27" i="35"/>
  <c r="K27" i="35"/>
  <c r="L27" i="35"/>
  <c r="M27" i="35"/>
  <c r="N28" i="35"/>
  <c r="O28" i="35" s="1"/>
  <c r="N29" i="35"/>
  <c r="O29" i="35" s="1"/>
  <c r="N30" i="35"/>
  <c r="O30" i="35"/>
  <c r="D31" i="35"/>
  <c r="E31" i="35"/>
  <c r="E39" i="35" s="1"/>
  <c r="F31" i="35"/>
  <c r="G31" i="35"/>
  <c r="H31" i="35"/>
  <c r="I31" i="35"/>
  <c r="J31" i="35"/>
  <c r="K31" i="35"/>
  <c r="L31" i="35"/>
  <c r="M31" i="35"/>
  <c r="N32" i="35"/>
  <c r="O32" i="35" s="1"/>
  <c r="D33" i="35"/>
  <c r="E33" i="35"/>
  <c r="F33" i="35"/>
  <c r="N33" i="35" s="1"/>
  <c r="O33" i="35" s="1"/>
  <c r="G33" i="35"/>
  <c r="H33" i="35"/>
  <c r="I33" i="35"/>
  <c r="J33" i="35"/>
  <c r="K33" i="35"/>
  <c r="L33" i="35"/>
  <c r="M33" i="35"/>
  <c r="N34" i="35"/>
  <c r="O34" i="35"/>
  <c r="D35" i="35"/>
  <c r="E35" i="35"/>
  <c r="F35" i="35"/>
  <c r="G35" i="35"/>
  <c r="H35" i="35"/>
  <c r="I35" i="35"/>
  <c r="J35" i="35"/>
  <c r="K35" i="35"/>
  <c r="L35" i="35"/>
  <c r="M35" i="35"/>
  <c r="N36" i="35"/>
  <c r="O36" i="35"/>
  <c r="N37" i="35"/>
  <c r="O37" i="35" s="1"/>
  <c r="N38" i="35"/>
  <c r="O38" i="35" s="1"/>
  <c r="D5" i="36"/>
  <c r="E5" i="36"/>
  <c r="F5" i="36"/>
  <c r="G5" i="36"/>
  <c r="H5" i="36"/>
  <c r="H32" i="36" s="1"/>
  <c r="I5" i="36"/>
  <c r="J5" i="36"/>
  <c r="K5" i="36"/>
  <c r="L5" i="36"/>
  <c r="M5" i="36"/>
  <c r="N6" i="36"/>
  <c r="O6" i="36" s="1"/>
  <c r="N7" i="36"/>
  <c r="O7" i="36" s="1"/>
  <c r="N8" i="36"/>
  <c r="O8" i="36"/>
  <c r="N9" i="36"/>
  <c r="O9" i="36" s="1"/>
  <c r="N10" i="36"/>
  <c r="O10" i="36"/>
  <c r="N11" i="36"/>
  <c r="O11" i="36" s="1"/>
  <c r="N12" i="36"/>
  <c r="O12" i="36" s="1"/>
  <c r="N13" i="36"/>
  <c r="O13" i="36" s="1"/>
  <c r="D14" i="36"/>
  <c r="E14" i="36"/>
  <c r="F14" i="36"/>
  <c r="G14" i="36"/>
  <c r="H14" i="36"/>
  <c r="I14" i="36"/>
  <c r="J14" i="36"/>
  <c r="J32" i="36" s="1"/>
  <c r="K14" i="36"/>
  <c r="L14" i="36"/>
  <c r="M14" i="36"/>
  <c r="N15" i="36"/>
  <c r="O15" i="36"/>
  <c r="N16" i="36"/>
  <c r="O16" i="36" s="1"/>
  <c r="N17" i="36"/>
  <c r="O17" i="36"/>
  <c r="D18" i="36"/>
  <c r="E18" i="36"/>
  <c r="F18" i="36"/>
  <c r="F32" i="36" s="1"/>
  <c r="G18" i="36"/>
  <c r="H18" i="36"/>
  <c r="I18" i="36"/>
  <c r="J18" i="36"/>
  <c r="K18" i="36"/>
  <c r="L18" i="36"/>
  <c r="M18" i="36"/>
  <c r="N19" i="36"/>
  <c r="O19" i="36" s="1"/>
  <c r="N20" i="36"/>
  <c r="O20" i="36" s="1"/>
  <c r="N21" i="36"/>
  <c r="O21" i="36" s="1"/>
  <c r="D22" i="36"/>
  <c r="N22" i="36" s="1"/>
  <c r="O22" i="36" s="1"/>
  <c r="E22" i="36"/>
  <c r="F22" i="36"/>
  <c r="G22" i="36"/>
  <c r="H22" i="36"/>
  <c r="I22" i="36"/>
  <c r="J22" i="36"/>
  <c r="K22" i="36"/>
  <c r="L22" i="36"/>
  <c r="M22" i="36"/>
  <c r="N23" i="36"/>
  <c r="O23" i="36" s="1"/>
  <c r="D24" i="36"/>
  <c r="E24" i="36"/>
  <c r="F24" i="36"/>
  <c r="G24" i="36"/>
  <c r="H24" i="36"/>
  <c r="I24" i="36"/>
  <c r="J24" i="36"/>
  <c r="K24" i="36"/>
  <c r="L24" i="36"/>
  <c r="M24" i="36"/>
  <c r="N25" i="36"/>
  <c r="O25" i="36"/>
  <c r="D26" i="36"/>
  <c r="E26" i="36"/>
  <c r="F26" i="36"/>
  <c r="G26" i="36"/>
  <c r="H26" i="36"/>
  <c r="I26" i="36"/>
  <c r="J26" i="36"/>
  <c r="K26" i="36"/>
  <c r="L26" i="36"/>
  <c r="M26" i="36"/>
  <c r="N27" i="36"/>
  <c r="O27" i="36" s="1"/>
  <c r="D28" i="36"/>
  <c r="E28" i="36"/>
  <c r="F28" i="36"/>
  <c r="G28" i="36"/>
  <c r="H28" i="36"/>
  <c r="I28" i="36"/>
  <c r="J28" i="36"/>
  <c r="K28" i="36"/>
  <c r="L28" i="36"/>
  <c r="M28" i="36"/>
  <c r="N29" i="36"/>
  <c r="O29" i="36" s="1"/>
  <c r="D30" i="36"/>
  <c r="E30" i="36"/>
  <c r="F30" i="36"/>
  <c r="G30" i="36"/>
  <c r="H30" i="36"/>
  <c r="I30" i="36"/>
  <c r="J30" i="36"/>
  <c r="K30" i="36"/>
  <c r="L30" i="36"/>
  <c r="M30" i="36"/>
  <c r="N31" i="36"/>
  <c r="O31" i="36" s="1"/>
  <c r="D5" i="37"/>
  <c r="E5" i="37"/>
  <c r="F5" i="37"/>
  <c r="G5" i="37"/>
  <c r="H5" i="37"/>
  <c r="I5" i="37"/>
  <c r="J5" i="37"/>
  <c r="K5" i="37"/>
  <c r="L5" i="37"/>
  <c r="M5" i="37"/>
  <c r="N6" i="37"/>
  <c r="O6" i="37" s="1"/>
  <c r="N7" i="37"/>
  <c r="O7" i="37"/>
  <c r="N8" i="37"/>
  <c r="O8" i="37"/>
  <c r="N9" i="37"/>
  <c r="O9" i="37" s="1"/>
  <c r="N10" i="37"/>
  <c r="O10" i="37"/>
  <c r="N11" i="37"/>
  <c r="O11" i="37" s="1"/>
  <c r="D12" i="37"/>
  <c r="E12" i="37"/>
  <c r="F12" i="37"/>
  <c r="G12" i="37"/>
  <c r="H12" i="37"/>
  <c r="I12" i="37"/>
  <c r="J12" i="37"/>
  <c r="K12" i="37"/>
  <c r="L12" i="37"/>
  <c r="M12" i="37"/>
  <c r="N13" i="37"/>
  <c r="O13" i="37"/>
  <c r="N14" i="37"/>
  <c r="O14" i="37"/>
  <c r="N15" i="37"/>
  <c r="O15" i="37" s="1"/>
  <c r="D16" i="37"/>
  <c r="E16" i="37"/>
  <c r="F16" i="37"/>
  <c r="G16" i="37"/>
  <c r="H16" i="37"/>
  <c r="I16" i="37"/>
  <c r="J16" i="37"/>
  <c r="K16" i="37"/>
  <c r="L16" i="37"/>
  <c r="M16" i="37"/>
  <c r="N17" i="37"/>
  <c r="O17" i="37"/>
  <c r="N18" i="37"/>
  <c r="O18" i="37" s="1"/>
  <c r="N19" i="37"/>
  <c r="O19" i="37" s="1"/>
  <c r="D20" i="37"/>
  <c r="E20" i="37"/>
  <c r="F20" i="37"/>
  <c r="G20" i="37"/>
  <c r="H20" i="37"/>
  <c r="I20" i="37"/>
  <c r="J20" i="37"/>
  <c r="K20" i="37"/>
  <c r="L20" i="37"/>
  <c r="M20" i="37"/>
  <c r="N21" i="37"/>
  <c r="O21" i="37" s="1"/>
  <c r="D22" i="37"/>
  <c r="E22" i="37"/>
  <c r="F22" i="37"/>
  <c r="G22" i="37"/>
  <c r="H22" i="37"/>
  <c r="I22" i="37"/>
  <c r="J22" i="37"/>
  <c r="K22" i="37"/>
  <c r="L22" i="37"/>
  <c r="M22" i="37"/>
  <c r="N23" i="37"/>
  <c r="O23" i="37"/>
  <c r="D24" i="37"/>
  <c r="E24" i="37"/>
  <c r="F24" i="37"/>
  <c r="G24" i="37"/>
  <c r="H24" i="37"/>
  <c r="I24" i="37"/>
  <c r="J24" i="37"/>
  <c r="K24" i="37"/>
  <c r="L24" i="37"/>
  <c r="M24" i="37"/>
  <c r="N25" i="37"/>
  <c r="O25" i="37" s="1"/>
  <c r="D26" i="37"/>
  <c r="N26" i="37" s="1"/>
  <c r="O26" i="37" s="1"/>
  <c r="E26" i="37"/>
  <c r="F26" i="37"/>
  <c r="G26" i="37"/>
  <c r="H26" i="37"/>
  <c r="I26" i="37"/>
  <c r="J26" i="37"/>
  <c r="K26" i="37"/>
  <c r="L26" i="37"/>
  <c r="M26" i="37"/>
  <c r="N27" i="37"/>
  <c r="O27" i="37"/>
  <c r="D28" i="37"/>
  <c r="E28" i="37"/>
  <c r="F28" i="37"/>
  <c r="G28" i="37"/>
  <c r="H28" i="37"/>
  <c r="I28" i="37"/>
  <c r="J28" i="37"/>
  <c r="K28" i="37"/>
  <c r="L28" i="37"/>
  <c r="M28" i="37"/>
  <c r="N29" i="37"/>
  <c r="O29" i="37" s="1"/>
  <c r="L30" i="37"/>
  <c r="D5" i="39"/>
  <c r="E5" i="39"/>
  <c r="F5" i="39"/>
  <c r="G5" i="39"/>
  <c r="H5" i="39"/>
  <c r="I5" i="39"/>
  <c r="J5" i="39"/>
  <c r="K5" i="39"/>
  <c r="L5" i="39"/>
  <c r="M5" i="39"/>
  <c r="N6" i="39"/>
  <c r="O6" i="39" s="1"/>
  <c r="N7" i="39"/>
  <c r="O7" i="39" s="1"/>
  <c r="N8" i="39"/>
  <c r="O8" i="39" s="1"/>
  <c r="N9" i="39"/>
  <c r="O9" i="39"/>
  <c r="N10" i="39"/>
  <c r="O10" i="39" s="1"/>
  <c r="N11" i="39"/>
  <c r="O11" i="39"/>
  <c r="D12" i="39"/>
  <c r="E12" i="39"/>
  <c r="F12" i="39"/>
  <c r="G12" i="39"/>
  <c r="H12" i="39"/>
  <c r="I12" i="39"/>
  <c r="J12" i="39"/>
  <c r="K12" i="39"/>
  <c r="L12" i="39"/>
  <c r="M12" i="39"/>
  <c r="N13" i="39"/>
  <c r="O13" i="39" s="1"/>
  <c r="N14" i="39"/>
  <c r="O14" i="39" s="1"/>
  <c r="N15" i="39"/>
  <c r="O15" i="39" s="1"/>
  <c r="D16" i="39"/>
  <c r="E16" i="39"/>
  <c r="F16" i="39"/>
  <c r="G16" i="39"/>
  <c r="H16" i="39"/>
  <c r="I16" i="39"/>
  <c r="J16" i="39"/>
  <c r="K16" i="39"/>
  <c r="L16" i="39"/>
  <c r="M16" i="39"/>
  <c r="N17" i="39"/>
  <c r="O17" i="39"/>
  <c r="N18" i="39"/>
  <c r="O18" i="39"/>
  <c r="N19" i="39"/>
  <c r="O19" i="39" s="1"/>
  <c r="D20" i="39"/>
  <c r="E20" i="39"/>
  <c r="F20" i="39"/>
  <c r="G20" i="39"/>
  <c r="H20" i="39"/>
  <c r="I20" i="39"/>
  <c r="J20" i="39"/>
  <c r="K20" i="39"/>
  <c r="L20" i="39"/>
  <c r="M20" i="39"/>
  <c r="N21" i="39"/>
  <c r="O21" i="39"/>
  <c r="D22" i="39"/>
  <c r="N22" i="39" s="1"/>
  <c r="O22" i="39" s="1"/>
  <c r="E22" i="39"/>
  <c r="F22" i="39"/>
  <c r="G22" i="39"/>
  <c r="H22" i="39"/>
  <c r="I22" i="39"/>
  <c r="J22" i="39"/>
  <c r="K22" i="39"/>
  <c r="L22" i="39"/>
  <c r="M22" i="39"/>
  <c r="N23" i="39"/>
  <c r="O23" i="39" s="1"/>
  <c r="D24" i="39"/>
  <c r="E24" i="39"/>
  <c r="F24" i="39"/>
  <c r="G24" i="39"/>
  <c r="H24" i="39"/>
  <c r="I24" i="39"/>
  <c r="J24" i="39"/>
  <c r="K24" i="39"/>
  <c r="L24" i="39"/>
  <c r="M24" i="39"/>
  <c r="N25" i="39"/>
  <c r="O25" i="39" s="1"/>
  <c r="D26" i="39"/>
  <c r="E26" i="39"/>
  <c r="F26" i="39"/>
  <c r="G26" i="39"/>
  <c r="H26" i="39"/>
  <c r="I26" i="39"/>
  <c r="J26" i="39"/>
  <c r="K26" i="39"/>
  <c r="L26" i="39"/>
  <c r="M26" i="39"/>
  <c r="N27" i="39"/>
  <c r="O27" i="39"/>
  <c r="D28" i="39"/>
  <c r="E28" i="39"/>
  <c r="F28" i="39"/>
  <c r="G28" i="39"/>
  <c r="H28" i="39"/>
  <c r="I28" i="39"/>
  <c r="J28" i="39"/>
  <c r="K28" i="39"/>
  <c r="L28" i="39"/>
  <c r="M28" i="39"/>
  <c r="N29" i="39"/>
  <c r="O29" i="39"/>
  <c r="I30" i="40"/>
  <c r="G32" i="41"/>
  <c r="L32" i="41"/>
  <c r="N13" i="44"/>
  <c r="O13" i="44" s="1"/>
  <c r="N5" i="45"/>
  <c r="O5" i="45"/>
  <c r="I30" i="46"/>
  <c r="J30" i="46"/>
  <c r="D30" i="39" l="1"/>
  <c r="D32" i="33"/>
  <c r="N25" i="46"/>
  <c r="O25" i="46" s="1"/>
  <c r="K30" i="37"/>
  <c r="N24" i="39"/>
  <c r="O24" i="39" s="1"/>
  <c r="N13" i="43"/>
  <c r="O13" i="43" s="1"/>
  <c r="F28" i="47"/>
  <c r="G35" i="45"/>
  <c r="N20" i="39"/>
  <c r="O20" i="39" s="1"/>
  <c r="N5" i="43"/>
  <c r="O5" i="43" s="1"/>
  <c r="N19" i="43"/>
  <c r="O19" i="43" s="1"/>
  <c r="N21" i="44"/>
  <c r="O21" i="44" s="1"/>
  <c r="O17" i="47"/>
  <c r="P17" i="47" s="1"/>
  <c r="N28" i="36"/>
  <c r="O28" i="36" s="1"/>
  <c r="N24" i="33"/>
  <c r="O24" i="33" s="1"/>
  <c r="K30" i="40"/>
  <c r="G35" i="43"/>
  <c r="K35" i="43"/>
  <c r="H35" i="45"/>
  <c r="N5" i="46"/>
  <c r="O5" i="46" s="1"/>
  <c r="H28" i="47"/>
  <c r="N21" i="46"/>
  <c r="O21" i="46" s="1"/>
  <c r="F30" i="39"/>
  <c r="E28" i="47"/>
  <c r="E30" i="37"/>
  <c r="M31" i="34"/>
  <c r="I31" i="34"/>
  <c r="L39" i="35"/>
  <c r="N27" i="34"/>
  <c r="O27" i="34" s="1"/>
  <c r="H31" i="34"/>
  <c r="F31" i="34"/>
  <c r="N31" i="34" s="1"/>
  <c r="O31" i="34" s="1"/>
  <c r="E30" i="38"/>
  <c r="N24" i="40"/>
  <c r="O24" i="40" s="1"/>
  <c r="N26" i="44"/>
  <c r="O26" i="44" s="1"/>
  <c r="I35" i="45"/>
  <c r="K30" i="46"/>
  <c r="N13" i="46"/>
  <c r="O13" i="46" s="1"/>
  <c r="I28" i="47"/>
  <c r="L28" i="47"/>
  <c r="O24" i="47"/>
  <c r="P24" i="47" s="1"/>
  <c r="N15" i="34"/>
  <c r="O15" i="34" s="1"/>
  <c r="N26" i="42"/>
  <c r="O26" i="42" s="1"/>
  <c r="N5" i="37"/>
  <c r="O5" i="37" s="1"/>
  <c r="N22" i="37"/>
  <c r="O22" i="37" s="1"/>
  <c r="N16" i="37"/>
  <c r="O16" i="37" s="1"/>
  <c r="K32" i="36"/>
  <c r="N15" i="33"/>
  <c r="O15" i="33" s="1"/>
  <c r="N20" i="40"/>
  <c r="O20" i="40" s="1"/>
  <c r="N25" i="43"/>
  <c r="O25" i="43" s="1"/>
  <c r="G28" i="47"/>
  <c r="L30" i="38"/>
  <c r="D30" i="38"/>
  <c r="N30" i="38" s="1"/>
  <c r="O30" i="38" s="1"/>
  <c r="D30" i="40"/>
  <c r="E33" i="44"/>
  <c r="N19" i="46"/>
  <c r="O19" i="46" s="1"/>
  <c r="J28" i="47"/>
  <c r="M28" i="47"/>
  <c r="O21" i="47"/>
  <c r="P21" i="47" s="1"/>
  <c r="G30" i="37"/>
  <c r="K30" i="42"/>
  <c r="K28" i="47"/>
  <c r="N23" i="46"/>
  <c r="O23" i="46" s="1"/>
  <c r="O26" i="47"/>
  <c r="P26" i="47" s="1"/>
  <c r="J30" i="39"/>
  <c r="N12" i="34"/>
  <c r="O12" i="34" s="1"/>
  <c r="N19" i="33"/>
  <c r="O19" i="33" s="1"/>
  <c r="N27" i="38"/>
  <c r="O27" i="38" s="1"/>
  <c r="N22" i="38"/>
  <c r="O22" i="38" s="1"/>
  <c r="G30" i="40"/>
  <c r="H32" i="41"/>
  <c r="N5" i="42"/>
  <c r="O5" i="42" s="1"/>
  <c r="G30" i="42"/>
  <c r="N28" i="45"/>
  <c r="O28" i="45" s="1"/>
  <c r="N25" i="38"/>
  <c r="O25" i="38" s="1"/>
  <c r="G30" i="38"/>
  <c r="N22" i="42"/>
  <c r="O22" i="42" s="1"/>
  <c r="F30" i="37"/>
  <c r="N31" i="45"/>
  <c r="O31" i="45" s="1"/>
  <c r="M32" i="36"/>
  <c r="G31" i="34"/>
  <c r="N28" i="40"/>
  <c r="O28" i="40" s="1"/>
  <c r="N28" i="47"/>
  <c r="M30" i="39"/>
  <c r="N20" i="42"/>
  <c r="O20" i="42" s="1"/>
  <c r="I32" i="41"/>
  <c r="D32" i="41"/>
  <c r="M30" i="42"/>
  <c r="N24" i="42"/>
  <c r="O24" i="42" s="1"/>
  <c r="M35" i="45"/>
  <c r="N27" i="46"/>
  <c r="O27" i="46" s="1"/>
  <c r="N25" i="35"/>
  <c r="O25" i="35" s="1"/>
  <c r="N14" i="35"/>
  <c r="O14" i="35" s="1"/>
  <c r="I32" i="33"/>
  <c r="J32" i="41"/>
  <c r="N18" i="36"/>
  <c r="O18" i="36" s="1"/>
  <c r="N16" i="42"/>
  <c r="O16" i="42" s="1"/>
  <c r="N27" i="33"/>
  <c r="O27" i="33" s="1"/>
  <c r="E32" i="41"/>
  <c r="N32" i="41" s="1"/>
  <c r="O32" i="41" s="1"/>
  <c r="N26" i="36"/>
  <c r="O26" i="36" s="1"/>
  <c r="N28" i="39"/>
  <c r="O28" i="39" s="1"/>
  <c r="E30" i="39"/>
  <c r="N28" i="37"/>
  <c r="O28" i="37" s="1"/>
  <c r="N5" i="34"/>
  <c r="O5" i="34" s="1"/>
  <c r="K30" i="39"/>
  <c r="I30" i="39"/>
  <c r="L32" i="36"/>
  <c r="I32" i="36"/>
  <c r="N35" i="35"/>
  <c r="O35" i="35" s="1"/>
  <c r="N27" i="35"/>
  <c r="O27" i="35" s="1"/>
  <c r="N21" i="34"/>
  <c r="O21" i="34" s="1"/>
  <c r="M39" i="35"/>
  <c r="J31" i="34"/>
  <c r="N28" i="42"/>
  <c r="O28" i="42" s="1"/>
  <c r="N23" i="43"/>
  <c r="O23" i="43" s="1"/>
  <c r="N33" i="45"/>
  <c r="O33" i="45" s="1"/>
  <c r="I30" i="37"/>
  <c r="K32" i="41"/>
  <c r="F32" i="41"/>
  <c r="N12" i="37"/>
  <c r="O12" i="37" s="1"/>
  <c r="N17" i="38"/>
  <c r="O17" i="38" s="1"/>
  <c r="K30" i="38"/>
  <c r="N13" i="38"/>
  <c r="O13" i="38" s="1"/>
  <c r="K31" i="34"/>
  <c r="N12" i="39"/>
  <c r="O12" i="39" s="1"/>
  <c r="N26" i="39"/>
  <c r="O26" i="39" s="1"/>
  <c r="G30" i="39"/>
  <c r="N20" i="37"/>
  <c r="O20" i="37" s="1"/>
  <c r="E32" i="36"/>
  <c r="N32" i="36" s="1"/>
  <c r="O32" i="36" s="1"/>
  <c r="G32" i="36"/>
  <c r="H32" i="33"/>
  <c r="G32" i="33"/>
  <c r="H33" i="44"/>
  <c r="J30" i="37"/>
  <c r="L31" i="34"/>
  <c r="L30" i="39"/>
  <c r="N30" i="39" s="1"/>
  <c r="O30" i="39" s="1"/>
  <c r="M32" i="33"/>
  <c r="F30" i="38"/>
  <c r="N12" i="40"/>
  <c r="O12" i="40" s="1"/>
  <c r="M30" i="37"/>
  <c r="N24" i="37"/>
  <c r="O24" i="37" s="1"/>
  <c r="H30" i="39"/>
  <c r="D32" i="36"/>
  <c r="N29" i="34"/>
  <c r="O29" i="34" s="1"/>
  <c r="F32" i="33"/>
  <c r="N22" i="40"/>
  <c r="O22" i="40" s="1"/>
  <c r="N28" i="43"/>
  <c r="O28" i="43" s="1"/>
  <c r="I33" i="44"/>
  <c r="N23" i="44"/>
  <c r="O23" i="44" s="1"/>
  <c r="D35" i="45"/>
  <c r="N31" i="35"/>
  <c r="O31" i="35" s="1"/>
  <c r="H30" i="37"/>
  <c r="N21" i="35"/>
  <c r="O21" i="35" s="1"/>
  <c r="F39" i="35"/>
  <c r="N29" i="33"/>
  <c r="O29" i="33" s="1"/>
  <c r="D28" i="47"/>
  <c r="O28" i="47" s="1"/>
  <c r="P28" i="47" s="1"/>
  <c r="N30" i="36"/>
  <c r="O30" i="36" s="1"/>
  <c r="J39" i="35"/>
  <c r="L32" i="33"/>
  <c r="E32" i="33"/>
  <c r="N32" i="33" s="1"/>
  <c r="O32" i="33" s="1"/>
  <c r="J30" i="38"/>
  <c r="E35" i="43"/>
  <c r="N17" i="46"/>
  <c r="O17" i="46" s="1"/>
  <c r="O19" i="47"/>
  <c r="P19" i="47" s="1"/>
  <c r="O30" i="48"/>
  <c r="P30" i="48" s="1"/>
  <c r="N11" i="38"/>
  <c r="O11" i="38" s="1"/>
  <c r="N5" i="39"/>
  <c r="O5" i="39" s="1"/>
  <c r="N16" i="39"/>
  <c r="O16" i="39" s="1"/>
  <c r="N24" i="36"/>
  <c r="O24" i="36" s="1"/>
  <c r="J35" i="45"/>
  <c r="N22" i="45"/>
  <c r="O22" i="45" s="1"/>
  <c r="F33" i="44"/>
  <c r="F30" i="42"/>
  <c r="N30" i="42" s="1"/>
  <c r="O30" i="42" s="1"/>
  <c r="N16" i="41"/>
  <c r="O16" i="41" s="1"/>
  <c r="N22" i="41"/>
  <c r="O22" i="41" s="1"/>
  <c r="N14" i="36"/>
  <c r="O14" i="36" s="1"/>
  <c r="D39" i="35"/>
  <c r="N21" i="33"/>
  <c r="O21" i="33" s="1"/>
  <c r="J30" i="42"/>
  <c r="F35" i="43"/>
  <c r="D30" i="37"/>
  <c r="F30" i="46"/>
  <c r="N30" i="46" s="1"/>
  <c r="O30" i="46" s="1"/>
  <c r="O5" i="47"/>
  <c r="P5" i="47" s="1"/>
  <c r="D35" i="43"/>
  <c r="N5" i="41"/>
  <c r="O5" i="41" s="1"/>
  <c r="N19" i="41"/>
  <c r="O19" i="41" s="1"/>
  <c r="N5" i="33"/>
  <c r="O5" i="33" s="1"/>
  <c r="L35" i="45"/>
  <c r="N18" i="44"/>
  <c r="O18" i="44" s="1"/>
  <c r="J35" i="43"/>
  <c r="L30" i="42"/>
  <c r="F30" i="40"/>
  <c r="N30" i="40" s="1"/>
  <c r="O30" i="40" s="1"/>
  <c r="N5" i="36"/>
  <c r="O5" i="36" s="1"/>
  <c r="N18" i="45"/>
  <c r="O18" i="45" s="1"/>
  <c r="D33" i="44"/>
  <c r="N5" i="40"/>
  <c r="O5" i="40" s="1"/>
  <c r="N35" i="45" l="1"/>
  <c r="O35" i="45" s="1"/>
  <c r="N30" i="37"/>
  <c r="O30" i="37" s="1"/>
  <c r="N39" i="35"/>
  <c r="O39" i="35" s="1"/>
  <c r="N33" i="44"/>
  <c r="O33" i="44" s="1"/>
  <c r="N35" i="43"/>
  <c r="O35" i="43" s="1"/>
</calcChain>
</file>

<file path=xl/sharedStrings.xml><?xml version="1.0" encoding="utf-8"?>
<sst xmlns="http://schemas.openxmlformats.org/spreadsheetml/2006/main" count="810" uniqueCount="106">
  <si>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</si>
  <si>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</si>
  <si>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</si>
  <si>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</si>
  <si>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</si>
  <si>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</si>
  <si>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</si>
  <si>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</si>
  <si>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</si>
  <si>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</si>
  <si>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</si>
  <si>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</si>
  <si>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</si>
  <si>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</si>
  <si>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</si>
  <si>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</si>
  <si>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</si>
  <si>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</si>
  <si>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</si>
  <si>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</si>
  <si>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</si>
  <si>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</si>
  <si>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</si>
  <si>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</si>
  <si>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</si>
  <si>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</si>
  <si>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</si>
  <si>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</si>
  <si>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</si>
  <si>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</si>
  <si>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</si>
  <si>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</si>
  <si>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</si>
  <si>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</si>
  <si>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</si>
  <si>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Housing and Urban Development</t>
  </si>
  <si>
    <t>Other Economic Environment</t>
  </si>
  <si>
    <t>Human Services</t>
  </si>
  <si>
    <t>Health Services</t>
  </si>
  <si>
    <t>Mental Health Services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</si>
  <si>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</si>
  <si>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</si>
  <si>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</si>
  <si>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</si>
  <si>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</si>
  <si>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</si>
  <si>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Lauderdale Lakes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</si>
  <si>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</si>
  <si>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</si>
  <si>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</si>
  <si>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</si>
  <si>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Comprehensive Planning</t>
  </si>
  <si>
    <t>Non-Court Information Systems</t>
  </si>
  <si>
    <t>Protective Inspections</t>
  </si>
  <si>
    <t>Emergency and Disaster Relief Services</t>
  </si>
  <si>
    <t>Ambulance and Rescue Services</t>
  </si>
  <si>
    <t>Other Public Safety</t>
  </si>
  <si>
    <t>Employment Opportunity and Development</t>
  </si>
  <si>
    <t>Other Human Services</t>
  </si>
  <si>
    <t>Capital Lease Acquisitions</t>
  </si>
  <si>
    <t>2011 Municipal Population:</t>
  </si>
  <si>
    <t>Local Fiscal Year Ended September 30, 2012</t>
  </si>
  <si>
    <t>Pension Benefits</t>
  </si>
  <si>
    <t>Sewer / Wastewater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</si>
  <si>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</si>
  <si>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</si>
  <si>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</si>
  <si>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</si>
  <si>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Other Transportation Systems / Services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</si>
  <si>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</si>
  <si>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</si>
  <si>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</si>
  <si>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</si>
  <si>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</si>
  <si>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</si>
  <si>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</si>
  <si>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</si>
  <si>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</si>
  <si>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</si>
  <si>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</si>
  <si>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</si>
  <si>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</si>
  <si>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</si>
  <si>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</si>
  <si>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</si>
  <si>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</si>
  <si>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Mental Health</t>
  </si>
  <si>
    <t>2017 Municipal Population:</t>
  </si>
  <si>
    <t>Local Fiscal Year Ended September 30, 2018</t>
  </si>
  <si>
    <t>2018 Municipal Population:</t>
  </si>
  <si>
    <t>Local Fiscal Year Ended September 30, 2019</t>
  </si>
  <si>
    <t>Mass Transit</t>
  </si>
  <si>
    <t>2019 Municipal Population:</t>
  </si>
  <si>
    <t>Local Fiscal Year Ended September 30, 2020</t>
  </si>
  <si>
    <t>Non-Operating Interest Expense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</si>
  <si>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</si>
  <si>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</si>
  <si>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</si>
  <si>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</si>
  <si>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</si>
  <si>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</si>
  <si>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</si>
  <si>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Inter-fund Group Transfers Out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</si>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</sst>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4C4BD-F962-4D1E-A50E-DCE458E08FEC}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98</v>
      </c>
      <c r="N4" s="98" t="s">
        <v>5</v>
      </c>
      <c r="O4" s="98" t="s">
        <v>99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12523634</v>
      </c>
      <c r="E5" s="103">
        <f>SUM(E6:E12)</f>
        <v>1605498</v>
      </c>
      <c r="F5" s="103">
        <f>SUM(F6:F12)</f>
        <v>1150999</v>
      </c>
      <c r="G5" s="103">
        <f>SUM(G6:G12)</f>
        <v>0</v>
      </c>
      <c r="H5" s="103">
        <f>SUM(H6:H12)</f>
        <v>0</v>
      </c>
      <c r="I5" s="103">
        <f>SUM(I6:I12)</f>
        <v>4082</v>
      </c>
      <c r="J5" s="103">
        <f>SUM(J6:J12)</f>
        <v>0</v>
      </c>
      <c r="K5" s="103">
        <f>SUM(K6:K12)</f>
        <v>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15284213</v>
      </c>
      <c r="P5" s="105">
        <f>(O5/P$30)</f>
        <v>415.42218417047184</v>
      </c>
      <c r="Q5" s="106"/>
    </row>
    <row r="6" spans="1:134">
      <c r="A6" s="108"/>
      <c r="B6" s="109">
        <v>511</v>
      </c>
      <c r="C6" s="110" t="s">
        <v>19</v>
      </c>
      <c r="D6" s="111">
        <v>312736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312736</v>
      </c>
      <c r="P6" s="112">
        <f>(O6/P$30)</f>
        <v>8.5001087192868017</v>
      </c>
      <c r="Q6" s="113"/>
    </row>
    <row r="7" spans="1:134">
      <c r="A7" s="108"/>
      <c r="B7" s="109">
        <v>512</v>
      </c>
      <c r="C7" s="110" t="s">
        <v>20</v>
      </c>
      <c r="D7" s="111">
        <v>1109881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1109881</v>
      </c>
      <c r="P7" s="112">
        <f>(O7/P$30)</f>
        <v>30.166367688627961</v>
      </c>
      <c r="Q7" s="113"/>
    </row>
    <row r="8" spans="1:134">
      <c r="A8" s="108"/>
      <c r="B8" s="109">
        <v>513</v>
      </c>
      <c r="C8" s="110" t="s">
        <v>21</v>
      </c>
      <c r="D8" s="111">
        <v>904929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904929</v>
      </c>
      <c r="P8" s="112">
        <f>(O8/P$30)</f>
        <v>24.595808871493801</v>
      </c>
      <c r="Q8" s="113"/>
    </row>
    <row r="9" spans="1:134">
      <c r="A9" s="108"/>
      <c r="B9" s="109">
        <v>514</v>
      </c>
      <c r="C9" s="110" t="s">
        <v>22</v>
      </c>
      <c r="D9" s="111">
        <v>858640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858640</v>
      </c>
      <c r="P9" s="112">
        <f>(O9/P$30)</f>
        <v>23.337682104805392</v>
      </c>
      <c r="Q9" s="113"/>
    </row>
    <row r="10" spans="1:134">
      <c r="A10" s="108"/>
      <c r="B10" s="109">
        <v>515</v>
      </c>
      <c r="C10" s="110" t="s">
        <v>51</v>
      </c>
      <c r="D10" s="111">
        <v>249939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249939</v>
      </c>
      <c r="P10" s="112">
        <f>(O10/P$30)</f>
        <v>6.7932974559686885</v>
      </c>
      <c r="Q10" s="113"/>
    </row>
    <row r="11" spans="1:134">
      <c r="A11" s="108"/>
      <c r="B11" s="109">
        <v>517</v>
      </c>
      <c r="C11" s="110" t="s">
        <v>23</v>
      </c>
      <c r="D11" s="111">
        <v>1153890</v>
      </c>
      <c r="E11" s="111">
        <v>872335</v>
      </c>
      <c r="F11" s="111">
        <v>1150999</v>
      </c>
      <c r="G11" s="111">
        <v>0</v>
      </c>
      <c r="H11" s="111">
        <v>0</v>
      </c>
      <c r="I11" s="111">
        <v>4082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3181306</v>
      </c>
      <c r="P11" s="112">
        <f>(O11/P$30)</f>
        <v>86.467329854316162</v>
      </c>
      <c r="Q11" s="113"/>
    </row>
    <row r="12" spans="1:134">
      <c r="A12" s="108"/>
      <c r="B12" s="109">
        <v>519</v>
      </c>
      <c r="C12" s="110" t="s">
        <v>24</v>
      </c>
      <c r="D12" s="111">
        <v>7933619</v>
      </c>
      <c r="E12" s="111">
        <v>733163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8666782</v>
      </c>
      <c r="P12" s="112">
        <f>(O12/P$30)</f>
        <v>235.56158947597305</v>
      </c>
      <c r="Q12" s="113"/>
    </row>
    <row r="13" spans="1:134" ht="15.75">
      <c r="A13" s="114" t="s">
        <v>25</v>
      </c>
      <c r="B13" s="115"/>
      <c r="C13" s="116"/>
      <c r="D13" s="117">
        <f>SUM(D14:D16)</f>
        <v>10414179</v>
      </c>
      <c r="E13" s="117">
        <f>SUM(E14:E16)</f>
        <v>7957268</v>
      </c>
      <c r="F13" s="117">
        <f>SUM(F14:F16)</f>
        <v>0</v>
      </c>
      <c r="G13" s="117">
        <f>SUM(G14:G16)</f>
        <v>0</v>
      </c>
      <c r="H13" s="117">
        <f>SUM(H14:H16)</f>
        <v>0</v>
      </c>
      <c r="I13" s="117">
        <f>SUM(I14:I16)</f>
        <v>1179131</v>
      </c>
      <c r="J13" s="117">
        <f>SUM(J14:J16)</f>
        <v>0</v>
      </c>
      <c r="K13" s="117">
        <f>SUM(K14:K16)</f>
        <v>0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19550578</v>
      </c>
      <c r="P13" s="119">
        <f>(O13/P$30)</f>
        <v>531.38122417916941</v>
      </c>
      <c r="Q13" s="120"/>
    </row>
    <row r="14" spans="1:134">
      <c r="A14" s="108"/>
      <c r="B14" s="109">
        <v>521</v>
      </c>
      <c r="C14" s="110" t="s">
        <v>26</v>
      </c>
      <c r="D14" s="111">
        <v>9798567</v>
      </c>
      <c r="E14" s="111">
        <v>15344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9813911</v>
      </c>
      <c r="P14" s="112">
        <f>(O14/P$30)</f>
        <v>266.7403511632964</v>
      </c>
      <c r="Q14" s="113"/>
    </row>
    <row r="15" spans="1:134">
      <c r="A15" s="108"/>
      <c r="B15" s="109">
        <v>522</v>
      </c>
      <c r="C15" s="110" t="s">
        <v>27</v>
      </c>
      <c r="D15" s="111">
        <v>0</v>
      </c>
      <c r="E15" s="111">
        <v>7941924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6" si="1">SUM(D15:N15)</f>
        <v>7941924</v>
      </c>
      <c r="P15" s="112">
        <f>(O15/P$30)</f>
        <v>215.86007827788649</v>
      </c>
      <c r="Q15" s="113"/>
    </row>
    <row r="16" spans="1:134">
      <c r="A16" s="108"/>
      <c r="B16" s="109">
        <v>524</v>
      </c>
      <c r="C16" s="110" t="s">
        <v>53</v>
      </c>
      <c r="D16" s="111">
        <v>615612</v>
      </c>
      <c r="E16" s="111">
        <v>0</v>
      </c>
      <c r="F16" s="111">
        <v>0</v>
      </c>
      <c r="G16" s="111">
        <v>0</v>
      </c>
      <c r="H16" s="111">
        <v>0</v>
      </c>
      <c r="I16" s="111">
        <v>1179131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1794743</v>
      </c>
      <c r="P16" s="112">
        <f>(O16/P$30)</f>
        <v>48.780794737986518</v>
      </c>
      <c r="Q16" s="113"/>
    </row>
    <row r="17" spans="1:120" ht="15.75">
      <c r="A17" s="114" t="s">
        <v>28</v>
      </c>
      <c r="B17" s="115"/>
      <c r="C17" s="116"/>
      <c r="D17" s="117">
        <f>SUM(D18:D18)</f>
        <v>1565651</v>
      </c>
      <c r="E17" s="117">
        <f>SUM(E18:E18)</f>
        <v>487656</v>
      </c>
      <c r="F17" s="117">
        <f>SUM(F18:F18)</f>
        <v>0</v>
      </c>
      <c r="G17" s="117">
        <f>SUM(G18:G18)</f>
        <v>1248155</v>
      </c>
      <c r="H17" s="117">
        <f>SUM(H18:H18)</f>
        <v>0</v>
      </c>
      <c r="I17" s="117">
        <f>SUM(I18:I18)</f>
        <v>1731637</v>
      </c>
      <c r="J17" s="117">
        <f>SUM(J18:J18)</f>
        <v>0</v>
      </c>
      <c r="K17" s="117">
        <f>SUM(K18:K18)</f>
        <v>0</v>
      </c>
      <c r="L17" s="117">
        <f>SUM(L18:L18)</f>
        <v>0</v>
      </c>
      <c r="M17" s="117">
        <f>SUM(M18:M18)</f>
        <v>0</v>
      </c>
      <c r="N17" s="117">
        <f>SUM(N18:N18)</f>
        <v>0</v>
      </c>
      <c r="O17" s="118">
        <f>SUM(D17:N17)</f>
        <v>5033099</v>
      </c>
      <c r="P17" s="119">
        <f>(O17/P$30)</f>
        <v>136.79873342030876</v>
      </c>
      <c r="Q17" s="120"/>
    </row>
    <row r="18" spans="1:120">
      <c r="A18" s="108"/>
      <c r="B18" s="109">
        <v>539</v>
      </c>
      <c r="C18" s="110" t="s">
        <v>31</v>
      </c>
      <c r="D18" s="111">
        <v>1565651</v>
      </c>
      <c r="E18" s="111">
        <v>487656</v>
      </c>
      <c r="F18" s="111">
        <v>0</v>
      </c>
      <c r="G18" s="111">
        <v>1248155</v>
      </c>
      <c r="H18" s="111">
        <v>0</v>
      </c>
      <c r="I18" s="111">
        <v>1731637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27" si="2">SUM(D18:N18)</f>
        <v>5033099</v>
      </c>
      <c r="P18" s="112">
        <f>(O18/P$30)</f>
        <v>136.79873342030876</v>
      </c>
      <c r="Q18" s="113"/>
    </row>
    <row r="19" spans="1:120" ht="15.75">
      <c r="A19" s="114" t="s">
        <v>32</v>
      </c>
      <c r="B19" s="115"/>
      <c r="C19" s="116"/>
      <c r="D19" s="117">
        <f>SUM(D20:D20)</f>
        <v>837785</v>
      </c>
      <c r="E19" s="117">
        <f>SUM(E20:E20)</f>
        <v>612473</v>
      </c>
      <c r="F19" s="117">
        <f>SUM(F20:F20)</f>
        <v>0</v>
      </c>
      <c r="G19" s="117">
        <f>SUM(G20:G20)</f>
        <v>314680</v>
      </c>
      <c r="H19" s="117">
        <f>SUM(H20:H20)</f>
        <v>0</v>
      </c>
      <c r="I19" s="117">
        <f>SUM(I20:I20)</f>
        <v>1918779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 t="shared" si="2"/>
        <v>3683717</v>
      </c>
      <c r="P19" s="119">
        <f>(O19/P$30)</f>
        <v>100.12277125462057</v>
      </c>
      <c r="Q19" s="120"/>
    </row>
    <row r="20" spans="1:120">
      <c r="A20" s="108"/>
      <c r="B20" s="109">
        <v>541</v>
      </c>
      <c r="C20" s="110" t="s">
        <v>33</v>
      </c>
      <c r="D20" s="111">
        <v>837785</v>
      </c>
      <c r="E20" s="111">
        <v>612473</v>
      </c>
      <c r="F20" s="111">
        <v>0</v>
      </c>
      <c r="G20" s="111">
        <v>314680</v>
      </c>
      <c r="H20" s="111">
        <v>0</v>
      </c>
      <c r="I20" s="111">
        <v>1918779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3683717</v>
      </c>
      <c r="P20" s="112">
        <f>(O20/P$30)</f>
        <v>100.12277125462057</v>
      </c>
      <c r="Q20" s="113"/>
    </row>
    <row r="21" spans="1:120" ht="15.75">
      <c r="A21" s="114" t="s">
        <v>34</v>
      </c>
      <c r="B21" s="115"/>
      <c r="C21" s="116"/>
      <c r="D21" s="117">
        <f>SUM(D22:D23)</f>
        <v>154238</v>
      </c>
      <c r="E21" s="117">
        <f>SUM(E22:E23)</f>
        <v>1503475</v>
      </c>
      <c r="F21" s="117">
        <f>SUM(F22:F23)</f>
        <v>0</v>
      </c>
      <c r="G21" s="117">
        <f>SUM(G22:G23)</f>
        <v>0</v>
      </c>
      <c r="H21" s="117">
        <f>SUM(H22:H23)</f>
        <v>0</v>
      </c>
      <c r="I21" s="117">
        <f>SUM(I22:I23)</f>
        <v>0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0</v>
      </c>
      <c r="O21" s="117">
        <f t="shared" si="2"/>
        <v>1657713</v>
      </c>
      <c r="P21" s="119">
        <f>(O21/P$30)</f>
        <v>45.056343770384863</v>
      </c>
      <c r="Q21" s="120"/>
    </row>
    <row r="22" spans="1:120">
      <c r="A22" s="121"/>
      <c r="B22" s="122">
        <v>554</v>
      </c>
      <c r="C22" s="123" t="s">
        <v>35</v>
      </c>
      <c r="D22" s="111">
        <v>0</v>
      </c>
      <c r="E22" s="111">
        <v>794660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794660</v>
      </c>
      <c r="P22" s="112">
        <f>(O22/P$30)</f>
        <v>21.598717112415741</v>
      </c>
      <c r="Q22" s="113"/>
    </row>
    <row r="23" spans="1:120">
      <c r="A23" s="121"/>
      <c r="B23" s="122">
        <v>559</v>
      </c>
      <c r="C23" s="123" t="s">
        <v>36</v>
      </c>
      <c r="D23" s="111">
        <v>154238</v>
      </c>
      <c r="E23" s="111">
        <v>708815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863053</v>
      </c>
      <c r="P23" s="112">
        <f>(O23/P$30)</f>
        <v>23.457626657969122</v>
      </c>
      <c r="Q23" s="113"/>
    </row>
    <row r="24" spans="1:120" ht="15.75">
      <c r="A24" s="114" t="s">
        <v>37</v>
      </c>
      <c r="B24" s="115"/>
      <c r="C24" s="116"/>
      <c r="D24" s="117">
        <f>SUM(D25:D25)</f>
        <v>250296</v>
      </c>
      <c r="E24" s="117">
        <f>SUM(E25:E25)</f>
        <v>405559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655855</v>
      </c>
      <c r="P24" s="119">
        <f>(O24/P$30)</f>
        <v>17.826021961295933</v>
      </c>
      <c r="Q24" s="120"/>
    </row>
    <row r="25" spans="1:120">
      <c r="A25" s="108"/>
      <c r="B25" s="109">
        <v>563</v>
      </c>
      <c r="C25" s="110" t="s">
        <v>39</v>
      </c>
      <c r="D25" s="111">
        <v>250296</v>
      </c>
      <c r="E25" s="111">
        <v>405559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655855</v>
      </c>
      <c r="P25" s="112">
        <f>(O25/P$30)</f>
        <v>17.826021961295933</v>
      </c>
      <c r="Q25" s="113"/>
    </row>
    <row r="26" spans="1:120" ht="15.75">
      <c r="A26" s="114" t="s">
        <v>40</v>
      </c>
      <c r="B26" s="115"/>
      <c r="C26" s="116"/>
      <c r="D26" s="117">
        <f>SUM(D27:D27)</f>
        <v>2386831</v>
      </c>
      <c r="E26" s="117">
        <f>SUM(E27:E27)</f>
        <v>149478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>SUM(D26:N26)</f>
        <v>2536309</v>
      </c>
      <c r="P26" s="119">
        <f>(O26/P$30)</f>
        <v>68.936426397042837</v>
      </c>
      <c r="Q26" s="113"/>
    </row>
    <row r="27" spans="1:120" ht="15.75" thickBot="1">
      <c r="A27" s="108"/>
      <c r="B27" s="109">
        <v>572</v>
      </c>
      <c r="C27" s="110" t="s">
        <v>41</v>
      </c>
      <c r="D27" s="111">
        <v>2386831</v>
      </c>
      <c r="E27" s="111">
        <v>149478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2536309</v>
      </c>
      <c r="P27" s="112">
        <f>(O27/P$30)</f>
        <v>68.936426397042837</v>
      </c>
      <c r="Q27" s="113"/>
    </row>
    <row r="28" spans="1:120" ht="16.5" thickBot="1">
      <c r="A28" s="124" t="s">
        <v>10</v>
      </c>
      <c r="B28" s="125"/>
      <c r="C28" s="126"/>
      <c r="D28" s="127">
        <f>SUM(D5,D13,D17,D19,D21,D24,D26)</f>
        <v>28132614</v>
      </c>
      <c r="E28" s="127">
        <f t="shared" ref="E28:N28" si="3">SUM(E5,E13,E17,E19,E21,E24,E26)</f>
        <v>12721407</v>
      </c>
      <c r="F28" s="127">
        <f t="shared" si="3"/>
        <v>1150999</v>
      </c>
      <c r="G28" s="127">
        <f t="shared" si="3"/>
        <v>1562835</v>
      </c>
      <c r="H28" s="127">
        <f t="shared" si="3"/>
        <v>0</v>
      </c>
      <c r="I28" s="127">
        <f t="shared" si="3"/>
        <v>4833629</v>
      </c>
      <c r="J28" s="127">
        <f t="shared" si="3"/>
        <v>0</v>
      </c>
      <c r="K28" s="127">
        <f t="shared" si="3"/>
        <v>0</v>
      </c>
      <c r="L28" s="127">
        <f t="shared" si="3"/>
        <v>0</v>
      </c>
      <c r="M28" s="127">
        <f t="shared" si="3"/>
        <v>0</v>
      </c>
      <c r="N28" s="127">
        <f t="shared" si="3"/>
        <v>0</v>
      </c>
      <c r="O28" s="127">
        <f>SUM(D28:N28)</f>
        <v>48401484</v>
      </c>
      <c r="P28" s="128">
        <f>(O28/P$30)</f>
        <v>1315.5437051532942</v>
      </c>
      <c r="Q28" s="106"/>
      <c r="R28" s="129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</row>
    <row r="29" spans="1:120">
      <c r="A29" s="130"/>
      <c r="B29" s="131"/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3"/>
    </row>
    <row r="30" spans="1:120">
      <c r="A30" s="134"/>
      <c r="B30" s="135"/>
      <c r="C30" s="135"/>
      <c r="D30" s="136"/>
      <c r="E30" s="136"/>
      <c r="F30" s="136"/>
      <c r="G30" s="136"/>
      <c r="H30" s="136"/>
      <c r="I30" s="136"/>
      <c r="J30" s="136"/>
      <c r="K30" s="136"/>
      <c r="L30" s="136"/>
      <c r="M30" s="139" t="s">
        <v>105</v>
      </c>
      <c r="N30" s="139"/>
      <c r="O30" s="139"/>
      <c r="P30" s="137">
        <v>36792</v>
      </c>
    </row>
    <row r="31" spans="1:120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43" t="s">
        <v>49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70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5638106</v>
      </c>
      <c r="E5" s="59">
        <f t="shared" si="0"/>
        <v>360322</v>
      </c>
      <c r="F5" s="59">
        <f t="shared" si="0"/>
        <v>1055770</v>
      </c>
      <c r="G5" s="59">
        <f t="shared" si="0"/>
        <v>0</v>
      </c>
      <c r="H5" s="59">
        <f t="shared" si="0"/>
        <v>0</v>
      </c>
      <c r="I5" s="59">
        <f t="shared" si="0"/>
        <v>57850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919705</v>
      </c>
      <c r="N5" s="60">
        <f t="shared" ref="N5:N30" si="1">SUM(D5:M5)</f>
        <v>8031753</v>
      </c>
      <c r="O5" s="61">
        <f t="shared" ref="O5:O30" si="2">(N5/O$32)</f>
        <v>237.60473922432919</v>
      </c>
      <c r="P5" s="62"/>
    </row>
    <row r="6" spans="1:133">
      <c r="A6" s="64"/>
      <c r="B6" s="65">
        <v>511</v>
      </c>
      <c r="C6" s="66" t="s">
        <v>19</v>
      </c>
      <c r="D6" s="67">
        <v>359804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359804</v>
      </c>
      <c r="O6" s="68">
        <f t="shared" si="2"/>
        <v>10.644144010886608</v>
      </c>
      <c r="P6" s="69"/>
    </row>
    <row r="7" spans="1:133">
      <c r="A7" s="64"/>
      <c r="B7" s="65">
        <v>512</v>
      </c>
      <c r="C7" s="66" t="s">
        <v>20</v>
      </c>
      <c r="D7" s="67">
        <v>255535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255535</v>
      </c>
      <c r="O7" s="68">
        <f t="shared" si="2"/>
        <v>7.5595361358459305</v>
      </c>
      <c r="P7" s="69"/>
    </row>
    <row r="8" spans="1:133">
      <c r="A8" s="64"/>
      <c r="B8" s="65">
        <v>513</v>
      </c>
      <c r="C8" s="66" t="s">
        <v>21</v>
      </c>
      <c r="D8" s="67">
        <v>2354401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2354401</v>
      </c>
      <c r="O8" s="68">
        <f t="shared" si="2"/>
        <v>69.650652308966656</v>
      </c>
      <c r="P8" s="69"/>
    </row>
    <row r="9" spans="1:133">
      <c r="A9" s="64"/>
      <c r="B9" s="65">
        <v>514</v>
      </c>
      <c r="C9" s="66" t="s">
        <v>22</v>
      </c>
      <c r="D9" s="67">
        <v>213069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213069</v>
      </c>
      <c r="O9" s="68">
        <f t="shared" si="2"/>
        <v>6.3032571073573349</v>
      </c>
      <c r="P9" s="69"/>
    </row>
    <row r="10" spans="1:133">
      <c r="A10" s="64"/>
      <c r="B10" s="65">
        <v>517</v>
      </c>
      <c r="C10" s="66" t="s">
        <v>23</v>
      </c>
      <c r="D10" s="67">
        <v>2447347</v>
      </c>
      <c r="E10" s="67">
        <v>360322</v>
      </c>
      <c r="F10" s="67">
        <v>1055770</v>
      </c>
      <c r="G10" s="67">
        <v>0</v>
      </c>
      <c r="H10" s="67">
        <v>0</v>
      </c>
      <c r="I10" s="67">
        <v>57850</v>
      </c>
      <c r="J10" s="67">
        <v>0</v>
      </c>
      <c r="K10" s="67">
        <v>0</v>
      </c>
      <c r="L10" s="67">
        <v>0</v>
      </c>
      <c r="M10" s="67">
        <v>919705</v>
      </c>
      <c r="N10" s="67">
        <f t="shared" si="1"/>
        <v>4840994</v>
      </c>
      <c r="O10" s="68">
        <f t="shared" si="2"/>
        <v>143.21196343519807</v>
      </c>
      <c r="P10" s="69"/>
    </row>
    <row r="11" spans="1:133">
      <c r="A11" s="64"/>
      <c r="B11" s="65">
        <v>519</v>
      </c>
      <c r="C11" s="66" t="s">
        <v>71</v>
      </c>
      <c r="D11" s="67">
        <v>7950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7950</v>
      </c>
      <c r="O11" s="68">
        <f t="shared" si="2"/>
        <v>0.23518622607460876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7865398</v>
      </c>
      <c r="E12" s="73">
        <f t="shared" si="3"/>
        <v>5386669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408737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13660804</v>
      </c>
      <c r="O12" s="75">
        <f t="shared" si="2"/>
        <v>404.12992929621629</v>
      </c>
      <c r="P12" s="76"/>
    </row>
    <row r="13" spans="1:133">
      <c r="A13" s="64"/>
      <c r="B13" s="65">
        <v>521</v>
      </c>
      <c r="C13" s="66" t="s">
        <v>26</v>
      </c>
      <c r="D13" s="67">
        <v>6102403</v>
      </c>
      <c r="E13" s="67">
        <v>14100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6116503</v>
      </c>
      <c r="O13" s="68">
        <f t="shared" si="2"/>
        <v>180.9455669615123</v>
      </c>
      <c r="P13" s="69"/>
    </row>
    <row r="14" spans="1:133">
      <c r="A14" s="64"/>
      <c r="B14" s="65">
        <v>522</v>
      </c>
      <c r="C14" s="66" t="s">
        <v>27</v>
      </c>
      <c r="D14" s="67">
        <v>1762995</v>
      </c>
      <c r="E14" s="67">
        <v>5372569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7135564</v>
      </c>
      <c r="O14" s="68">
        <f t="shared" si="2"/>
        <v>211.09262491494837</v>
      </c>
      <c r="P14" s="69"/>
    </row>
    <row r="15" spans="1:133">
      <c r="A15" s="64"/>
      <c r="B15" s="65">
        <v>524</v>
      </c>
      <c r="C15" s="66" t="s">
        <v>53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408737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408737</v>
      </c>
      <c r="O15" s="68">
        <f t="shared" si="2"/>
        <v>12.091737419755644</v>
      </c>
      <c r="P15" s="69"/>
    </row>
    <row r="16" spans="1:133" ht="15.75">
      <c r="A16" s="70" t="s">
        <v>28</v>
      </c>
      <c r="B16" s="71"/>
      <c r="C16" s="72"/>
      <c r="D16" s="73">
        <f t="shared" ref="D16:M16" si="4">SUM(D17:D19)</f>
        <v>1252788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1955118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3207906</v>
      </c>
      <c r="O16" s="75">
        <f t="shared" si="2"/>
        <v>94.900038458125024</v>
      </c>
      <c r="P16" s="76"/>
    </row>
    <row r="17" spans="1:119">
      <c r="A17" s="64"/>
      <c r="B17" s="65">
        <v>534</v>
      </c>
      <c r="C17" s="66" t="s">
        <v>72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1236371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1236371</v>
      </c>
      <c r="O17" s="68">
        <f t="shared" si="2"/>
        <v>36.575777297872968</v>
      </c>
      <c r="P17" s="69"/>
    </row>
    <row r="18" spans="1:119">
      <c r="A18" s="64"/>
      <c r="B18" s="65">
        <v>538</v>
      </c>
      <c r="C18" s="66" t="s">
        <v>73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718747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718747</v>
      </c>
      <c r="O18" s="68">
        <f t="shared" si="2"/>
        <v>21.262816909741741</v>
      </c>
      <c r="P18" s="69"/>
    </row>
    <row r="19" spans="1:119">
      <c r="A19" s="64"/>
      <c r="B19" s="65">
        <v>539</v>
      </c>
      <c r="C19" s="66" t="s">
        <v>31</v>
      </c>
      <c r="D19" s="67">
        <v>1252788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1252788</v>
      </c>
      <c r="O19" s="68">
        <f t="shared" si="2"/>
        <v>37.061444250510313</v>
      </c>
      <c r="P19" s="69"/>
    </row>
    <row r="20" spans="1:119" ht="15.75">
      <c r="A20" s="70" t="s">
        <v>32</v>
      </c>
      <c r="B20" s="71"/>
      <c r="C20" s="72"/>
      <c r="D20" s="73">
        <f t="shared" ref="D20:M20" si="5">SUM(D21:D21)</f>
        <v>0</v>
      </c>
      <c r="E20" s="73">
        <f t="shared" si="5"/>
        <v>439361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si="1"/>
        <v>439361</v>
      </c>
      <c r="O20" s="75">
        <f t="shared" si="2"/>
        <v>12.99769251249889</v>
      </c>
      <c r="P20" s="76"/>
    </row>
    <row r="21" spans="1:119">
      <c r="A21" s="64"/>
      <c r="B21" s="65">
        <v>541</v>
      </c>
      <c r="C21" s="66" t="s">
        <v>74</v>
      </c>
      <c r="D21" s="67">
        <v>0</v>
      </c>
      <c r="E21" s="67">
        <v>439361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439361</v>
      </c>
      <c r="O21" s="68">
        <f t="shared" si="2"/>
        <v>12.99769251249889</v>
      </c>
      <c r="P21" s="69"/>
    </row>
    <row r="22" spans="1:119" ht="15.75">
      <c r="A22" s="70" t="s">
        <v>34</v>
      </c>
      <c r="B22" s="71"/>
      <c r="C22" s="72"/>
      <c r="D22" s="73">
        <f t="shared" ref="D22:M22" si="6">SUM(D23:D23)</f>
        <v>295939</v>
      </c>
      <c r="E22" s="73">
        <f t="shared" si="6"/>
        <v>283095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580060</v>
      </c>
      <c r="N22" s="73">
        <f t="shared" si="1"/>
        <v>1159094</v>
      </c>
      <c r="O22" s="75">
        <f t="shared" si="2"/>
        <v>34.289678430908502</v>
      </c>
      <c r="P22" s="76"/>
    </row>
    <row r="23" spans="1:119">
      <c r="A23" s="64"/>
      <c r="B23" s="65">
        <v>559</v>
      </c>
      <c r="C23" s="66" t="s">
        <v>36</v>
      </c>
      <c r="D23" s="67">
        <v>295939</v>
      </c>
      <c r="E23" s="67">
        <v>283095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580060</v>
      </c>
      <c r="N23" s="67">
        <f t="shared" si="1"/>
        <v>1159094</v>
      </c>
      <c r="O23" s="68">
        <f t="shared" si="2"/>
        <v>34.289678430908502</v>
      </c>
      <c r="P23" s="69"/>
    </row>
    <row r="24" spans="1:119" ht="15.75">
      <c r="A24" s="70" t="s">
        <v>37</v>
      </c>
      <c r="B24" s="71"/>
      <c r="C24" s="72"/>
      <c r="D24" s="73">
        <f t="shared" ref="D24:M24" si="7">SUM(D25:D25)</f>
        <v>257994</v>
      </c>
      <c r="E24" s="73">
        <f t="shared" si="7"/>
        <v>497336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1"/>
        <v>755330</v>
      </c>
      <c r="O24" s="75">
        <f t="shared" si="2"/>
        <v>22.345058130935126</v>
      </c>
      <c r="P24" s="76"/>
    </row>
    <row r="25" spans="1:119">
      <c r="A25" s="64"/>
      <c r="B25" s="65">
        <v>569</v>
      </c>
      <c r="C25" s="66" t="s">
        <v>58</v>
      </c>
      <c r="D25" s="67">
        <v>257994</v>
      </c>
      <c r="E25" s="67">
        <v>497336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755330</v>
      </c>
      <c r="O25" s="68">
        <f t="shared" si="2"/>
        <v>22.345058130935126</v>
      </c>
      <c r="P25" s="69"/>
    </row>
    <row r="26" spans="1:119" ht="15.75">
      <c r="A26" s="70" t="s">
        <v>40</v>
      </c>
      <c r="B26" s="71"/>
      <c r="C26" s="72"/>
      <c r="D26" s="73">
        <f t="shared" ref="D26:M26" si="8">SUM(D27:D27)</f>
        <v>827469</v>
      </c>
      <c r="E26" s="73">
        <f t="shared" si="8"/>
        <v>96102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1"/>
        <v>923571</v>
      </c>
      <c r="O26" s="75">
        <f t="shared" si="2"/>
        <v>27.322160754962578</v>
      </c>
      <c r="P26" s="69"/>
    </row>
    <row r="27" spans="1:119">
      <c r="A27" s="64"/>
      <c r="B27" s="65">
        <v>572</v>
      </c>
      <c r="C27" s="66" t="s">
        <v>75</v>
      </c>
      <c r="D27" s="67">
        <v>827469</v>
      </c>
      <c r="E27" s="67">
        <v>96102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923571</v>
      </c>
      <c r="O27" s="68">
        <f t="shared" si="2"/>
        <v>27.322160754962578</v>
      </c>
      <c r="P27" s="69"/>
    </row>
    <row r="28" spans="1:119" ht="15.75">
      <c r="A28" s="70" t="s">
        <v>76</v>
      </c>
      <c r="B28" s="71"/>
      <c r="C28" s="72"/>
      <c r="D28" s="73">
        <f t="shared" ref="D28:M28" si="9">SUM(D29:D29)</f>
        <v>0</v>
      </c>
      <c r="E28" s="73">
        <f t="shared" si="9"/>
        <v>75000</v>
      </c>
      <c r="F28" s="73">
        <f t="shared" si="9"/>
        <v>0</v>
      </c>
      <c r="G28" s="73">
        <f t="shared" si="9"/>
        <v>0</v>
      </c>
      <c r="H28" s="73">
        <f t="shared" si="9"/>
        <v>0</v>
      </c>
      <c r="I28" s="73">
        <f t="shared" si="9"/>
        <v>350000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1"/>
        <v>425000</v>
      </c>
      <c r="O28" s="75">
        <f t="shared" si="2"/>
        <v>12.572848563736946</v>
      </c>
      <c r="P28" s="69"/>
    </row>
    <row r="29" spans="1:119" ht="15.75" thickBot="1">
      <c r="A29" s="64"/>
      <c r="B29" s="65">
        <v>581</v>
      </c>
      <c r="C29" s="66" t="s">
        <v>77</v>
      </c>
      <c r="D29" s="67">
        <v>0</v>
      </c>
      <c r="E29" s="67">
        <v>75000</v>
      </c>
      <c r="F29" s="67">
        <v>0</v>
      </c>
      <c r="G29" s="67">
        <v>0</v>
      </c>
      <c r="H29" s="67">
        <v>0</v>
      </c>
      <c r="I29" s="67">
        <v>350000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425000</v>
      </c>
      <c r="O29" s="68">
        <f t="shared" si="2"/>
        <v>12.572848563736946</v>
      </c>
      <c r="P29" s="69"/>
    </row>
    <row r="30" spans="1:119" ht="16.5" thickBot="1">
      <c r="A30" s="77" t="s">
        <v>10</v>
      </c>
      <c r="B30" s="78"/>
      <c r="C30" s="79"/>
      <c r="D30" s="80">
        <f t="shared" ref="D30:M30" si="10">SUM(D5,D12,D16,D20,D22,D24,D26,D28)</f>
        <v>16137694</v>
      </c>
      <c r="E30" s="80">
        <f t="shared" si="10"/>
        <v>7137885</v>
      </c>
      <c r="F30" s="80">
        <f t="shared" si="10"/>
        <v>1055770</v>
      </c>
      <c r="G30" s="80">
        <f t="shared" si="10"/>
        <v>0</v>
      </c>
      <c r="H30" s="80">
        <f t="shared" si="10"/>
        <v>0</v>
      </c>
      <c r="I30" s="80">
        <f t="shared" si="10"/>
        <v>2771705</v>
      </c>
      <c r="J30" s="80">
        <f t="shared" si="10"/>
        <v>0</v>
      </c>
      <c r="K30" s="80">
        <f t="shared" si="10"/>
        <v>0</v>
      </c>
      <c r="L30" s="80">
        <f t="shared" si="10"/>
        <v>0</v>
      </c>
      <c r="M30" s="80">
        <f t="shared" si="10"/>
        <v>1499765</v>
      </c>
      <c r="N30" s="80">
        <f t="shared" si="1"/>
        <v>28602819</v>
      </c>
      <c r="O30" s="81">
        <f t="shared" si="2"/>
        <v>846.16214537171254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7" t="s">
        <v>78</v>
      </c>
      <c r="M32" s="177"/>
      <c r="N32" s="177"/>
      <c r="O32" s="91">
        <v>33803</v>
      </c>
    </row>
    <row r="33" spans="1:1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5" ht="15.75" customHeight="1" thickBot="1">
      <c r="A34" s="181" t="s">
        <v>49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4167671</v>
      </c>
      <c r="E5" s="26">
        <f t="shared" si="0"/>
        <v>309386</v>
      </c>
      <c r="F5" s="26">
        <f t="shared" si="0"/>
        <v>1047724</v>
      </c>
      <c r="G5" s="26">
        <f t="shared" si="0"/>
        <v>0</v>
      </c>
      <c r="H5" s="26">
        <f t="shared" si="0"/>
        <v>0</v>
      </c>
      <c r="I5" s="26">
        <f t="shared" si="0"/>
        <v>63046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928189</v>
      </c>
      <c r="N5" s="27">
        <f t="shared" ref="N5:N30" si="1">SUM(D5:M5)</f>
        <v>6516016</v>
      </c>
      <c r="O5" s="32">
        <f t="shared" ref="O5:O30" si="2">(N5/O$32)</f>
        <v>195.54696596842928</v>
      </c>
      <c r="P5" s="6"/>
    </row>
    <row r="6" spans="1:133">
      <c r="A6" s="12"/>
      <c r="B6" s="44">
        <v>511</v>
      </c>
      <c r="C6" s="20" t="s">
        <v>19</v>
      </c>
      <c r="D6" s="46">
        <v>305077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305077</v>
      </c>
      <c r="O6" s="47">
        <f t="shared" si="2"/>
        <v>9.1554228437668801</v>
      </c>
      <c r="P6" s="9"/>
    </row>
    <row r="7" spans="1:133">
      <c r="A7" s="12"/>
      <c r="B7" s="44">
        <v>512</v>
      </c>
      <c r="C7" s="20" t="s">
        <v>20</v>
      </c>
      <c r="D7" s="46">
        <v>252360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252360</v>
      </c>
      <c r="O7" s="47">
        <f t="shared" si="2"/>
        <v>7.5733749474821437</v>
      </c>
      <c r="P7" s="9"/>
    </row>
    <row r="8" spans="1:133">
      <c r="A8" s="12"/>
      <c r="B8" s="44">
        <v>513</v>
      </c>
      <c r="C8" s="20" t="s">
        <v>21</v>
      </c>
      <c r="D8" s="46">
        <v>1952273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1952273</v>
      </c>
      <c r="O8" s="47">
        <f t="shared" si="2"/>
        <v>58.588109957385512</v>
      </c>
      <c r="P8" s="9"/>
    </row>
    <row r="9" spans="1:133">
      <c r="A9" s="12"/>
      <c r="B9" s="44">
        <v>514</v>
      </c>
      <c r="C9" s="20" t="s">
        <v>22</v>
      </c>
      <c r="D9" s="46">
        <v>232294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232294</v>
      </c>
      <c r="O9" s="47">
        <f t="shared" si="2"/>
        <v>6.9711902046695879</v>
      </c>
      <c r="P9" s="9"/>
    </row>
    <row r="10" spans="1:133">
      <c r="A10" s="12"/>
      <c r="B10" s="44">
        <v>517</v>
      </c>
      <c r="C10" s="20" t="s">
        <v>23</v>
      </c>
      <c r="D10" s="46">
        <v>1418834</v>
      </c>
      <c r="E10" s="46">
        <v>309386</v>
      </c>
      <c r="F10" s="46">
        <v>1047724</v>
      </c>
      <c r="G10" s="46">
        <v>0</v>
      </c>
      <c r="H10" s="46">
        <v>0</v>
      </c>
      <c r="I10" s="46">
        <v>63046</v>
      </c>
      <c r="J10" s="46">
        <v>0</v>
      </c>
      <c r="K10" s="46">
        <v>0</v>
      </c>
      <c r="L10" s="46">
        <v>0</v>
      </c>
      <c r="M10" s="46">
        <v>928189</v>
      </c>
      <c r="N10" s="46">
        <f t="shared" si="1"/>
        <v>3767179</v>
      </c>
      <c r="O10" s="47">
        <f t="shared" si="2"/>
        <v>113.05380829482024</v>
      </c>
      <c r="P10" s="9"/>
    </row>
    <row r="11" spans="1:133">
      <c r="A11" s="12"/>
      <c r="B11" s="44">
        <v>519</v>
      </c>
      <c r="C11" s="20" t="s">
        <v>24</v>
      </c>
      <c r="D11" s="46">
        <v>6833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6833</v>
      </c>
      <c r="O11" s="47">
        <f t="shared" si="2"/>
        <v>0.20505972030490366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8081369</v>
      </c>
      <c r="E12" s="31">
        <f t="shared" si="3"/>
        <v>4664154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335666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13081189</v>
      </c>
      <c r="O12" s="43">
        <f t="shared" si="2"/>
        <v>392.56914350879299</v>
      </c>
      <c r="P12" s="10"/>
    </row>
    <row r="13" spans="1:133">
      <c r="A13" s="12"/>
      <c r="B13" s="44">
        <v>521</v>
      </c>
      <c r="C13" s="20" t="s">
        <v>26</v>
      </c>
      <c r="D13" s="46">
        <v>5936046</v>
      </c>
      <c r="E13" s="46">
        <v>83700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6019746</v>
      </c>
      <c r="O13" s="47">
        <f t="shared" si="2"/>
        <v>180.65380229277955</v>
      </c>
      <c r="P13" s="9"/>
    </row>
    <row r="14" spans="1:133">
      <c r="A14" s="12"/>
      <c r="B14" s="44">
        <v>522</v>
      </c>
      <c r="C14" s="20" t="s">
        <v>27</v>
      </c>
      <c r="D14" s="46">
        <v>2145323</v>
      </c>
      <c r="E14" s="46">
        <v>4580454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6725777</v>
      </c>
      <c r="O14" s="47">
        <f t="shared" si="2"/>
        <v>201.84193625832782</v>
      </c>
      <c r="P14" s="9"/>
    </row>
    <row r="15" spans="1:133">
      <c r="A15" s="12"/>
      <c r="B15" s="44">
        <v>524</v>
      </c>
      <c r="C15" s="20" t="s">
        <v>53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335666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335666</v>
      </c>
      <c r="O15" s="47">
        <f t="shared" si="2"/>
        <v>10.073404957685613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1217169</v>
      </c>
      <c r="E16" s="31">
        <f t="shared" si="4"/>
        <v>679370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1774011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3670550</v>
      </c>
      <c r="O16" s="43">
        <f t="shared" si="2"/>
        <v>110.15395234379689</v>
      </c>
      <c r="P16" s="10"/>
    </row>
    <row r="17" spans="1:119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1175436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1175436</v>
      </c>
      <c r="O17" s="47">
        <f t="shared" si="2"/>
        <v>35.275073524998497</v>
      </c>
      <c r="P17" s="9"/>
    </row>
    <row r="18" spans="1:119">
      <c r="A18" s="12"/>
      <c r="B18" s="44">
        <v>538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598575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598575</v>
      </c>
      <c r="O18" s="47">
        <f t="shared" si="2"/>
        <v>17.963357541564132</v>
      </c>
      <c r="P18" s="9"/>
    </row>
    <row r="19" spans="1:119">
      <c r="A19" s="12"/>
      <c r="B19" s="44">
        <v>539</v>
      </c>
      <c r="C19" s="20" t="s">
        <v>31</v>
      </c>
      <c r="D19" s="46">
        <v>1217169</v>
      </c>
      <c r="E19" s="46">
        <v>679370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1896539</v>
      </c>
      <c r="O19" s="47">
        <f t="shared" si="2"/>
        <v>56.915521277234262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0</v>
      </c>
      <c r="E20" s="31">
        <f t="shared" si="5"/>
        <v>347029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347029</v>
      </c>
      <c r="O20" s="43">
        <f t="shared" si="2"/>
        <v>10.414410899705899</v>
      </c>
      <c r="P20" s="10"/>
    </row>
    <row r="21" spans="1:119">
      <c r="A21" s="12"/>
      <c r="B21" s="44">
        <v>541</v>
      </c>
      <c r="C21" s="20" t="s">
        <v>33</v>
      </c>
      <c r="D21" s="46">
        <v>0</v>
      </c>
      <c r="E21" s="46">
        <v>347029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347029</v>
      </c>
      <c r="O21" s="47">
        <f t="shared" si="2"/>
        <v>10.414410899705899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211416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433535</v>
      </c>
      <c r="N22" s="31">
        <f t="shared" si="1"/>
        <v>644951</v>
      </c>
      <c r="O22" s="43">
        <f t="shared" si="2"/>
        <v>19.355110737650801</v>
      </c>
      <c r="P22" s="10"/>
    </row>
    <row r="23" spans="1:119">
      <c r="A23" s="13"/>
      <c r="B23" s="45">
        <v>559</v>
      </c>
      <c r="C23" s="21" t="s">
        <v>36</v>
      </c>
      <c r="D23" s="46">
        <v>211416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433535</v>
      </c>
      <c r="N23" s="46">
        <f t="shared" si="1"/>
        <v>644951</v>
      </c>
      <c r="O23" s="47">
        <f t="shared" si="2"/>
        <v>19.355110737650801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251710</v>
      </c>
      <c r="E24" s="31">
        <f t="shared" si="7"/>
        <v>501016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752726</v>
      </c>
      <c r="O24" s="43">
        <f t="shared" si="2"/>
        <v>22.589460416541623</v>
      </c>
      <c r="P24" s="10"/>
    </row>
    <row r="25" spans="1:119">
      <c r="A25" s="12"/>
      <c r="B25" s="44">
        <v>569</v>
      </c>
      <c r="C25" s="20" t="s">
        <v>58</v>
      </c>
      <c r="D25" s="46">
        <v>251710</v>
      </c>
      <c r="E25" s="46">
        <v>501016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752726</v>
      </c>
      <c r="O25" s="47">
        <f t="shared" si="2"/>
        <v>22.589460416541623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SUM(D27:D27)</f>
        <v>730431</v>
      </c>
      <c r="E26" s="31">
        <f t="shared" si="8"/>
        <v>63815</v>
      </c>
      <c r="F26" s="31">
        <f t="shared" si="8"/>
        <v>0</v>
      </c>
      <c r="G26" s="31">
        <f t="shared" si="8"/>
        <v>608400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1402646</v>
      </c>
      <c r="O26" s="43">
        <f t="shared" si="2"/>
        <v>42.09369185523078</v>
      </c>
      <c r="P26" s="9"/>
    </row>
    <row r="27" spans="1:119">
      <c r="A27" s="12"/>
      <c r="B27" s="44">
        <v>572</v>
      </c>
      <c r="C27" s="20" t="s">
        <v>41</v>
      </c>
      <c r="D27" s="46">
        <v>730431</v>
      </c>
      <c r="E27" s="46">
        <v>63815</v>
      </c>
      <c r="F27" s="46">
        <v>0</v>
      </c>
      <c r="G27" s="46">
        <v>608400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1402646</v>
      </c>
      <c r="O27" s="47">
        <f t="shared" si="2"/>
        <v>42.09369185523078</v>
      </c>
      <c r="P27" s="9"/>
    </row>
    <row r="28" spans="1:119" ht="15.75">
      <c r="A28" s="28" t="s">
        <v>44</v>
      </c>
      <c r="B28" s="29"/>
      <c r="C28" s="30"/>
      <c r="D28" s="31">
        <f t="shared" ref="D28:M28" si="9">SUM(D29:D29)</f>
        <v>0</v>
      </c>
      <c r="E28" s="31">
        <f t="shared" si="9"/>
        <v>75000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320000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395000</v>
      </c>
      <c r="O28" s="43">
        <f t="shared" si="2"/>
        <v>11.85403037032591</v>
      </c>
      <c r="P28" s="9"/>
    </row>
    <row r="29" spans="1:119" ht="15.75" thickBot="1">
      <c r="A29" s="12"/>
      <c r="B29" s="44">
        <v>581</v>
      </c>
      <c r="C29" s="20" t="s">
        <v>42</v>
      </c>
      <c r="D29" s="46">
        <v>0</v>
      </c>
      <c r="E29" s="46">
        <v>75000</v>
      </c>
      <c r="F29" s="46">
        <v>0</v>
      </c>
      <c r="G29" s="46">
        <v>0</v>
      </c>
      <c r="H29" s="46">
        <v>0</v>
      </c>
      <c r="I29" s="46">
        <v>320000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395000</v>
      </c>
      <c r="O29" s="47">
        <f t="shared" si="2"/>
        <v>11.85403037032591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0">SUM(D5,D12,D16,D20,D22,D24,D26,D28)</f>
        <v>14659766</v>
      </c>
      <c r="E30" s="15">
        <f t="shared" si="10"/>
        <v>6639770</v>
      </c>
      <c r="F30" s="15">
        <f t="shared" si="10"/>
        <v>1047724</v>
      </c>
      <c r="G30" s="15">
        <f t="shared" si="10"/>
        <v>608400</v>
      </c>
      <c r="H30" s="15">
        <f t="shared" si="10"/>
        <v>0</v>
      </c>
      <c r="I30" s="15">
        <f t="shared" si="10"/>
        <v>2492723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1361724</v>
      </c>
      <c r="N30" s="15">
        <f t="shared" si="1"/>
        <v>26810107</v>
      </c>
      <c r="O30" s="37">
        <f t="shared" si="2"/>
        <v>804.57676610047417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66</v>
      </c>
      <c r="M32" s="163"/>
      <c r="N32" s="163"/>
      <c r="O32" s="41">
        <v>33322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4934003</v>
      </c>
      <c r="E5" s="26">
        <f t="shared" si="0"/>
        <v>0</v>
      </c>
      <c r="F5" s="26">
        <f t="shared" si="0"/>
        <v>1039560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31000</v>
      </c>
      <c r="L5" s="26">
        <f t="shared" si="0"/>
        <v>0</v>
      </c>
      <c r="M5" s="26">
        <f t="shared" si="0"/>
        <v>1769971</v>
      </c>
      <c r="N5" s="27">
        <f>SUM(D5:M5)</f>
        <v>7774534</v>
      </c>
      <c r="O5" s="32">
        <f t="shared" ref="O5:O32" si="1">(N5/O$34)</f>
        <v>234.39863724071395</v>
      </c>
      <c r="P5" s="6"/>
    </row>
    <row r="6" spans="1:133">
      <c r="A6" s="12"/>
      <c r="B6" s="44">
        <v>511</v>
      </c>
      <c r="C6" s="20" t="s">
        <v>19</v>
      </c>
      <c r="D6" s="46">
        <v>299804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299804</v>
      </c>
      <c r="O6" s="47">
        <f t="shared" si="1"/>
        <v>9.0389532079112396</v>
      </c>
      <c r="P6" s="9"/>
    </row>
    <row r="7" spans="1:133">
      <c r="A7" s="12"/>
      <c r="B7" s="44">
        <v>512</v>
      </c>
      <c r="C7" s="20" t="s">
        <v>20</v>
      </c>
      <c r="D7" s="46">
        <v>648267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648267</v>
      </c>
      <c r="O7" s="47">
        <f t="shared" si="1"/>
        <v>19.544952966714906</v>
      </c>
      <c r="P7" s="9"/>
    </row>
    <row r="8" spans="1:133">
      <c r="A8" s="12"/>
      <c r="B8" s="44">
        <v>513</v>
      </c>
      <c r="C8" s="20" t="s">
        <v>21</v>
      </c>
      <c r="D8" s="46">
        <v>537481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537481</v>
      </c>
      <c r="O8" s="47">
        <f t="shared" si="1"/>
        <v>16.204805836951277</v>
      </c>
      <c r="P8" s="9"/>
    </row>
    <row r="9" spans="1:133">
      <c r="A9" s="12"/>
      <c r="B9" s="44">
        <v>514</v>
      </c>
      <c r="C9" s="20" t="s">
        <v>22</v>
      </c>
      <c r="D9" s="46">
        <v>208615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208615</v>
      </c>
      <c r="O9" s="47">
        <f t="shared" si="1"/>
        <v>6.2896466473709598</v>
      </c>
      <c r="P9" s="9"/>
    </row>
    <row r="10" spans="1:133">
      <c r="A10" s="12"/>
      <c r="B10" s="44">
        <v>515</v>
      </c>
      <c r="C10" s="20" t="s">
        <v>51</v>
      </c>
      <c r="D10" s="46">
        <v>208501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833190</v>
      </c>
      <c r="N10" s="46">
        <f t="shared" si="2"/>
        <v>1041691</v>
      </c>
      <c r="O10" s="47">
        <f t="shared" si="1"/>
        <v>31.406506271104679</v>
      </c>
      <c r="P10" s="9"/>
    </row>
    <row r="11" spans="1:133">
      <c r="A11" s="12"/>
      <c r="B11" s="44">
        <v>517</v>
      </c>
      <c r="C11" s="20" t="s">
        <v>23</v>
      </c>
      <c r="D11" s="46">
        <v>591307</v>
      </c>
      <c r="E11" s="46">
        <v>0</v>
      </c>
      <c r="F11" s="46">
        <v>1039560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936781</v>
      </c>
      <c r="N11" s="46">
        <f t="shared" si="2"/>
        <v>2567648</v>
      </c>
      <c r="O11" s="47">
        <f t="shared" si="1"/>
        <v>77.413410516160155</v>
      </c>
      <c r="P11" s="9"/>
    </row>
    <row r="12" spans="1:133">
      <c r="A12" s="12"/>
      <c r="B12" s="44">
        <v>518</v>
      </c>
      <c r="C12" s="20" t="s">
        <v>62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31000</v>
      </c>
      <c r="L12" s="46">
        <v>0</v>
      </c>
      <c r="M12" s="46">
        <v>0</v>
      </c>
      <c r="N12" s="46">
        <f t="shared" si="2"/>
        <v>31000</v>
      </c>
      <c r="O12" s="47">
        <f t="shared" si="1"/>
        <v>0.93463579353593829</v>
      </c>
      <c r="P12" s="9"/>
    </row>
    <row r="13" spans="1:133">
      <c r="A13" s="12"/>
      <c r="B13" s="44">
        <v>519</v>
      </c>
      <c r="C13" s="20" t="s">
        <v>24</v>
      </c>
      <c r="D13" s="46">
        <v>2440028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2440028</v>
      </c>
      <c r="O13" s="47">
        <f t="shared" si="1"/>
        <v>73.565726000964787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SUM(D15:D17)</f>
        <v>9337582</v>
      </c>
      <c r="E14" s="31">
        <f t="shared" si="3"/>
        <v>5250430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249471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14837483</v>
      </c>
      <c r="O14" s="43">
        <f t="shared" si="1"/>
        <v>447.34331283164494</v>
      </c>
      <c r="P14" s="10"/>
    </row>
    <row r="15" spans="1:133">
      <c r="A15" s="12"/>
      <c r="B15" s="44">
        <v>521</v>
      </c>
      <c r="C15" s="20" t="s">
        <v>26</v>
      </c>
      <c r="D15" s="46">
        <v>6691414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6691414</v>
      </c>
      <c r="O15" s="47">
        <f t="shared" si="1"/>
        <v>201.74306560540279</v>
      </c>
      <c r="P15" s="9"/>
    </row>
    <row r="16" spans="1:133">
      <c r="A16" s="12"/>
      <c r="B16" s="44">
        <v>522</v>
      </c>
      <c r="C16" s="20" t="s">
        <v>27</v>
      </c>
      <c r="D16" s="46">
        <v>2646168</v>
      </c>
      <c r="E16" s="46">
        <v>5250430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7896598</v>
      </c>
      <c r="O16" s="47">
        <f t="shared" si="1"/>
        <v>238.07881090207428</v>
      </c>
      <c r="P16" s="9"/>
    </row>
    <row r="17" spans="1:119">
      <c r="A17" s="12"/>
      <c r="B17" s="44">
        <v>524</v>
      </c>
      <c r="C17" s="20" t="s">
        <v>53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249471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249471</v>
      </c>
      <c r="O17" s="47">
        <f t="shared" si="1"/>
        <v>7.5214363241678726</v>
      </c>
      <c r="P17" s="9"/>
    </row>
    <row r="18" spans="1:119" ht="15.75">
      <c r="A18" s="28" t="s">
        <v>28</v>
      </c>
      <c r="B18" s="29"/>
      <c r="C18" s="30"/>
      <c r="D18" s="31">
        <f t="shared" ref="D18:M18" si="5">SUM(D19:D21)</f>
        <v>1421438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1898865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3320303</v>
      </c>
      <c r="O18" s="43">
        <f t="shared" si="1"/>
        <v>100.10561384466956</v>
      </c>
      <c r="P18" s="10"/>
    </row>
    <row r="19" spans="1:119">
      <c r="A19" s="12"/>
      <c r="B19" s="44">
        <v>534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1150104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1150104</v>
      </c>
      <c r="O19" s="47">
        <f t="shared" si="1"/>
        <v>34.675108538350216</v>
      </c>
      <c r="P19" s="9"/>
    </row>
    <row r="20" spans="1:119">
      <c r="A20" s="12"/>
      <c r="B20" s="44">
        <v>535</v>
      </c>
      <c r="C20" s="20" t="s">
        <v>63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748761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748761</v>
      </c>
      <c r="O20" s="47">
        <f t="shared" si="1"/>
        <v>22.574801013024601</v>
      </c>
      <c r="P20" s="9"/>
    </row>
    <row r="21" spans="1:119">
      <c r="A21" s="12"/>
      <c r="B21" s="44">
        <v>539</v>
      </c>
      <c r="C21" s="20" t="s">
        <v>31</v>
      </c>
      <c r="D21" s="46">
        <v>1421438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1421438</v>
      </c>
      <c r="O21" s="47">
        <f t="shared" si="1"/>
        <v>42.855704293294743</v>
      </c>
      <c r="P21" s="9"/>
    </row>
    <row r="22" spans="1:119" ht="15.75">
      <c r="A22" s="28" t="s">
        <v>32</v>
      </c>
      <c r="B22" s="29"/>
      <c r="C22" s="30"/>
      <c r="D22" s="31">
        <f t="shared" ref="D22:M22" si="6">SUM(D23:D23)</f>
        <v>0</v>
      </c>
      <c r="E22" s="31">
        <f t="shared" si="6"/>
        <v>444602</v>
      </c>
      <c r="F22" s="31">
        <f t="shared" si="6"/>
        <v>0</v>
      </c>
      <c r="G22" s="31">
        <f t="shared" si="6"/>
        <v>314680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759282</v>
      </c>
      <c r="O22" s="43">
        <f t="shared" si="1"/>
        <v>22.892004341534008</v>
      </c>
      <c r="P22" s="10"/>
    </row>
    <row r="23" spans="1:119">
      <c r="A23" s="12"/>
      <c r="B23" s="44">
        <v>541</v>
      </c>
      <c r="C23" s="20" t="s">
        <v>33</v>
      </c>
      <c r="D23" s="46">
        <v>0</v>
      </c>
      <c r="E23" s="46">
        <v>444602</v>
      </c>
      <c r="F23" s="46">
        <v>0</v>
      </c>
      <c r="G23" s="46">
        <v>314680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759282</v>
      </c>
      <c r="O23" s="47">
        <f t="shared" si="1"/>
        <v>22.892004341534008</v>
      </c>
      <c r="P23" s="9"/>
    </row>
    <row r="24" spans="1:119" ht="15.75">
      <c r="A24" s="28" t="s">
        <v>34</v>
      </c>
      <c r="B24" s="29"/>
      <c r="C24" s="30"/>
      <c r="D24" s="31">
        <f t="shared" ref="D24:M24" si="7">SUM(D25:D25)</f>
        <v>53122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53122</v>
      </c>
      <c r="O24" s="43">
        <f t="shared" si="1"/>
        <v>1.6016039556198747</v>
      </c>
      <c r="P24" s="10"/>
    </row>
    <row r="25" spans="1:119">
      <c r="A25" s="13"/>
      <c r="B25" s="45">
        <v>559</v>
      </c>
      <c r="C25" s="21" t="s">
        <v>36</v>
      </c>
      <c r="D25" s="46">
        <v>53122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53122</v>
      </c>
      <c r="O25" s="47">
        <f t="shared" si="1"/>
        <v>1.6016039556198747</v>
      </c>
      <c r="P25" s="9"/>
    </row>
    <row r="26" spans="1:119" ht="15.75">
      <c r="A26" s="28" t="s">
        <v>37</v>
      </c>
      <c r="B26" s="29"/>
      <c r="C26" s="30"/>
      <c r="D26" s="31">
        <f t="shared" ref="D26:M26" si="8">SUM(D27:D27)</f>
        <v>206086</v>
      </c>
      <c r="E26" s="31">
        <f t="shared" si="8"/>
        <v>418478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624564</v>
      </c>
      <c r="O26" s="43">
        <f t="shared" si="1"/>
        <v>18.830318379160637</v>
      </c>
      <c r="P26" s="10"/>
    </row>
    <row r="27" spans="1:119">
      <c r="A27" s="12"/>
      <c r="B27" s="44">
        <v>563</v>
      </c>
      <c r="C27" s="20" t="s">
        <v>39</v>
      </c>
      <c r="D27" s="46">
        <v>206086</v>
      </c>
      <c r="E27" s="46">
        <v>418478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624564</v>
      </c>
      <c r="O27" s="47">
        <f t="shared" si="1"/>
        <v>18.830318379160637</v>
      </c>
      <c r="P27" s="9"/>
    </row>
    <row r="28" spans="1:119" ht="15.75">
      <c r="A28" s="28" t="s">
        <v>40</v>
      </c>
      <c r="B28" s="29"/>
      <c r="C28" s="30"/>
      <c r="D28" s="31">
        <f t="shared" ref="D28:M28" si="9">SUM(D29:D29)</f>
        <v>585703</v>
      </c>
      <c r="E28" s="31">
        <f t="shared" si="9"/>
        <v>142093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727796</v>
      </c>
      <c r="O28" s="43">
        <f t="shared" si="1"/>
        <v>21.942715870718764</v>
      </c>
      <c r="P28" s="9"/>
    </row>
    <row r="29" spans="1:119">
      <c r="A29" s="12"/>
      <c r="B29" s="44">
        <v>572</v>
      </c>
      <c r="C29" s="20" t="s">
        <v>41</v>
      </c>
      <c r="D29" s="46">
        <v>585703</v>
      </c>
      <c r="E29" s="46">
        <v>142093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727796</v>
      </c>
      <c r="O29" s="47">
        <f t="shared" si="1"/>
        <v>21.942715870718764</v>
      </c>
      <c r="P29" s="9"/>
    </row>
    <row r="30" spans="1:119" ht="15.75">
      <c r="A30" s="28" t="s">
        <v>44</v>
      </c>
      <c r="B30" s="29"/>
      <c r="C30" s="30"/>
      <c r="D30" s="31">
        <f t="shared" ref="D30:M30" si="10">SUM(D31:D31)</f>
        <v>0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320000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4"/>
        <v>320000</v>
      </c>
      <c r="O30" s="43">
        <f t="shared" si="1"/>
        <v>9.6478533526290402</v>
      </c>
      <c r="P30" s="9"/>
    </row>
    <row r="31" spans="1:119" ht="15.75" thickBot="1">
      <c r="A31" s="12"/>
      <c r="B31" s="44">
        <v>581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320000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320000</v>
      </c>
      <c r="O31" s="47">
        <f t="shared" si="1"/>
        <v>9.6478533526290402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1">SUM(D5,D14,D18,D22,D24,D26,D28,D30)</f>
        <v>16537934</v>
      </c>
      <c r="E32" s="15">
        <f t="shared" si="11"/>
        <v>6255603</v>
      </c>
      <c r="F32" s="15">
        <f t="shared" si="11"/>
        <v>1039560</v>
      </c>
      <c r="G32" s="15">
        <f t="shared" si="11"/>
        <v>314680</v>
      </c>
      <c r="H32" s="15">
        <f t="shared" si="11"/>
        <v>0</v>
      </c>
      <c r="I32" s="15">
        <f t="shared" si="11"/>
        <v>2468336</v>
      </c>
      <c r="J32" s="15">
        <f t="shared" si="11"/>
        <v>0</v>
      </c>
      <c r="K32" s="15">
        <f t="shared" si="11"/>
        <v>31000</v>
      </c>
      <c r="L32" s="15">
        <f t="shared" si="11"/>
        <v>0</v>
      </c>
      <c r="M32" s="15">
        <f t="shared" si="11"/>
        <v>1769971</v>
      </c>
      <c r="N32" s="15">
        <f t="shared" si="4"/>
        <v>28417084</v>
      </c>
      <c r="O32" s="37">
        <f t="shared" si="1"/>
        <v>856.76205981669079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64</v>
      </c>
      <c r="M34" s="163"/>
      <c r="N34" s="163"/>
      <c r="O34" s="41">
        <v>33168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5007560</v>
      </c>
      <c r="E5" s="26">
        <f t="shared" si="0"/>
        <v>67178</v>
      </c>
      <c r="F5" s="26">
        <f t="shared" si="0"/>
        <v>926707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6001445</v>
      </c>
      <c r="O5" s="32">
        <f t="shared" ref="O5:O39" si="1">(N5/O$41)</f>
        <v>183.16074589513519</v>
      </c>
      <c r="P5" s="6"/>
    </row>
    <row r="6" spans="1:133">
      <c r="A6" s="12"/>
      <c r="B6" s="44">
        <v>511</v>
      </c>
      <c r="C6" s="20" t="s">
        <v>19</v>
      </c>
      <c r="D6" s="46">
        <v>258898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258898</v>
      </c>
      <c r="O6" s="47">
        <f t="shared" si="1"/>
        <v>7.9014222059451873</v>
      </c>
      <c r="P6" s="9"/>
    </row>
    <row r="7" spans="1:133">
      <c r="A7" s="12"/>
      <c r="B7" s="44">
        <v>512</v>
      </c>
      <c r="C7" s="20" t="s">
        <v>20</v>
      </c>
      <c r="D7" s="46">
        <v>818869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818869</v>
      </c>
      <c r="O7" s="47">
        <f t="shared" si="1"/>
        <v>24.991424037111639</v>
      </c>
      <c r="P7" s="9"/>
    </row>
    <row r="8" spans="1:133">
      <c r="A8" s="12"/>
      <c r="B8" s="44">
        <v>513</v>
      </c>
      <c r="C8" s="20" t="s">
        <v>21</v>
      </c>
      <c r="D8" s="46">
        <v>1407839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1407839</v>
      </c>
      <c r="O8" s="47">
        <f t="shared" si="1"/>
        <v>42.966459134468657</v>
      </c>
      <c r="P8" s="9"/>
    </row>
    <row r="9" spans="1:133">
      <c r="A9" s="12"/>
      <c r="B9" s="44">
        <v>514</v>
      </c>
      <c r="C9" s="20" t="s">
        <v>22</v>
      </c>
      <c r="D9" s="46">
        <v>219899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219899</v>
      </c>
      <c r="O9" s="47">
        <f t="shared" si="1"/>
        <v>6.7111945309161936</v>
      </c>
      <c r="P9" s="9"/>
    </row>
    <row r="10" spans="1:133">
      <c r="A10" s="12"/>
      <c r="B10" s="44">
        <v>515</v>
      </c>
      <c r="C10" s="20" t="s">
        <v>51</v>
      </c>
      <c r="D10" s="46">
        <v>264272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264272</v>
      </c>
      <c r="O10" s="47">
        <f t="shared" si="1"/>
        <v>8.0654336812549587</v>
      </c>
      <c r="P10" s="9"/>
    </row>
    <row r="11" spans="1:133">
      <c r="A11" s="12"/>
      <c r="B11" s="44">
        <v>516</v>
      </c>
      <c r="C11" s="20" t="s">
        <v>52</v>
      </c>
      <c r="D11" s="46">
        <v>117394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117394</v>
      </c>
      <c r="O11" s="47">
        <f t="shared" si="1"/>
        <v>3.5827992431178659</v>
      </c>
      <c r="P11" s="9"/>
    </row>
    <row r="12" spans="1:133">
      <c r="A12" s="12"/>
      <c r="B12" s="44">
        <v>517</v>
      </c>
      <c r="C12" s="20" t="s">
        <v>23</v>
      </c>
      <c r="D12" s="46">
        <v>1724107</v>
      </c>
      <c r="E12" s="46">
        <v>0</v>
      </c>
      <c r="F12" s="46">
        <v>926707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2650814</v>
      </c>
      <c r="O12" s="47">
        <f t="shared" si="1"/>
        <v>80.901361167063413</v>
      </c>
      <c r="P12" s="9"/>
    </row>
    <row r="13" spans="1:133">
      <c r="A13" s="12"/>
      <c r="B13" s="44">
        <v>519</v>
      </c>
      <c r="C13" s="20" t="s">
        <v>24</v>
      </c>
      <c r="D13" s="46">
        <v>196282</v>
      </c>
      <c r="E13" s="46">
        <v>67178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263460</v>
      </c>
      <c r="O13" s="47">
        <f t="shared" si="1"/>
        <v>8.0406518952572785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SUM(D15:D20)</f>
        <v>9979458</v>
      </c>
      <c r="E14" s="31">
        <f t="shared" si="3"/>
        <v>3892000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372811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14244269</v>
      </c>
      <c r="O14" s="43">
        <f t="shared" si="1"/>
        <v>434.72712567905756</v>
      </c>
      <c r="P14" s="10"/>
    </row>
    <row r="15" spans="1:133">
      <c r="A15" s="12"/>
      <c r="B15" s="44">
        <v>521</v>
      </c>
      <c r="C15" s="20" t="s">
        <v>26</v>
      </c>
      <c r="D15" s="46">
        <v>7368590</v>
      </c>
      <c r="E15" s="46">
        <v>2568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7371158</v>
      </c>
      <c r="O15" s="47">
        <f t="shared" si="1"/>
        <v>224.96362082646647</v>
      </c>
      <c r="P15" s="9"/>
    </row>
    <row r="16" spans="1:133">
      <c r="A16" s="12"/>
      <c r="B16" s="44">
        <v>522</v>
      </c>
      <c r="C16" s="20" t="s">
        <v>27</v>
      </c>
      <c r="D16" s="46">
        <v>0</v>
      </c>
      <c r="E16" s="46">
        <v>3889432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3889432</v>
      </c>
      <c r="O16" s="47">
        <f t="shared" si="1"/>
        <v>118.70328999572727</v>
      </c>
      <c r="P16" s="9"/>
    </row>
    <row r="17" spans="1:16">
      <c r="A17" s="12"/>
      <c r="B17" s="44">
        <v>524</v>
      </c>
      <c r="C17" s="20" t="s">
        <v>53</v>
      </c>
      <c r="D17" s="46">
        <v>5107</v>
      </c>
      <c r="E17" s="46">
        <v>0</v>
      </c>
      <c r="F17" s="46">
        <v>0</v>
      </c>
      <c r="G17" s="46">
        <v>0</v>
      </c>
      <c r="H17" s="46">
        <v>0</v>
      </c>
      <c r="I17" s="46">
        <v>372811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377918</v>
      </c>
      <c r="O17" s="47">
        <f t="shared" si="1"/>
        <v>11.533846059940181</v>
      </c>
      <c r="P17" s="9"/>
    </row>
    <row r="18" spans="1:16">
      <c r="A18" s="12"/>
      <c r="B18" s="44">
        <v>525</v>
      </c>
      <c r="C18" s="20" t="s">
        <v>54</v>
      </c>
      <c r="D18" s="46">
        <v>60238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60238</v>
      </c>
      <c r="O18" s="47">
        <f t="shared" si="1"/>
        <v>1.8384300799609352</v>
      </c>
      <c r="P18" s="9"/>
    </row>
    <row r="19" spans="1:16">
      <c r="A19" s="12"/>
      <c r="B19" s="44">
        <v>526</v>
      </c>
      <c r="C19" s="20" t="s">
        <v>55</v>
      </c>
      <c r="D19" s="46">
        <v>2516799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2516799</v>
      </c>
      <c r="O19" s="47">
        <f t="shared" si="1"/>
        <v>76.811298297015199</v>
      </c>
      <c r="P19" s="9"/>
    </row>
    <row r="20" spans="1:16">
      <c r="A20" s="12"/>
      <c r="B20" s="44">
        <v>529</v>
      </c>
      <c r="C20" s="20" t="s">
        <v>56</v>
      </c>
      <c r="D20" s="46">
        <v>28724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28724</v>
      </c>
      <c r="O20" s="47">
        <f t="shared" si="1"/>
        <v>0.87664041994750652</v>
      </c>
      <c r="P20" s="9"/>
    </row>
    <row r="21" spans="1:16" ht="15.75">
      <c r="A21" s="28" t="s">
        <v>28</v>
      </c>
      <c r="B21" s="29"/>
      <c r="C21" s="30"/>
      <c r="D21" s="31">
        <f t="shared" ref="D21:M21" si="5">SUM(D22:D24)</f>
        <v>1765198</v>
      </c>
      <c r="E21" s="31">
        <f t="shared" si="5"/>
        <v>34963</v>
      </c>
      <c r="F21" s="31">
        <f t="shared" si="5"/>
        <v>0</v>
      </c>
      <c r="G21" s="31">
        <f t="shared" si="5"/>
        <v>714414</v>
      </c>
      <c r="H21" s="31">
        <f t="shared" si="5"/>
        <v>0</v>
      </c>
      <c r="I21" s="31">
        <f t="shared" si="5"/>
        <v>2020558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4535133</v>
      </c>
      <c r="O21" s="43">
        <f t="shared" si="1"/>
        <v>138.40972349386558</v>
      </c>
      <c r="P21" s="10"/>
    </row>
    <row r="22" spans="1:16">
      <c r="A22" s="12"/>
      <c r="B22" s="44">
        <v>534</v>
      </c>
      <c r="C22" s="20" t="s">
        <v>29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1339515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1339515</v>
      </c>
      <c r="O22" s="47">
        <f t="shared" si="1"/>
        <v>40.881248855520965</v>
      </c>
      <c r="P22" s="9"/>
    </row>
    <row r="23" spans="1:16">
      <c r="A23" s="12"/>
      <c r="B23" s="44">
        <v>538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681043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681043</v>
      </c>
      <c r="O23" s="47">
        <f t="shared" si="1"/>
        <v>20.785051577855093</v>
      </c>
      <c r="P23" s="9"/>
    </row>
    <row r="24" spans="1:16">
      <c r="A24" s="12"/>
      <c r="B24" s="44">
        <v>539</v>
      </c>
      <c r="C24" s="20" t="s">
        <v>31</v>
      </c>
      <c r="D24" s="46">
        <v>1765198</v>
      </c>
      <c r="E24" s="46">
        <v>34963</v>
      </c>
      <c r="F24" s="46">
        <v>0</v>
      </c>
      <c r="G24" s="46">
        <v>714414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2514575</v>
      </c>
      <c r="O24" s="47">
        <f t="shared" si="1"/>
        <v>76.743423060489533</v>
      </c>
      <c r="P24" s="9"/>
    </row>
    <row r="25" spans="1:16" ht="15.75">
      <c r="A25" s="28" t="s">
        <v>32</v>
      </c>
      <c r="B25" s="29"/>
      <c r="C25" s="30"/>
      <c r="D25" s="31">
        <f t="shared" ref="D25:M25" si="6">SUM(D26:D26)</f>
        <v>42882</v>
      </c>
      <c r="E25" s="31">
        <f t="shared" si="6"/>
        <v>425882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468764</v>
      </c>
      <c r="O25" s="43">
        <f t="shared" si="1"/>
        <v>14.306415186473783</v>
      </c>
      <c r="P25" s="10"/>
    </row>
    <row r="26" spans="1:16">
      <c r="A26" s="12"/>
      <c r="B26" s="44">
        <v>541</v>
      </c>
      <c r="C26" s="20" t="s">
        <v>33</v>
      </c>
      <c r="D26" s="46">
        <v>42882</v>
      </c>
      <c r="E26" s="46">
        <v>425882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468764</v>
      </c>
      <c r="O26" s="47">
        <f t="shared" si="1"/>
        <v>14.306415186473783</v>
      </c>
      <c r="P26" s="9"/>
    </row>
    <row r="27" spans="1:16" ht="15.75">
      <c r="A27" s="28" t="s">
        <v>34</v>
      </c>
      <c r="B27" s="29"/>
      <c r="C27" s="30"/>
      <c r="D27" s="31">
        <f t="shared" ref="D27:M27" si="8">SUM(D28:D30)</f>
        <v>405330</v>
      </c>
      <c r="E27" s="31">
        <f t="shared" si="8"/>
        <v>45738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451068</v>
      </c>
      <c r="O27" s="43">
        <f t="shared" si="1"/>
        <v>13.766343160593298</v>
      </c>
      <c r="P27" s="10"/>
    </row>
    <row r="28" spans="1:16">
      <c r="A28" s="13"/>
      <c r="B28" s="45">
        <v>551</v>
      </c>
      <c r="C28" s="21" t="s">
        <v>57</v>
      </c>
      <c r="D28" s="46">
        <v>346360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346360</v>
      </c>
      <c r="O28" s="47">
        <f t="shared" si="1"/>
        <v>10.570713544527864</v>
      </c>
      <c r="P28" s="9"/>
    </row>
    <row r="29" spans="1:16">
      <c r="A29" s="13"/>
      <c r="B29" s="45">
        <v>554</v>
      </c>
      <c r="C29" s="21" t="s">
        <v>35</v>
      </c>
      <c r="D29" s="46">
        <v>0</v>
      </c>
      <c r="E29" s="46">
        <v>4257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4257</v>
      </c>
      <c r="O29" s="47">
        <f t="shared" si="1"/>
        <v>0.12992125984251968</v>
      </c>
      <c r="P29" s="9"/>
    </row>
    <row r="30" spans="1:16">
      <c r="A30" s="13"/>
      <c r="B30" s="45">
        <v>559</v>
      </c>
      <c r="C30" s="21" t="s">
        <v>36</v>
      </c>
      <c r="D30" s="46">
        <v>58970</v>
      </c>
      <c r="E30" s="46">
        <v>41481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100451</v>
      </c>
      <c r="O30" s="47">
        <f t="shared" si="1"/>
        <v>3.0657083562229142</v>
      </c>
      <c r="P30" s="9"/>
    </row>
    <row r="31" spans="1:16" ht="15.75">
      <c r="A31" s="28" t="s">
        <v>37</v>
      </c>
      <c r="B31" s="29"/>
      <c r="C31" s="30"/>
      <c r="D31" s="31">
        <f t="shared" ref="D31:M31" si="9">SUM(D32:D32)</f>
        <v>375601</v>
      </c>
      <c r="E31" s="31">
        <f t="shared" si="9"/>
        <v>662283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1037884</v>
      </c>
      <c r="O31" s="43">
        <f t="shared" si="1"/>
        <v>31.675639382286516</v>
      </c>
      <c r="P31" s="10"/>
    </row>
    <row r="32" spans="1:16">
      <c r="A32" s="12"/>
      <c r="B32" s="44">
        <v>569</v>
      </c>
      <c r="C32" s="20" t="s">
        <v>58</v>
      </c>
      <c r="D32" s="46">
        <v>375601</v>
      </c>
      <c r="E32" s="46">
        <v>662283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1037884</v>
      </c>
      <c r="O32" s="47">
        <f t="shared" si="1"/>
        <v>31.675639382286516</v>
      </c>
      <c r="P32" s="9"/>
    </row>
    <row r="33" spans="1:119" ht="15.75">
      <c r="A33" s="28" t="s">
        <v>40</v>
      </c>
      <c r="B33" s="29"/>
      <c r="C33" s="30"/>
      <c r="D33" s="31">
        <f t="shared" ref="D33:M33" si="11">SUM(D34:D34)</f>
        <v>967068</v>
      </c>
      <c r="E33" s="31">
        <f t="shared" si="11"/>
        <v>170739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1137807</v>
      </c>
      <c r="O33" s="43">
        <f t="shared" si="1"/>
        <v>34.72523347372276</v>
      </c>
      <c r="P33" s="9"/>
    </row>
    <row r="34" spans="1:119">
      <c r="A34" s="12"/>
      <c r="B34" s="44">
        <v>572</v>
      </c>
      <c r="C34" s="20" t="s">
        <v>41</v>
      </c>
      <c r="D34" s="46">
        <v>967068</v>
      </c>
      <c r="E34" s="46">
        <v>170739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1137807</v>
      </c>
      <c r="O34" s="47">
        <f t="shared" si="1"/>
        <v>34.72523347372276</v>
      </c>
      <c r="P34" s="9"/>
    </row>
    <row r="35" spans="1:119" ht="15.75">
      <c r="A35" s="28" t="s">
        <v>44</v>
      </c>
      <c r="B35" s="29"/>
      <c r="C35" s="30"/>
      <c r="D35" s="31">
        <f t="shared" ref="D35:M35" si="12">SUM(D36:D38)</f>
        <v>69207</v>
      </c>
      <c r="E35" s="31">
        <f t="shared" si="12"/>
        <v>50000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10058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129265</v>
      </c>
      <c r="O35" s="43">
        <f t="shared" si="1"/>
        <v>3.9450955258499665</v>
      </c>
      <c r="P35" s="9"/>
    </row>
    <row r="36" spans="1:119">
      <c r="A36" s="12"/>
      <c r="B36" s="44">
        <v>581</v>
      </c>
      <c r="C36" s="20" t="s">
        <v>42</v>
      </c>
      <c r="D36" s="46">
        <v>0</v>
      </c>
      <c r="E36" s="46">
        <v>50000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50000</v>
      </c>
      <c r="O36" s="47">
        <f t="shared" si="1"/>
        <v>1.5259720441921505</v>
      </c>
      <c r="P36" s="9"/>
    </row>
    <row r="37" spans="1:119">
      <c r="A37" s="12"/>
      <c r="B37" s="44">
        <v>584</v>
      </c>
      <c r="C37" s="20" t="s">
        <v>59</v>
      </c>
      <c r="D37" s="46">
        <v>69207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69207</v>
      </c>
      <c r="O37" s="47">
        <f t="shared" si="1"/>
        <v>2.1121589452481229</v>
      </c>
      <c r="P37" s="9"/>
    </row>
    <row r="38" spans="1:119" ht="15.75" thickBot="1">
      <c r="A38" s="12"/>
      <c r="B38" s="44">
        <v>590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10058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10058</v>
      </c>
      <c r="O38" s="47">
        <f t="shared" si="1"/>
        <v>0.30696453640969296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SUM(D5,D14,D21,D25,D27,D31,D33,D35)</f>
        <v>18612304</v>
      </c>
      <c r="E39" s="15">
        <f t="shared" si="13"/>
        <v>5348783</v>
      </c>
      <c r="F39" s="15">
        <f t="shared" si="13"/>
        <v>926707</v>
      </c>
      <c r="G39" s="15">
        <f t="shared" si="13"/>
        <v>714414</v>
      </c>
      <c r="H39" s="15">
        <f t="shared" si="13"/>
        <v>0</v>
      </c>
      <c r="I39" s="15">
        <f t="shared" si="13"/>
        <v>2403427</v>
      </c>
      <c r="J39" s="15">
        <f t="shared" si="13"/>
        <v>0</v>
      </c>
      <c r="K39" s="15">
        <f t="shared" si="13"/>
        <v>0</v>
      </c>
      <c r="L39" s="15">
        <f t="shared" si="13"/>
        <v>0</v>
      </c>
      <c r="M39" s="15">
        <f t="shared" si="13"/>
        <v>0</v>
      </c>
      <c r="N39" s="15">
        <f t="shared" si="10"/>
        <v>28005635</v>
      </c>
      <c r="O39" s="37">
        <f t="shared" si="1"/>
        <v>854.71632179698463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60</v>
      </c>
      <c r="M41" s="163"/>
      <c r="N41" s="163"/>
      <c r="O41" s="41">
        <v>32766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49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4175892</v>
      </c>
      <c r="E5" s="26">
        <f t="shared" si="0"/>
        <v>0</v>
      </c>
      <c r="F5" s="26">
        <f t="shared" si="0"/>
        <v>1130968</v>
      </c>
      <c r="G5" s="26">
        <f t="shared" si="0"/>
        <v>0</v>
      </c>
      <c r="H5" s="26">
        <f t="shared" si="0"/>
        <v>0</v>
      </c>
      <c r="I5" s="26">
        <f t="shared" si="0"/>
        <v>608747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8" si="1">SUM(D5:M5)</f>
        <v>5915607</v>
      </c>
      <c r="O5" s="32">
        <f t="shared" ref="O5:O31" si="2">(N5/O$33)</f>
        <v>181.49930966772007</v>
      </c>
      <c r="P5" s="6"/>
    </row>
    <row r="6" spans="1:133">
      <c r="A6" s="12"/>
      <c r="B6" s="44">
        <v>511</v>
      </c>
      <c r="C6" s="20" t="s">
        <v>19</v>
      </c>
      <c r="D6" s="46">
        <v>342813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342813</v>
      </c>
      <c r="O6" s="47">
        <f t="shared" si="2"/>
        <v>10.517994661430368</v>
      </c>
      <c r="P6" s="9"/>
    </row>
    <row r="7" spans="1:133">
      <c r="A7" s="12"/>
      <c r="B7" s="44">
        <v>512</v>
      </c>
      <c r="C7" s="20" t="s">
        <v>20</v>
      </c>
      <c r="D7" s="46">
        <v>1118453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1118453</v>
      </c>
      <c r="O7" s="47">
        <f t="shared" si="2"/>
        <v>34.31574264412604</v>
      </c>
      <c r="P7" s="9"/>
    </row>
    <row r="8" spans="1:133">
      <c r="A8" s="12"/>
      <c r="B8" s="44">
        <v>513</v>
      </c>
      <c r="C8" s="20" t="s">
        <v>21</v>
      </c>
      <c r="D8" s="46">
        <v>1098729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1098729</v>
      </c>
      <c r="O8" s="47">
        <f t="shared" si="2"/>
        <v>33.710582026815572</v>
      </c>
      <c r="P8" s="9"/>
    </row>
    <row r="9" spans="1:133">
      <c r="A9" s="12"/>
      <c r="B9" s="44">
        <v>514</v>
      </c>
      <c r="C9" s="20" t="s">
        <v>22</v>
      </c>
      <c r="D9" s="46">
        <v>204061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204061</v>
      </c>
      <c r="O9" s="47">
        <f t="shared" si="2"/>
        <v>6.2608842389470132</v>
      </c>
      <c r="P9" s="9"/>
    </row>
    <row r="10" spans="1:133">
      <c r="A10" s="12"/>
      <c r="B10" s="44">
        <v>517</v>
      </c>
      <c r="C10" s="20" t="s">
        <v>23</v>
      </c>
      <c r="D10" s="46">
        <v>652560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652560</v>
      </c>
      <c r="O10" s="47">
        <f t="shared" si="2"/>
        <v>20.021477004264721</v>
      </c>
      <c r="P10" s="9"/>
    </row>
    <row r="11" spans="1:133">
      <c r="A11" s="12"/>
      <c r="B11" s="44">
        <v>519</v>
      </c>
      <c r="C11" s="20" t="s">
        <v>24</v>
      </c>
      <c r="D11" s="46">
        <v>759276</v>
      </c>
      <c r="E11" s="46">
        <v>0</v>
      </c>
      <c r="F11" s="46">
        <v>1130968</v>
      </c>
      <c r="G11" s="46">
        <v>0</v>
      </c>
      <c r="H11" s="46">
        <v>0</v>
      </c>
      <c r="I11" s="46">
        <v>608747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2498991</v>
      </c>
      <c r="O11" s="47">
        <f t="shared" si="2"/>
        <v>76.672629092136347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11177305</v>
      </c>
      <c r="E12" s="31">
        <f t="shared" si="3"/>
        <v>4318877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15496182</v>
      </c>
      <c r="O12" s="43">
        <f t="shared" si="2"/>
        <v>475.445095572669</v>
      </c>
      <c r="P12" s="10"/>
    </row>
    <row r="13" spans="1:133">
      <c r="A13" s="12"/>
      <c r="B13" s="44">
        <v>521</v>
      </c>
      <c r="C13" s="20" t="s">
        <v>26</v>
      </c>
      <c r="D13" s="46">
        <v>8577195</v>
      </c>
      <c r="E13" s="46">
        <v>14829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8592024</v>
      </c>
      <c r="O13" s="47">
        <f t="shared" si="2"/>
        <v>263.61562298653087</v>
      </c>
      <c r="P13" s="9"/>
    </row>
    <row r="14" spans="1:133">
      <c r="A14" s="12"/>
      <c r="B14" s="44">
        <v>522</v>
      </c>
      <c r="C14" s="20" t="s">
        <v>27</v>
      </c>
      <c r="D14" s="46">
        <v>2600110</v>
      </c>
      <c r="E14" s="46">
        <v>4304048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6904158</v>
      </c>
      <c r="O14" s="47">
        <f t="shared" si="2"/>
        <v>211.82947258613814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2289697</v>
      </c>
      <c r="E15" s="31">
        <f t="shared" si="4"/>
        <v>0</v>
      </c>
      <c r="F15" s="31">
        <f t="shared" si="4"/>
        <v>0</v>
      </c>
      <c r="G15" s="31">
        <f t="shared" si="4"/>
        <v>1940774</v>
      </c>
      <c r="H15" s="31">
        <f t="shared" si="4"/>
        <v>0</v>
      </c>
      <c r="I15" s="31">
        <f t="shared" si="4"/>
        <v>2327351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6557822</v>
      </c>
      <c r="O15" s="43">
        <f t="shared" si="2"/>
        <v>201.20338723038688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1431720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1431720</v>
      </c>
      <c r="O16" s="47">
        <f t="shared" si="2"/>
        <v>43.927223636977267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895631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895631</v>
      </c>
      <c r="O17" s="47">
        <f t="shared" si="2"/>
        <v>27.479244009449882</v>
      </c>
      <c r="P17" s="9"/>
    </row>
    <row r="18" spans="1:119">
      <c r="A18" s="12"/>
      <c r="B18" s="44">
        <v>539</v>
      </c>
      <c r="C18" s="20" t="s">
        <v>31</v>
      </c>
      <c r="D18" s="46">
        <v>2289697</v>
      </c>
      <c r="E18" s="46">
        <v>0</v>
      </c>
      <c r="F18" s="46">
        <v>0</v>
      </c>
      <c r="G18" s="46">
        <v>1940774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4230471</v>
      </c>
      <c r="O18" s="47">
        <f t="shared" si="2"/>
        <v>129.79691958395975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0</v>
      </c>
      <c r="E19" s="31">
        <f t="shared" si="5"/>
        <v>551264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551264</v>
      </c>
      <c r="O19" s="43">
        <f t="shared" si="2"/>
        <v>16.913570398551837</v>
      </c>
      <c r="P19" s="10"/>
    </row>
    <row r="20" spans="1:119">
      <c r="A20" s="12"/>
      <c r="B20" s="44">
        <v>541</v>
      </c>
      <c r="C20" s="20" t="s">
        <v>33</v>
      </c>
      <c r="D20" s="46">
        <v>0</v>
      </c>
      <c r="E20" s="46">
        <v>551264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551264</v>
      </c>
      <c r="O20" s="47">
        <f t="shared" si="2"/>
        <v>16.913570398551837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SUM(D22:D23)</f>
        <v>472791</v>
      </c>
      <c r="E21" s="31">
        <f t="shared" si="7"/>
        <v>1043159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9050328</v>
      </c>
      <c r="N21" s="31">
        <f t="shared" si="6"/>
        <v>10566278</v>
      </c>
      <c r="O21" s="43">
        <f t="shared" si="2"/>
        <v>324.18856809744426</v>
      </c>
      <c r="P21" s="10"/>
    </row>
    <row r="22" spans="1:119">
      <c r="A22" s="13"/>
      <c r="B22" s="45">
        <v>554</v>
      </c>
      <c r="C22" s="21" t="s">
        <v>35</v>
      </c>
      <c r="D22" s="46">
        <v>0</v>
      </c>
      <c r="E22" s="46">
        <v>761962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761962</v>
      </c>
      <c r="O22" s="47">
        <f t="shared" si="2"/>
        <v>23.378087319363054</v>
      </c>
      <c r="P22" s="9"/>
    </row>
    <row r="23" spans="1:119">
      <c r="A23" s="13"/>
      <c r="B23" s="45">
        <v>559</v>
      </c>
      <c r="C23" s="21" t="s">
        <v>36</v>
      </c>
      <c r="D23" s="46">
        <v>472791</v>
      </c>
      <c r="E23" s="46">
        <v>281197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9050328</v>
      </c>
      <c r="N23" s="46">
        <f t="shared" si="6"/>
        <v>9804316</v>
      </c>
      <c r="O23" s="47">
        <f t="shared" si="2"/>
        <v>300.81048077808117</v>
      </c>
      <c r="P23" s="9"/>
    </row>
    <row r="24" spans="1:119" ht="15.75">
      <c r="A24" s="28" t="s">
        <v>37</v>
      </c>
      <c r="B24" s="29"/>
      <c r="C24" s="30"/>
      <c r="D24" s="31">
        <f t="shared" ref="D24:M24" si="8">SUM(D25:D26)</f>
        <v>452999</v>
      </c>
      <c r="E24" s="31">
        <f t="shared" si="8"/>
        <v>631259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1084258</v>
      </c>
      <c r="O24" s="43">
        <f t="shared" si="2"/>
        <v>33.266590985794494</v>
      </c>
      <c r="P24" s="10"/>
    </row>
    <row r="25" spans="1:119">
      <c r="A25" s="12"/>
      <c r="B25" s="44">
        <v>562</v>
      </c>
      <c r="C25" s="20" t="s">
        <v>38</v>
      </c>
      <c r="D25" s="46">
        <v>452999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9">SUM(D25:M25)</f>
        <v>452999</v>
      </c>
      <c r="O25" s="47">
        <f t="shared" si="2"/>
        <v>13.898659221305188</v>
      </c>
      <c r="P25" s="9"/>
    </row>
    <row r="26" spans="1:119">
      <c r="A26" s="12"/>
      <c r="B26" s="44">
        <v>563</v>
      </c>
      <c r="C26" s="20" t="s">
        <v>39</v>
      </c>
      <c r="D26" s="46">
        <v>0</v>
      </c>
      <c r="E26" s="46">
        <v>631259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631259</v>
      </c>
      <c r="O26" s="47">
        <f t="shared" si="2"/>
        <v>19.367931764489306</v>
      </c>
      <c r="P26" s="9"/>
    </row>
    <row r="27" spans="1:119" ht="15.75">
      <c r="A27" s="28" t="s">
        <v>40</v>
      </c>
      <c r="B27" s="29"/>
      <c r="C27" s="30"/>
      <c r="D27" s="31">
        <f t="shared" ref="D27:M27" si="10">SUM(D28:D28)</f>
        <v>990147</v>
      </c>
      <c r="E27" s="31">
        <f t="shared" si="10"/>
        <v>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990147</v>
      </c>
      <c r="O27" s="43">
        <f t="shared" si="2"/>
        <v>30.379130488141627</v>
      </c>
      <c r="P27" s="9"/>
    </row>
    <row r="28" spans="1:119">
      <c r="A28" s="12"/>
      <c r="B28" s="44">
        <v>572</v>
      </c>
      <c r="C28" s="20" t="s">
        <v>41</v>
      </c>
      <c r="D28" s="46">
        <v>990147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990147</v>
      </c>
      <c r="O28" s="47">
        <f t="shared" si="2"/>
        <v>30.379130488141627</v>
      </c>
      <c r="P28" s="9"/>
    </row>
    <row r="29" spans="1:119" ht="15.75">
      <c r="A29" s="28" t="s">
        <v>44</v>
      </c>
      <c r="B29" s="29"/>
      <c r="C29" s="30"/>
      <c r="D29" s="31">
        <f t="shared" ref="D29:M29" si="11">SUM(D30:D30)</f>
        <v>0</v>
      </c>
      <c r="E29" s="31">
        <f t="shared" si="11"/>
        <v>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572440</v>
      </c>
      <c r="M29" s="31">
        <f t="shared" si="11"/>
        <v>0</v>
      </c>
      <c r="N29" s="31">
        <f t="shared" si="9"/>
        <v>572440</v>
      </c>
      <c r="O29" s="43">
        <f t="shared" si="2"/>
        <v>17.563280458994264</v>
      </c>
      <c r="P29" s="9"/>
    </row>
    <row r="30" spans="1:119" ht="15.75" thickBot="1">
      <c r="A30" s="12"/>
      <c r="B30" s="44">
        <v>590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572440</v>
      </c>
      <c r="M30" s="46">
        <v>0</v>
      </c>
      <c r="N30" s="46">
        <f t="shared" si="9"/>
        <v>572440</v>
      </c>
      <c r="O30" s="47">
        <f t="shared" si="2"/>
        <v>17.563280458994264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2">SUM(D5,D12,D15,D19,D21,D24,D27,D29)</f>
        <v>19558831</v>
      </c>
      <c r="E31" s="15">
        <f t="shared" si="12"/>
        <v>6544559</v>
      </c>
      <c r="F31" s="15">
        <f t="shared" si="12"/>
        <v>1130968</v>
      </c>
      <c r="G31" s="15">
        <f t="shared" si="12"/>
        <v>1940774</v>
      </c>
      <c r="H31" s="15">
        <f t="shared" si="12"/>
        <v>0</v>
      </c>
      <c r="I31" s="15">
        <f t="shared" si="12"/>
        <v>2936098</v>
      </c>
      <c r="J31" s="15">
        <f t="shared" si="12"/>
        <v>0</v>
      </c>
      <c r="K31" s="15">
        <f t="shared" si="12"/>
        <v>0</v>
      </c>
      <c r="L31" s="15">
        <f t="shared" si="12"/>
        <v>572440</v>
      </c>
      <c r="M31" s="15">
        <f t="shared" si="12"/>
        <v>9050328</v>
      </c>
      <c r="N31" s="15">
        <f t="shared" si="9"/>
        <v>41733998</v>
      </c>
      <c r="O31" s="37">
        <f t="shared" si="2"/>
        <v>1280.4589328997024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48</v>
      </c>
      <c r="M33" s="163"/>
      <c r="N33" s="163"/>
      <c r="O33" s="41">
        <v>32593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4790929</v>
      </c>
      <c r="E5" s="26">
        <f t="shared" si="0"/>
        <v>0</v>
      </c>
      <c r="F5" s="26">
        <f t="shared" si="0"/>
        <v>1017571</v>
      </c>
      <c r="G5" s="26">
        <f t="shared" si="0"/>
        <v>0</v>
      </c>
      <c r="H5" s="26">
        <f t="shared" si="0"/>
        <v>0</v>
      </c>
      <c r="I5" s="26">
        <f t="shared" si="0"/>
        <v>631063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8" si="1">SUM(D5:M5)</f>
        <v>6439563</v>
      </c>
      <c r="O5" s="32">
        <f t="shared" ref="O5:O32" si="2">(N5/O$34)</f>
        <v>202.10793421630783</v>
      </c>
      <c r="P5" s="6"/>
    </row>
    <row r="6" spans="1:133">
      <c r="A6" s="12"/>
      <c r="B6" s="44">
        <v>511</v>
      </c>
      <c r="C6" s="20" t="s">
        <v>19</v>
      </c>
      <c r="D6" s="46">
        <v>369204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369204</v>
      </c>
      <c r="O6" s="47">
        <f t="shared" si="2"/>
        <v>11.587596509949156</v>
      </c>
      <c r="P6" s="9"/>
    </row>
    <row r="7" spans="1:133">
      <c r="A7" s="12"/>
      <c r="B7" s="44">
        <v>512</v>
      </c>
      <c r="C7" s="20" t="s">
        <v>20</v>
      </c>
      <c r="D7" s="46">
        <v>1334847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1334847</v>
      </c>
      <c r="O7" s="47">
        <f t="shared" si="2"/>
        <v>41.894639382336322</v>
      </c>
      <c r="P7" s="9"/>
    </row>
    <row r="8" spans="1:133">
      <c r="A8" s="12"/>
      <c r="B8" s="44">
        <v>513</v>
      </c>
      <c r="C8" s="20" t="s">
        <v>21</v>
      </c>
      <c r="D8" s="46">
        <v>1098569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1098569</v>
      </c>
      <c r="O8" s="47">
        <f t="shared" si="2"/>
        <v>34.478971815956314</v>
      </c>
      <c r="P8" s="9"/>
    </row>
    <row r="9" spans="1:133">
      <c r="A9" s="12"/>
      <c r="B9" s="44">
        <v>514</v>
      </c>
      <c r="C9" s="20" t="s">
        <v>22</v>
      </c>
      <c r="D9" s="46">
        <v>300286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300286</v>
      </c>
      <c r="O9" s="47">
        <f t="shared" si="2"/>
        <v>9.4245810055865924</v>
      </c>
      <c r="P9" s="9"/>
    </row>
    <row r="10" spans="1:133">
      <c r="A10" s="12"/>
      <c r="B10" s="44">
        <v>517</v>
      </c>
      <c r="C10" s="20" t="s">
        <v>23</v>
      </c>
      <c r="D10" s="46">
        <v>571320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571320</v>
      </c>
      <c r="O10" s="47">
        <f t="shared" si="2"/>
        <v>17.931077772895613</v>
      </c>
      <c r="P10" s="9"/>
    </row>
    <row r="11" spans="1:133">
      <c r="A11" s="12"/>
      <c r="B11" s="44">
        <v>519</v>
      </c>
      <c r="C11" s="20" t="s">
        <v>24</v>
      </c>
      <c r="D11" s="46">
        <v>1116703</v>
      </c>
      <c r="E11" s="46">
        <v>0</v>
      </c>
      <c r="F11" s="46">
        <v>1017571</v>
      </c>
      <c r="G11" s="46">
        <v>0</v>
      </c>
      <c r="H11" s="46">
        <v>0</v>
      </c>
      <c r="I11" s="46">
        <v>631063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2765337</v>
      </c>
      <c r="O11" s="47">
        <f t="shared" si="2"/>
        <v>86.79106772958383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11187801</v>
      </c>
      <c r="E12" s="31">
        <f t="shared" si="3"/>
        <v>3977416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15165217</v>
      </c>
      <c r="O12" s="43">
        <f t="shared" si="2"/>
        <v>475.96563304249577</v>
      </c>
      <c r="P12" s="10"/>
    </row>
    <row r="13" spans="1:133">
      <c r="A13" s="12"/>
      <c r="B13" s="44">
        <v>521</v>
      </c>
      <c r="C13" s="20" t="s">
        <v>26</v>
      </c>
      <c r="D13" s="46">
        <v>8586325</v>
      </c>
      <c r="E13" s="46">
        <v>6045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8592370</v>
      </c>
      <c r="O13" s="47">
        <f t="shared" si="2"/>
        <v>269.67453392756261</v>
      </c>
      <c r="P13" s="9"/>
    </row>
    <row r="14" spans="1:133">
      <c r="A14" s="12"/>
      <c r="B14" s="44">
        <v>522</v>
      </c>
      <c r="C14" s="20" t="s">
        <v>27</v>
      </c>
      <c r="D14" s="46">
        <v>2601476</v>
      </c>
      <c r="E14" s="46">
        <v>3971371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6572847</v>
      </c>
      <c r="O14" s="47">
        <f t="shared" si="2"/>
        <v>206.29109911493316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1413403</v>
      </c>
      <c r="E15" s="31">
        <f t="shared" si="4"/>
        <v>0</v>
      </c>
      <c r="F15" s="31">
        <f t="shared" si="4"/>
        <v>0</v>
      </c>
      <c r="G15" s="31">
        <f t="shared" si="4"/>
        <v>934077</v>
      </c>
      <c r="H15" s="31">
        <f t="shared" si="4"/>
        <v>0</v>
      </c>
      <c r="I15" s="31">
        <f t="shared" si="4"/>
        <v>2944056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5291536</v>
      </c>
      <c r="O15" s="43">
        <f t="shared" si="2"/>
        <v>166.07670579373547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1352185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1352185</v>
      </c>
      <c r="O16" s="47">
        <f t="shared" si="2"/>
        <v>42.438798568828069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1591871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1591871</v>
      </c>
      <c r="O17" s="47">
        <f t="shared" si="2"/>
        <v>49.961427405687026</v>
      </c>
      <c r="P17" s="9"/>
    </row>
    <row r="18" spans="1:119">
      <c r="A18" s="12"/>
      <c r="B18" s="44">
        <v>539</v>
      </c>
      <c r="C18" s="20" t="s">
        <v>31</v>
      </c>
      <c r="D18" s="46">
        <v>1413403</v>
      </c>
      <c r="E18" s="46">
        <v>0</v>
      </c>
      <c r="F18" s="46">
        <v>0</v>
      </c>
      <c r="G18" s="46">
        <v>934077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2347480</v>
      </c>
      <c r="O18" s="47">
        <f t="shared" si="2"/>
        <v>73.67647981922039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0</v>
      </c>
      <c r="E19" s="31">
        <f t="shared" si="5"/>
        <v>664212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664212</v>
      </c>
      <c r="O19" s="43">
        <f t="shared" si="2"/>
        <v>20.846525641830393</v>
      </c>
      <c r="P19" s="10"/>
    </row>
    <row r="20" spans="1:119">
      <c r="A20" s="12"/>
      <c r="B20" s="44">
        <v>541</v>
      </c>
      <c r="C20" s="20" t="s">
        <v>33</v>
      </c>
      <c r="D20" s="46">
        <v>0</v>
      </c>
      <c r="E20" s="46">
        <v>664212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664212</v>
      </c>
      <c r="O20" s="47">
        <f t="shared" si="2"/>
        <v>20.846525641830393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SUM(D22:D23)</f>
        <v>501915</v>
      </c>
      <c r="E21" s="31">
        <f t="shared" si="7"/>
        <v>1083722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6124847</v>
      </c>
      <c r="N21" s="31">
        <f t="shared" si="6"/>
        <v>7710484</v>
      </c>
      <c r="O21" s="43">
        <f t="shared" si="2"/>
        <v>241.99623375808173</v>
      </c>
      <c r="P21" s="10"/>
    </row>
    <row r="22" spans="1:119">
      <c r="A22" s="13"/>
      <c r="B22" s="45">
        <v>554</v>
      </c>
      <c r="C22" s="21" t="s">
        <v>35</v>
      </c>
      <c r="D22" s="46">
        <v>0</v>
      </c>
      <c r="E22" s="46">
        <v>335296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335296</v>
      </c>
      <c r="O22" s="47">
        <f t="shared" si="2"/>
        <v>10.523382085242609</v>
      </c>
      <c r="P22" s="9"/>
    </row>
    <row r="23" spans="1:119">
      <c r="A23" s="13"/>
      <c r="B23" s="45">
        <v>559</v>
      </c>
      <c r="C23" s="21" t="s">
        <v>36</v>
      </c>
      <c r="D23" s="46">
        <v>501915</v>
      </c>
      <c r="E23" s="46">
        <v>748426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6124847</v>
      </c>
      <c r="N23" s="46">
        <f t="shared" si="6"/>
        <v>7375188</v>
      </c>
      <c r="O23" s="47">
        <f t="shared" si="2"/>
        <v>231.47285167283911</v>
      </c>
      <c r="P23" s="9"/>
    </row>
    <row r="24" spans="1:119" ht="15.75">
      <c r="A24" s="28" t="s">
        <v>37</v>
      </c>
      <c r="B24" s="29"/>
      <c r="C24" s="30"/>
      <c r="D24" s="31">
        <f t="shared" ref="D24:M24" si="8">SUM(D25:D26)</f>
        <v>451774</v>
      </c>
      <c r="E24" s="31">
        <f t="shared" si="8"/>
        <v>715289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1167063</v>
      </c>
      <c r="O24" s="43">
        <f t="shared" si="2"/>
        <v>36.628679932207646</v>
      </c>
      <c r="P24" s="10"/>
    </row>
    <row r="25" spans="1:119">
      <c r="A25" s="12"/>
      <c r="B25" s="44">
        <v>562</v>
      </c>
      <c r="C25" s="20" t="s">
        <v>38</v>
      </c>
      <c r="D25" s="46">
        <v>451774</v>
      </c>
      <c r="E25" s="46">
        <v>89044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9">SUM(D25:M25)</f>
        <v>540818</v>
      </c>
      <c r="O25" s="47">
        <f t="shared" si="2"/>
        <v>16.973761847969367</v>
      </c>
      <c r="P25" s="9"/>
    </row>
    <row r="26" spans="1:119">
      <c r="A26" s="12"/>
      <c r="B26" s="44">
        <v>563</v>
      </c>
      <c r="C26" s="20" t="s">
        <v>39</v>
      </c>
      <c r="D26" s="46">
        <v>0</v>
      </c>
      <c r="E26" s="46">
        <v>626245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626245</v>
      </c>
      <c r="O26" s="47">
        <f t="shared" si="2"/>
        <v>19.654918084238279</v>
      </c>
      <c r="P26" s="9"/>
    </row>
    <row r="27" spans="1:119" ht="15.75">
      <c r="A27" s="28" t="s">
        <v>40</v>
      </c>
      <c r="B27" s="29"/>
      <c r="C27" s="30"/>
      <c r="D27" s="31">
        <f t="shared" ref="D27:M27" si="10">SUM(D28:D28)</f>
        <v>2531829</v>
      </c>
      <c r="E27" s="31">
        <f t="shared" si="10"/>
        <v>367252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2899081</v>
      </c>
      <c r="O27" s="43">
        <f t="shared" si="2"/>
        <v>90.98866988889587</v>
      </c>
      <c r="P27" s="9"/>
    </row>
    <row r="28" spans="1:119">
      <c r="A28" s="12"/>
      <c r="B28" s="44">
        <v>572</v>
      </c>
      <c r="C28" s="20" t="s">
        <v>41</v>
      </c>
      <c r="D28" s="46">
        <v>2531829</v>
      </c>
      <c r="E28" s="46">
        <v>367252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2899081</v>
      </c>
      <c r="O28" s="47">
        <f t="shared" si="2"/>
        <v>90.98866988889587</v>
      </c>
      <c r="P28" s="9"/>
    </row>
    <row r="29" spans="1:119" ht="15.75">
      <c r="A29" s="28" t="s">
        <v>44</v>
      </c>
      <c r="B29" s="29"/>
      <c r="C29" s="30"/>
      <c r="D29" s="31">
        <f t="shared" ref="D29:M29" si="11">SUM(D30:D31)</f>
        <v>0</v>
      </c>
      <c r="E29" s="31">
        <f t="shared" si="11"/>
        <v>150000</v>
      </c>
      <c r="F29" s="31">
        <f t="shared" si="11"/>
        <v>0</v>
      </c>
      <c r="G29" s="31">
        <f t="shared" si="11"/>
        <v>331674</v>
      </c>
      <c r="H29" s="31">
        <f t="shared" si="11"/>
        <v>0</v>
      </c>
      <c r="I29" s="31">
        <f t="shared" si="11"/>
        <v>320000</v>
      </c>
      <c r="J29" s="31">
        <f t="shared" si="11"/>
        <v>0</v>
      </c>
      <c r="K29" s="31">
        <f t="shared" si="11"/>
        <v>0</v>
      </c>
      <c r="L29" s="31">
        <f t="shared" si="11"/>
        <v>969399</v>
      </c>
      <c r="M29" s="31">
        <f t="shared" si="11"/>
        <v>90000</v>
      </c>
      <c r="N29" s="31">
        <f t="shared" si="9"/>
        <v>1861073</v>
      </c>
      <c r="O29" s="43">
        <f t="shared" si="2"/>
        <v>58.410426213043749</v>
      </c>
      <c r="P29" s="9"/>
    </row>
    <row r="30" spans="1:119">
      <c r="A30" s="12"/>
      <c r="B30" s="44">
        <v>581</v>
      </c>
      <c r="C30" s="20" t="s">
        <v>42</v>
      </c>
      <c r="D30" s="46">
        <v>0</v>
      </c>
      <c r="E30" s="46">
        <v>150000</v>
      </c>
      <c r="F30" s="46">
        <v>0</v>
      </c>
      <c r="G30" s="46">
        <v>331674</v>
      </c>
      <c r="H30" s="46">
        <v>0</v>
      </c>
      <c r="I30" s="46">
        <v>320000</v>
      </c>
      <c r="J30" s="46">
        <v>0</v>
      </c>
      <c r="K30" s="46">
        <v>0</v>
      </c>
      <c r="L30" s="46">
        <v>0</v>
      </c>
      <c r="M30" s="46">
        <v>90000</v>
      </c>
      <c r="N30" s="46">
        <f t="shared" si="9"/>
        <v>891674</v>
      </c>
      <c r="O30" s="47">
        <f t="shared" si="2"/>
        <v>27.985499968614651</v>
      </c>
      <c r="P30" s="9"/>
    </row>
    <row r="31" spans="1:119" ht="15.75" thickBot="1">
      <c r="A31" s="12"/>
      <c r="B31" s="44">
        <v>590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969399</v>
      </c>
      <c r="M31" s="46">
        <v>0</v>
      </c>
      <c r="N31" s="46">
        <f t="shared" si="9"/>
        <v>969399</v>
      </c>
      <c r="O31" s="47">
        <f t="shared" si="2"/>
        <v>30.424926244429102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SUM(D5,D12,D15,D19,D21,D24,D27,D29)</f>
        <v>20877651</v>
      </c>
      <c r="E32" s="15">
        <f t="shared" si="12"/>
        <v>6957891</v>
      </c>
      <c r="F32" s="15">
        <f t="shared" si="12"/>
        <v>1017571</v>
      </c>
      <c r="G32" s="15">
        <f t="shared" si="12"/>
        <v>1265751</v>
      </c>
      <c r="H32" s="15">
        <f t="shared" si="12"/>
        <v>0</v>
      </c>
      <c r="I32" s="15">
        <f t="shared" si="12"/>
        <v>3895119</v>
      </c>
      <c r="J32" s="15">
        <f t="shared" si="12"/>
        <v>0</v>
      </c>
      <c r="K32" s="15">
        <f t="shared" si="12"/>
        <v>0</v>
      </c>
      <c r="L32" s="15">
        <f t="shared" si="12"/>
        <v>969399</v>
      </c>
      <c r="M32" s="15">
        <f t="shared" si="12"/>
        <v>6214847</v>
      </c>
      <c r="N32" s="15">
        <f t="shared" si="9"/>
        <v>41198229</v>
      </c>
      <c r="O32" s="37">
        <f t="shared" si="2"/>
        <v>1293.0208084865985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45</v>
      </c>
      <c r="M34" s="163"/>
      <c r="N34" s="163"/>
      <c r="O34" s="41">
        <v>31862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4895539</v>
      </c>
      <c r="E5" s="26">
        <f t="shared" si="0"/>
        <v>420348</v>
      </c>
      <c r="F5" s="26">
        <f t="shared" si="0"/>
        <v>710795</v>
      </c>
      <c r="G5" s="26">
        <f t="shared" si="0"/>
        <v>9254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6035936</v>
      </c>
      <c r="O5" s="32">
        <f t="shared" ref="O5:O30" si="2">(N5/O$32)</f>
        <v>187.35833126396821</v>
      </c>
      <c r="P5" s="6"/>
    </row>
    <row r="6" spans="1:133">
      <c r="A6" s="12"/>
      <c r="B6" s="44">
        <v>511</v>
      </c>
      <c r="C6" s="20" t="s">
        <v>19</v>
      </c>
      <c r="D6" s="46">
        <v>373330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373330</v>
      </c>
      <c r="O6" s="47">
        <f t="shared" si="2"/>
        <v>11.588341196920785</v>
      </c>
      <c r="P6" s="9"/>
    </row>
    <row r="7" spans="1:133">
      <c r="A7" s="12"/>
      <c r="B7" s="44">
        <v>512</v>
      </c>
      <c r="C7" s="20" t="s">
        <v>20</v>
      </c>
      <c r="D7" s="46">
        <v>1196902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1196902</v>
      </c>
      <c r="O7" s="47">
        <f t="shared" si="2"/>
        <v>37.152408740998261</v>
      </c>
      <c r="P7" s="9"/>
    </row>
    <row r="8" spans="1:133">
      <c r="A8" s="12"/>
      <c r="B8" s="44">
        <v>513</v>
      </c>
      <c r="C8" s="20" t="s">
        <v>21</v>
      </c>
      <c r="D8" s="46">
        <v>1192476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1192476</v>
      </c>
      <c r="O8" s="47">
        <f t="shared" si="2"/>
        <v>37.015023590762354</v>
      </c>
      <c r="P8" s="9"/>
    </row>
    <row r="9" spans="1:133">
      <c r="A9" s="12"/>
      <c r="B9" s="44">
        <v>514</v>
      </c>
      <c r="C9" s="20" t="s">
        <v>22</v>
      </c>
      <c r="D9" s="46">
        <v>300507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300507</v>
      </c>
      <c r="O9" s="47">
        <f t="shared" si="2"/>
        <v>9.3278805562453435</v>
      </c>
      <c r="P9" s="9"/>
    </row>
    <row r="10" spans="1:133">
      <c r="A10" s="12"/>
      <c r="B10" s="44">
        <v>519</v>
      </c>
      <c r="C10" s="20" t="s">
        <v>24</v>
      </c>
      <c r="D10" s="46">
        <v>1832324</v>
      </c>
      <c r="E10" s="46">
        <v>420348</v>
      </c>
      <c r="F10" s="46">
        <v>710795</v>
      </c>
      <c r="G10" s="46">
        <v>9254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2972721</v>
      </c>
      <c r="O10" s="47">
        <f t="shared" si="2"/>
        <v>92.274677179041475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SUM(D12:D12)</f>
        <v>10626325</v>
      </c>
      <c r="E11" s="31">
        <f t="shared" si="3"/>
        <v>3657272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14283597</v>
      </c>
      <c r="O11" s="43">
        <f t="shared" si="2"/>
        <v>443.36966103799352</v>
      </c>
      <c r="P11" s="10"/>
    </row>
    <row r="12" spans="1:133">
      <c r="A12" s="12"/>
      <c r="B12" s="44">
        <v>521</v>
      </c>
      <c r="C12" s="20" t="s">
        <v>26</v>
      </c>
      <c r="D12" s="46">
        <v>10626325</v>
      </c>
      <c r="E12" s="46">
        <v>3657272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14283597</v>
      </c>
      <c r="O12" s="47">
        <f t="shared" si="2"/>
        <v>443.36966103799352</v>
      </c>
      <c r="P12" s="9"/>
    </row>
    <row r="13" spans="1:133" ht="15.75">
      <c r="A13" s="28" t="s">
        <v>28</v>
      </c>
      <c r="B13" s="29"/>
      <c r="C13" s="30"/>
      <c r="D13" s="31">
        <f t="shared" ref="D13:M13" si="4">SUM(D14:D16)</f>
        <v>1374200</v>
      </c>
      <c r="E13" s="31">
        <f t="shared" si="4"/>
        <v>0</v>
      </c>
      <c r="F13" s="31">
        <f t="shared" si="4"/>
        <v>0</v>
      </c>
      <c r="G13" s="31">
        <f t="shared" si="4"/>
        <v>1196488</v>
      </c>
      <c r="H13" s="31">
        <f t="shared" si="4"/>
        <v>0</v>
      </c>
      <c r="I13" s="31">
        <f t="shared" si="4"/>
        <v>3087916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5658604</v>
      </c>
      <c r="O13" s="43">
        <f t="shared" si="2"/>
        <v>175.64576607896697</v>
      </c>
      <c r="P13" s="10"/>
    </row>
    <row r="14" spans="1:133">
      <c r="A14" s="12"/>
      <c r="B14" s="44">
        <v>534</v>
      </c>
      <c r="C14" s="20" t="s">
        <v>29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1294577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1294577</v>
      </c>
      <c r="O14" s="47">
        <f t="shared" si="2"/>
        <v>40.18428731065309</v>
      </c>
      <c r="P14" s="9"/>
    </row>
    <row r="15" spans="1:133">
      <c r="A15" s="12"/>
      <c r="B15" s="44">
        <v>538</v>
      </c>
      <c r="C15" s="20" t="s">
        <v>30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1793339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1793339</v>
      </c>
      <c r="O15" s="47">
        <f t="shared" si="2"/>
        <v>55.666097591259003</v>
      </c>
      <c r="P15" s="9"/>
    </row>
    <row r="16" spans="1:133">
      <c r="A16" s="12"/>
      <c r="B16" s="44">
        <v>539</v>
      </c>
      <c r="C16" s="20" t="s">
        <v>31</v>
      </c>
      <c r="D16" s="46">
        <v>1374200</v>
      </c>
      <c r="E16" s="46">
        <v>0</v>
      </c>
      <c r="F16" s="46">
        <v>0</v>
      </c>
      <c r="G16" s="46">
        <v>1196488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2570688</v>
      </c>
      <c r="O16" s="47">
        <f t="shared" si="2"/>
        <v>79.795381177054878</v>
      </c>
      <c r="P16" s="9"/>
    </row>
    <row r="17" spans="1:119" ht="15.75">
      <c r="A17" s="28" t="s">
        <v>32</v>
      </c>
      <c r="B17" s="29"/>
      <c r="C17" s="30"/>
      <c r="D17" s="31">
        <f t="shared" ref="D17:M17" si="5">SUM(D18:D19)</f>
        <v>0</v>
      </c>
      <c r="E17" s="31">
        <f t="shared" si="5"/>
        <v>552171</v>
      </c>
      <c r="F17" s="31">
        <f t="shared" si="5"/>
        <v>0</v>
      </c>
      <c r="G17" s="31">
        <f t="shared" si="5"/>
        <v>725592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2" si="6">SUM(D17:M17)</f>
        <v>1277763</v>
      </c>
      <c r="O17" s="43">
        <f t="shared" si="2"/>
        <v>39.662372734045192</v>
      </c>
      <c r="P17" s="10"/>
    </row>
    <row r="18" spans="1:119">
      <c r="A18" s="12"/>
      <c r="B18" s="44">
        <v>541</v>
      </c>
      <c r="C18" s="20" t="s">
        <v>33</v>
      </c>
      <c r="D18" s="46">
        <v>0</v>
      </c>
      <c r="E18" s="46">
        <v>0</v>
      </c>
      <c r="F18" s="46">
        <v>0</v>
      </c>
      <c r="G18" s="46">
        <v>495658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495658</v>
      </c>
      <c r="O18" s="47">
        <f t="shared" si="2"/>
        <v>15.38546064067544</v>
      </c>
      <c r="P18" s="9"/>
    </row>
    <row r="19" spans="1:119">
      <c r="A19" s="12"/>
      <c r="B19" s="44">
        <v>549</v>
      </c>
      <c r="C19" s="20" t="s">
        <v>68</v>
      </c>
      <c r="D19" s="46">
        <v>0</v>
      </c>
      <c r="E19" s="46">
        <v>552171</v>
      </c>
      <c r="F19" s="46">
        <v>0</v>
      </c>
      <c r="G19" s="46">
        <v>229934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782105</v>
      </c>
      <c r="O19" s="47">
        <f t="shared" si="2"/>
        <v>24.276912093369756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SUM(D21:D21)</f>
        <v>660696</v>
      </c>
      <c r="E20" s="31">
        <f t="shared" si="7"/>
        <v>617333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1006209</v>
      </c>
      <c r="N20" s="31">
        <f t="shared" si="6"/>
        <v>2284238</v>
      </c>
      <c r="O20" s="43">
        <f t="shared" si="2"/>
        <v>70.903836602930227</v>
      </c>
      <c r="P20" s="10"/>
    </row>
    <row r="21" spans="1:119">
      <c r="A21" s="13"/>
      <c r="B21" s="45">
        <v>559</v>
      </c>
      <c r="C21" s="21" t="s">
        <v>36</v>
      </c>
      <c r="D21" s="46">
        <v>660696</v>
      </c>
      <c r="E21" s="46">
        <v>617333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1006209</v>
      </c>
      <c r="N21" s="46">
        <f t="shared" si="6"/>
        <v>2284238</v>
      </c>
      <c r="O21" s="47">
        <f t="shared" si="2"/>
        <v>70.903836602930227</v>
      </c>
      <c r="P21" s="9"/>
    </row>
    <row r="22" spans="1:119" ht="15.75">
      <c r="A22" s="28" t="s">
        <v>37</v>
      </c>
      <c r="B22" s="29"/>
      <c r="C22" s="30"/>
      <c r="D22" s="31">
        <f t="shared" ref="D22:M22" si="8">SUM(D23:D24)</f>
        <v>173604</v>
      </c>
      <c r="E22" s="31">
        <f t="shared" si="8"/>
        <v>584154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757758</v>
      </c>
      <c r="O22" s="43">
        <f t="shared" si="2"/>
        <v>23.521169605165134</v>
      </c>
      <c r="P22" s="10"/>
    </row>
    <row r="23" spans="1:119">
      <c r="A23" s="12"/>
      <c r="B23" s="44">
        <v>562</v>
      </c>
      <c r="C23" s="20" t="s">
        <v>38</v>
      </c>
      <c r="D23" s="46">
        <v>173604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9">SUM(D23:M23)</f>
        <v>173604</v>
      </c>
      <c r="O23" s="47">
        <f t="shared" si="2"/>
        <v>5.3887509312143038</v>
      </c>
      <c r="P23" s="9"/>
    </row>
    <row r="24" spans="1:119">
      <c r="A24" s="12"/>
      <c r="B24" s="44">
        <v>563</v>
      </c>
      <c r="C24" s="20" t="s">
        <v>39</v>
      </c>
      <c r="D24" s="46">
        <v>0</v>
      </c>
      <c r="E24" s="46">
        <v>584154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9"/>
        <v>584154</v>
      </c>
      <c r="O24" s="47">
        <f t="shared" si="2"/>
        <v>18.132418673950831</v>
      </c>
      <c r="P24" s="9"/>
    </row>
    <row r="25" spans="1:119" ht="15.75">
      <c r="A25" s="28" t="s">
        <v>40</v>
      </c>
      <c r="B25" s="29"/>
      <c r="C25" s="30"/>
      <c r="D25" s="31">
        <f t="shared" ref="D25:M25" si="10">SUM(D26:D26)</f>
        <v>2226875</v>
      </c>
      <c r="E25" s="31">
        <f t="shared" si="10"/>
        <v>355424</v>
      </c>
      <c r="F25" s="31">
        <f t="shared" si="10"/>
        <v>0</v>
      </c>
      <c r="G25" s="31">
        <f t="shared" si="10"/>
        <v>1254620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3836919</v>
      </c>
      <c r="O25" s="43">
        <f t="shared" si="2"/>
        <v>119.09979513285325</v>
      </c>
      <c r="P25" s="9"/>
    </row>
    <row r="26" spans="1:119">
      <c r="A26" s="12"/>
      <c r="B26" s="44">
        <v>572</v>
      </c>
      <c r="C26" s="20" t="s">
        <v>41</v>
      </c>
      <c r="D26" s="46">
        <v>2226875</v>
      </c>
      <c r="E26" s="46">
        <v>355424</v>
      </c>
      <c r="F26" s="46">
        <v>0</v>
      </c>
      <c r="G26" s="46">
        <v>1254620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3836919</v>
      </c>
      <c r="O26" s="47">
        <f t="shared" si="2"/>
        <v>119.09979513285325</v>
      </c>
      <c r="P26" s="9"/>
    </row>
    <row r="27" spans="1:119" ht="15.75">
      <c r="A27" s="28" t="s">
        <v>44</v>
      </c>
      <c r="B27" s="29"/>
      <c r="C27" s="30"/>
      <c r="D27" s="31">
        <f t="shared" ref="D27:M27" si="11">SUM(D28:D29)</f>
        <v>52230</v>
      </c>
      <c r="E27" s="31">
        <f t="shared" si="11"/>
        <v>504000</v>
      </c>
      <c r="F27" s="31">
        <f t="shared" si="11"/>
        <v>0</v>
      </c>
      <c r="G27" s="31">
        <f t="shared" si="11"/>
        <v>215560</v>
      </c>
      <c r="H27" s="31">
        <f t="shared" si="11"/>
        <v>0</v>
      </c>
      <c r="I27" s="31">
        <f t="shared" si="11"/>
        <v>270000</v>
      </c>
      <c r="J27" s="31">
        <f t="shared" si="11"/>
        <v>0</v>
      </c>
      <c r="K27" s="31">
        <f t="shared" si="11"/>
        <v>285184</v>
      </c>
      <c r="L27" s="31">
        <f t="shared" si="11"/>
        <v>0</v>
      </c>
      <c r="M27" s="31">
        <f t="shared" si="11"/>
        <v>90000</v>
      </c>
      <c r="N27" s="31">
        <f t="shared" si="9"/>
        <v>1416974</v>
      </c>
      <c r="O27" s="43">
        <f t="shared" si="2"/>
        <v>43.983548547305688</v>
      </c>
      <c r="P27" s="9"/>
    </row>
    <row r="28" spans="1:119">
      <c r="A28" s="12"/>
      <c r="B28" s="44">
        <v>581</v>
      </c>
      <c r="C28" s="20" t="s">
        <v>42</v>
      </c>
      <c r="D28" s="46">
        <v>52230</v>
      </c>
      <c r="E28" s="46">
        <v>504000</v>
      </c>
      <c r="F28" s="46">
        <v>0</v>
      </c>
      <c r="G28" s="46">
        <v>215560</v>
      </c>
      <c r="H28" s="46">
        <v>0</v>
      </c>
      <c r="I28" s="46">
        <v>270000</v>
      </c>
      <c r="J28" s="46">
        <v>0</v>
      </c>
      <c r="K28" s="46">
        <v>0</v>
      </c>
      <c r="L28" s="46">
        <v>0</v>
      </c>
      <c r="M28" s="46">
        <v>90000</v>
      </c>
      <c r="N28" s="46">
        <f t="shared" si="9"/>
        <v>1131790</v>
      </c>
      <c r="O28" s="47">
        <f t="shared" si="2"/>
        <v>35.131301216786689</v>
      </c>
      <c r="P28" s="9"/>
    </row>
    <row r="29" spans="1:119" ht="15.75" thickBot="1">
      <c r="A29" s="12"/>
      <c r="B29" s="44">
        <v>590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285184</v>
      </c>
      <c r="L29" s="46">
        <v>0</v>
      </c>
      <c r="M29" s="46">
        <v>0</v>
      </c>
      <c r="N29" s="46">
        <f t="shared" si="9"/>
        <v>285184</v>
      </c>
      <c r="O29" s="47">
        <f t="shared" si="2"/>
        <v>8.8522473305189973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2">SUM(D5,D11,D13,D17,D20,D22,D25,D27)</f>
        <v>20009469</v>
      </c>
      <c r="E30" s="15">
        <f t="shared" si="12"/>
        <v>6690702</v>
      </c>
      <c r="F30" s="15">
        <f t="shared" si="12"/>
        <v>710795</v>
      </c>
      <c r="G30" s="15">
        <f t="shared" si="12"/>
        <v>3401514</v>
      </c>
      <c r="H30" s="15">
        <f t="shared" si="12"/>
        <v>0</v>
      </c>
      <c r="I30" s="15">
        <f t="shared" si="12"/>
        <v>3357916</v>
      </c>
      <c r="J30" s="15">
        <f t="shared" si="12"/>
        <v>0</v>
      </c>
      <c r="K30" s="15">
        <f t="shared" si="12"/>
        <v>285184</v>
      </c>
      <c r="L30" s="15">
        <f t="shared" si="12"/>
        <v>0</v>
      </c>
      <c r="M30" s="15">
        <f t="shared" si="12"/>
        <v>1096209</v>
      </c>
      <c r="N30" s="15">
        <f t="shared" si="9"/>
        <v>35551789</v>
      </c>
      <c r="O30" s="37">
        <f t="shared" si="2"/>
        <v>1103.5444810032282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69</v>
      </c>
      <c r="M32" s="163"/>
      <c r="N32" s="163"/>
      <c r="O32" s="41">
        <v>32216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4515897</v>
      </c>
      <c r="E5" s="26">
        <f t="shared" si="0"/>
        <v>750121</v>
      </c>
      <c r="F5" s="26">
        <f t="shared" si="0"/>
        <v>409414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8" si="1">SUM(D5:M5)</f>
        <v>5675432</v>
      </c>
      <c r="O5" s="32">
        <f t="shared" ref="O5:O32" si="2">(N5/O$34)</f>
        <v>175.633842916383</v>
      </c>
      <c r="P5" s="6"/>
    </row>
    <row r="6" spans="1:133">
      <c r="A6" s="12"/>
      <c r="B6" s="44">
        <v>511</v>
      </c>
      <c r="C6" s="20" t="s">
        <v>19</v>
      </c>
      <c r="D6" s="46">
        <v>499537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499537</v>
      </c>
      <c r="O6" s="47">
        <f t="shared" si="2"/>
        <v>15.45884136906604</v>
      </c>
      <c r="P6" s="9"/>
    </row>
    <row r="7" spans="1:133">
      <c r="A7" s="12"/>
      <c r="B7" s="44">
        <v>512</v>
      </c>
      <c r="C7" s="20" t="s">
        <v>20</v>
      </c>
      <c r="D7" s="46">
        <v>1077448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1077448</v>
      </c>
      <c r="O7" s="47">
        <f t="shared" si="2"/>
        <v>33.343071114687135</v>
      </c>
      <c r="P7" s="9"/>
    </row>
    <row r="8" spans="1:133">
      <c r="A8" s="12"/>
      <c r="B8" s="44">
        <v>513</v>
      </c>
      <c r="C8" s="20" t="s">
        <v>21</v>
      </c>
      <c r="D8" s="46">
        <v>1180032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1180032</v>
      </c>
      <c r="O8" s="47">
        <f t="shared" si="2"/>
        <v>36.517670359596458</v>
      </c>
      <c r="P8" s="9"/>
    </row>
    <row r="9" spans="1:133">
      <c r="A9" s="12"/>
      <c r="B9" s="44">
        <v>514</v>
      </c>
      <c r="C9" s="20" t="s">
        <v>22</v>
      </c>
      <c r="D9" s="46">
        <v>278085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278085</v>
      </c>
      <c r="O9" s="47">
        <f t="shared" si="2"/>
        <v>8.6057126941882771</v>
      </c>
      <c r="P9" s="9"/>
    </row>
    <row r="10" spans="1:133">
      <c r="A10" s="12"/>
      <c r="B10" s="44">
        <v>519</v>
      </c>
      <c r="C10" s="20" t="s">
        <v>24</v>
      </c>
      <c r="D10" s="46">
        <v>1480795</v>
      </c>
      <c r="E10" s="46">
        <v>750121</v>
      </c>
      <c r="F10" s="46">
        <v>409414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2640330</v>
      </c>
      <c r="O10" s="47">
        <f t="shared" si="2"/>
        <v>81.708547378845083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SUM(D12:D15)</f>
        <v>10914808</v>
      </c>
      <c r="E11" s="31">
        <f t="shared" si="3"/>
        <v>3324126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14238934</v>
      </c>
      <c r="O11" s="43">
        <f t="shared" si="2"/>
        <v>440.64287924738505</v>
      </c>
      <c r="P11" s="10"/>
    </row>
    <row r="12" spans="1:133">
      <c r="A12" s="12"/>
      <c r="B12" s="44">
        <v>521</v>
      </c>
      <c r="C12" s="20" t="s">
        <v>26</v>
      </c>
      <c r="D12" s="46">
        <v>7678301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7678301</v>
      </c>
      <c r="O12" s="47">
        <f t="shared" si="2"/>
        <v>237.61530605929318</v>
      </c>
      <c r="P12" s="9"/>
    </row>
    <row r="13" spans="1:133">
      <c r="A13" s="12"/>
      <c r="B13" s="44">
        <v>522</v>
      </c>
      <c r="C13" s="20" t="s">
        <v>27</v>
      </c>
      <c r="D13" s="46">
        <v>0</v>
      </c>
      <c r="E13" s="46">
        <v>3324126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3324126</v>
      </c>
      <c r="O13" s="47">
        <f t="shared" si="2"/>
        <v>102.86953023457325</v>
      </c>
      <c r="P13" s="9"/>
    </row>
    <row r="14" spans="1:133">
      <c r="A14" s="12"/>
      <c r="B14" s="44">
        <v>525</v>
      </c>
      <c r="C14" s="20" t="s">
        <v>54</v>
      </c>
      <c r="D14" s="46">
        <v>554337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554337</v>
      </c>
      <c r="O14" s="47">
        <f t="shared" si="2"/>
        <v>17.154700748901405</v>
      </c>
      <c r="P14" s="9"/>
    </row>
    <row r="15" spans="1:133">
      <c r="A15" s="12"/>
      <c r="B15" s="44">
        <v>526</v>
      </c>
      <c r="C15" s="20" t="s">
        <v>55</v>
      </c>
      <c r="D15" s="46">
        <v>2682170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2682170</v>
      </c>
      <c r="O15" s="47">
        <f t="shared" si="2"/>
        <v>83.003342204617198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SUM(D17:D18)</f>
        <v>1296384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3128417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4424801</v>
      </c>
      <c r="O16" s="43">
        <f t="shared" si="2"/>
        <v>136.93139196633038</v>
      </c>
      <c r="P16" s="10"/>
    </row>
    <row r="17" spans="1:119">
      <c r="A17" s="12"/>
      <c r="B17" s="44">
        <v>534</v>
      </c>
      <c r="C17" s="20" t="s">
        <v>29</v>
      </c>
      <c r="D17" s="46">
        <v>1296384</v>
      </c>
      <c r="E17" s="46">
        <v>0</v>
      </c>
      <c r="F17" s="46">
        <v>0</v>
      </c>
      <c r="G17" s="46">
        <v>0</v>
      </c>
      <c r="H17" s="46">
        <v>0</v>
      </c>
      <c r="I17" s="46">
        <v>1247596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2543980</v>
      </c>
      <c r="O17" s="47">
        <f t="shared" si="2"/>
        <v>78.726867611561559</v>
      </c>
      <c r="P17" s="9"/>
    </row>
    <row r="18" spans="1:119">
      <c r="A18" s="12"/>
      <c r="B18" s="44">
        <v>538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1880821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1880821</v>
      </c>
      <c r="O18" s="47">
        <f t="shared" si="2"/>
        <v>58.204524354768829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199035</v>
      </c>
      <c r="E19" s="31">
        <f t="shared" si="5"/>
        <v>684411</v>
      </c>
      <c r="F19" s="31">
        <f t="shared" si="5"/>
        <v>0</v>
      </c>
      <c r="G19" s="31">
        <f t="shared" si="5"/>
        <v>2093164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2976610</v>
      </c>
      <c r="O19" s="43">
        <f t="shared" si="2"/>
        <v>92.115182273936995</v>
      </c>
      <c r="P19" s="10"/>
    </row>
    <row r="20" spans="1:119">
      <c r="A20" s="12"/>
      <c r="B20" s="44">
        <v>541</v>
      </c>
      <c r="C20" s="20" t="s">
        <v>33</v>
      </c>
      <c r="D20" s="46">
        <v>199035</v>
      </c>
      <c r="E20" s="46">
        <v>0</v>
      </c>
      <c r="F20" s="46">
        <v>0</v>
      </c>
      <c r="G20" s="46">
        <v>2093164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2292199</v>
      </c>
      <c r="O20" s="47">
        <f t="shared" si="2"/>
        <v>70.935167419694253</v>
      </c>
      <c r="P20" s="9"/>
    </row>
    <row r="21" spans="1:119">
      <c r="A21" s="12"/>
      <c r="B21" s="44">
        <v>549</v>
      </c>
      <c r="C21" s="20" t="s">
        <v>68</v>
      </c>
      <c r="D21" s="46">
        <v>0</v>
      </c>
      <c r="E21" s="46">
        <v>684411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684411</v>
      </c>
      <c r="O21" s="47">
        <f t="shared" si="2"/>
        <v>21.180014854242742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612525</v>
      </c>
      <c r="E22" s="31">
        <f t="shared" si="7"/>
        <v>562381</v>
      </c>
      <c r="F22" s="31">
        <f t="shared" si="7"/>
        <v>0</v>
      </c>
      <c r="G22" s="31">
        <f t="shared" si="7"/>
        <v>4144477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774715</v>
      </c>
      <c r="N22" s="31">
        <f t="shared" si="6"/>
        <v>6094098</v>
      </c>
      <c r="O22" s="43">
        <f t="shared" si="2"/>
        <v>188.5900229002909</v>
      </c>
      <c r="P22" s="10"/>
    </row>
    <row r="23" spans="1:119">
      <c r="A23" s="13"/>
      <c r="B23" s="45">
        <v>559</v>
      </c>
      <c r="C23" s="21" t="s">
        <v>36</v>
      </c>
      <c r="D23" s="46">
        <v>612525</v>
      </c>
      <c r="E23" s="46">
        <v>562381</v>
      </c>
      <c r="F23" s="46">
        <v>0</v>
      </c>
      <c r="G23" s="46">
        <v>4144477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774715</v>
      </c>
      <c r="N23" s="46">
        <f t="shared" si="6"/>
        <v>6094098</v>
      </c>
      <c r="O23" s="47">
        <f t="shared" si="2"/>
        <v>188.5900229002909</v>
      </c>
      <c r="P23" s="9"/>
    </row>
    <row r="24" spans="1:119" ht="15.75">
      <c r="A24" s="28" t="s">
        <v>37</v>
      </c>
      <c r="B24" s="29"/>
      <c r="C24" s="30"/>
      <c r="D24" s="31">
        <f t="shared" ref="D24:M24" si="8">SUM(D25:D26)</f>
        <v>754375</v>
      </c>
      <c r="E24" s="31">
        <f t="shared" si="8"/>
        <v>562754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1317129</v>
      </c>
      <c r="O24" s="43">
        <f t="shared" si="2"/>
        <v>40.76032060407254</v>
      </c>
      <c r="P24" s="10"/>
    </row>
    <row r="25" spans="1:119">
      <c r="A25" s="12"/>
      <c r="B25" s="44">
        <v>563</v>
      </c>
      <c r="C25" s="20" t="s">
        <v>39</v>
      </c>
      <c r="D25" s="46">
        <v>369530</v>
      </c>
      <c r="E25" s="46">
        <v>562754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9">SUM(D25:M25)</f>
        <v>932284</v>
      </c>
      <c r="O25" s="47">
        <f t="shared" si="2"/>
        <v>28.850776753110107</v>
      </c>
      <c r="P25" s="9"/>
    </row>
    <row r="26" spans="1:119">
      <c r="A26" s="12"/>
      <c r="B26" s="44">
        <v>569</v>
      </c>
      <c r="C26" s="20" t="s">
        <v>58</v>
      </c>
      <c r="D26" s="46">
        <v>384845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384845</v>
      </c>
      <c r="O26" s="47">
        <f t="shared" si="2"/>
        <v>11.909543850962431</v>
      </c>
      <c r="P26" s="9"/>
    </row>
    <row r="27" spans="1:119" ht="15.75">
      <c r="A27" s="28" t="s">
        <v>40</v>
      </c>
      <c r="B27" s="29"/>
      <c r="C27" s="30"/>
      <c r="D27" s="31">
        <f t="shared" ref="D27:M27" si="10">SUM(D28:D28)</f>
        <v>2105061</v>
      </c>
      <c r="E27" s="31">
        <f t="shared" si="10"/>
        <v>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2105061</v>
      </c>
      <c r="O27" s="43">
        <f t="shared" si="2"/>
        <v>65.143931422912672</v>
      </c>
      <c r="P27" s="9"/>
    </row>
    <row r="28" spans="1:119">
      <c r="A28" s="12"/>
      <c r="B28" s="44">
        <v>572</v>
      </c>
      <c r="C28" s="20" t="s">
        <v>41</v>
      </c>
      <c r="D28" s="46">
        <v>2105061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2105061</v>
      </c>
      <c r="O28" s="47">
        <f t="shared" si="2"/>
        <v>65.143931422912672</v>
      </c>
      <c r="P28" s="9"/>
    </row>
    <row r="29" spans="1:119" ht="15.75">
      <c r="A29" s="28" t="s">
        <v>44</v>
      </c>
      <c r="B29" s="29"/>
      <c r="C29" s="30"/>
      <c r="D29" s="31">
        <f t="shared" ref="D29:M29" si="11">SUM(D30:D31)</f>
        <v>148603</v>
      </c>
      <c r="E29" s="31">
        <f t="shared" si="11"/>
        <v>300000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170000</v>
      </c>
      <c r="J29" s="31">
        <f t="shared" si="11"/>
        <v>0</v>
      </c>
      <c r="K29" s="31">
        <f t="shared" si="11"/>
        <v>25788</v>
      </c>
      <c r="L29" s="31">
        <f t="shared" si="11"/>
        <v>0</v>
      </c>
      <c r="M29" s="31">
        <f t="shared" si="11"/>
        <v>190000</v>
      </c>
      <c r="N29" s="31">
        <f t="shared" si="9"/>
        <v>834391</v>
      </c>
      <c r="O29" s="43">
        <f t="shared" si="2"/>
        <v>25.821346784675374</v>
      </c>
      <c r="P29" s="9"/>
    </row>
    <row r="30" spans="1:119">
      <c r="A30" s="12"/>
      <c r="B30" s="44">
        <v>581</v>
      </c>
      <c r="C30" s="20" t="s">
        <v>42</v>
      </c>
      <c r="D30" s="46">
        <v>148603</v>
      </c>
      <c r="E30" s="46">
        <v>300000</v>
      </c>
      <c r="F30" s="46">
        <v>0</v>
      </c>
      <c r="G30" s="46">
        <v>0</v>
      </c>
      <c r="H30" s="46">
        <v>0</v>
      </c>
      <c r="I30" s="46">
        <v>170000</v>
      </c>
      <c r="J30" s="46">
        <v>0</v>
      </c>
      <c r="K30" s="46">
        <v>0</v>
      </c>
      <c r="L30" s="46">
        <v>0</v>
      </c>
      <c r="M30" s="46">
        <v>190000</v>
      </c>
      <c r="N30" s="46">
        <f t="shared" si="9"/>
        <v>808603</v>
      </c>
      <c r="O30" s="47">
        <f t="shared" si="2"/>
        <v>25.023302593303214</v>
      </c>
      <c r="P30" s="9"/>
    </row>
    <row r="31" spans="1:119" ht="15.75" thickBot="1">
      <c r="A31" s="12"/>
      <c r="B31" s="44">
        <v>590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25788</v>
      </c>
      <c r="L31" s="46">
        <v>0</v>
      </c>
      <c r="M31" s="46">
        <v>0</v>
      </c>
      <c r="N31" s="46">
        <f t="shared" si="9"/>
        <v>25788</v>
      </c>
      <c r="O31" s="47">
        <f t="shared" si="2"/>
        <v>0.79804419137216065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SUM(D5,D11,D16,D19,D22,D24,D27,D29)</f>
        <v>20546688</v>
      </c>
      <c r="E32" s="15">
        <f t="shared" si="12"/>
        <v>6183793</v>
      </c>
      <c r="F32" s="15">
        <f t="shared" si="12"/>
        <v>409414</v>
      </c>
      <c r="G32" s="15">
        <f t="shared" si="12"/>
        <v>6237641</v>
      </c>
      <c r="H32" s="15">
        <f t="shared" si="12"/>
        <v>0</v>
      </c>
      <c r="I32" s="15">
        <f t="shared" si="12"/>
        <v>3298417</v>
      </c>
      <c r="J32" s="15">
        <f t="shared" si="12"/>
        <v>0</v>
      </c>
      <c r="K32" s="15">
        <f t="shared" si="12"/>
        <v>25788</v>
      </c>
      <c r="L32" s="15">
        <f t="shared" si="12"/>
        <v>0</v>
      </c>
      <c r="M32" s="15">
        <f t="shared" si="12"/>
        <v>964715</v>
      </c>
      <c r="N32" s="15">
        <f t="shared" si="9"/>
        <v>37666456</v>
      </c>
      <c r="O32" s="37">
        <f t="shared" si="2"/>
        <v>1165.6389181159868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82</v>
      </c>
      <c r="M34" s="163"/>
      <c r="N34" s="163"/>
      <c r="O34" s="41">
        <v>32314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5387577.25</v>
      </c>
      <c r="E5" s="26">
        <f t="shared" si="0"/>
        <v>1510130.3</v>
      </c>
      <c r="F5" s="26">
        <f t="shared" si="0"/>
        <v>1154771.18</v>
      </c>
      <c r="G5" s="26">
        <f t="shared" si="0"/>
        <v>0</v>
      </c>
      <c r="H5" s="26">
        <f t="shared" si="0"/>
        <v>0</v>
      </c>
      <c r="I5" s="26">
        <f t="shared" si="0"/>
        <v>4553.55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8057032.2799999993</v>
      </c>
      <c r="P5" s="32">
        <f t="shared" ref="P5:P30" si="1">(O5/P$32)</f>
        <v>219.38821729067391</v>
      </c>
      <c r="Q5" s="6"/>
    </row>
    <row r="6" spans="1:134">
      <c r="A6" s="12"/>
      <c r="B6" s="44">
        <v>511</v>
      </c>
      <c r="C6" s="20" t="s">
        <v>19</v>
      </c>
      <c r="D6" s="46">
        <v>285716.81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285716.81</v>
      </c>
      <c r="P6" s="47">
        <f t="shared" si="1"/>
        <v>7.7798995234853638</v>
      </c>
      <c r="Q6" s="9"/>
    </row>
    <row r="7" spans="1:134">
      <c r="A7" s="12"/>
      <c r="B7" s="44">
        <v>512</v>
      </c>
      <c r="C7" s="20" t="s">
        <v>20</v>
      </c>
      <c r="D7" s="46">
        <v>1208193.32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1208193.32</v>
      </c>
      <c r="P7" s="47">
        <f t="shared" si="1"/>
        <v>32.898388563648744</v>
      </c>
      <c r="Q7" s="9"/>
    </row>
    <row r="8" spans="1:134">
      <c r="A8" s="12"/>
      <c r="B8" s="44">
        <v>513</v>
      </c>
      <c r="C8" s="20" t="s">
        <v>21</v>
      </c>
      <c r="D8" s="46">
        <v>798484.46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798484.46</v>
      </c>
      <c r="P8" s="47">
        <f t="shared" si="1"/>
        <v>21.7422589516678</v>
      </c>
      <c r="Q8" s="9"/>
    </row>
    <row r="9" spans="1:134">
      <c r="A9" s="12"/>
      <c r="B9" s="44">
        <v>514</v>
      </c>
      <c r="C9" s="20" t="s">
        <v>22</v>
      </c>
      <c r="D9" s="46">
        <v>609805.14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609805.14</v>
      </c>
      <c r="P9" s="47">
        <f t="shared" si="1"/>
        <v>16.604632811436353</v>
      </c>
      <c r="Q9" s="9"/>
    </row>
    <row r="10" spans="1:134">
      <c r="A10" s="12"/>
      <c r="B10" s="44">
        <v>515</v>
      </c>
      <c r="C10" s="20" t="s">
        <v>51</v>
      </c>
      <c r="D10" s="46">
        <v>238137.42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238137.42</v>
      </c>
      <c r="P10" s="47">
        <f t="shared" si="1"/>
        <v>6.4843409121851607</v>
      </c>
      <c r="Q10" s="9"/>
    </row>
    <row r="11" spans="1:134">
      <c r="A11" s="12"/>
      <c r="B11" s="44">
        <v>517</v>
      </c>
      <c r="C11" s="20" t="s">
        <v>23</v>
      </c>
      <c r="D11" s="46">
        <v>412909.86</v>
      </c>
      <c r="E11" s="46">
        <v>874271.01</v>
      </c>
      <c r="F11" s="46">
        <v>1154771.18</v>
      </c>
      <c r="G11" s="46">
        <v>0</v>
      </c>
      <c r="H11" s="46">
        <v>0</v>
      </c>
      <c r="I11" s="46">
        <v>4553.55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2446505.5999999996</v>
      </c>
      <c r="P11" s="47">
        <f t="shared" si="1"/>
        <v>66.616898570456087</v>
      </c>
      <c r="Q11" s="9"/>
    </row>
    <row r="12" spans="1:134">
      <c r="A12" s="12"/>
      <c r="B12" s="44">
        <v>519</v>
      </c>
      <c r="C12" s="20" t="s">
        <v>24</v>
      </c>
      <c r="D12" s="46">
        <v>1834330.24</v>
      </c>
      <c r="E12" s="46">
        <v>635859.29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2470189.5300000003</v>
      </c>
      <c r="P12" s="47">
        <f t="shared" si="1"/>
        <v>67.261797957794428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SUM(D14:D16)</f>
        <v>12179371.140000001</v>
      </c>
      <c r="E13" s="31">
        <f t="shared" si="3"/>
        <v>6753347.1600000001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928542.71999999997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19861261.02</v>
      </c>
      <c r="P13" s="43">
        <f t="shared" si="1"/>
        <v>540.81037494894485</v>
      </c>
      <c r="Q13" s="10"/>
    </row>
    <row r="14" spans="1:134">
      <c r="A14" s="12"/>
      <c r="B14" s="44">
        <v>521</v>
      </c>
      <c r="C14" s="20" t="s">
        <v>26</v>
      </c>
      <c r="D14" s="46">
        <v>11612079.470000001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11612079.470000001</v>
      </c>
      <c r="P14" s="47">
        <f t="shared" si="1"/>
        <v>316.19004683458138</v>
      </c>
      <c r="Q14" s="9"/>
    </row>
    <row r="15" spans="1:134">
      <c r="A15" s="12"/>
      <c r="B15" s="44">
        <v>522</v>
      </c>
      <c r="C15" s="20" t="s">
        <v>27</v>
      </c>
      <c r="D15" s="46">
        <v>0</v>
      </c>
      <c r="E15" s="46">
        <v>6753347.1600000001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6753347.1600000001</v>
      </c>
      <c r="P15" s="47">
        <f t="shared" si="1"/>
        <v>183.88964356705242</v>
      </c>
      <c r="Q15" s="9"/>
    </row>
    <row r="16" spans="1:134">
      <c r="A16" s="12"/>
      <c r="B16" s="44">
        <v>524</v>
      </c>
      <c r="C16" s="20" t="s">
        <v>53</v>
      </c>
      <c r="D16" s="46">
        <v>567291.67000000004</v>
      </c>
      <c r="E16" s="46">
        <v>0</v>
      </c>
      <c r="F16" s="46">
        <v>0</v>
      </c>
      <c r="G16" s="46">
        <v>0</v>
      </c>
      <c r="H16" s="46">
        <v>0</v>
      </c>
      <c r="I16" s="46">
        <v>928542.71999999997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1495834.3900000001</v>
      </c>
      <c r="P16" s="47">
        <f t="shared" si="1"/>
        <v>40.7306845473111</v>
      </c>
      <c r="Q16" s="9"/>
    </row>
    <row r="17" spans="1:120" ht="15.75">
      <c r="A17" s="28" t="s">
        <v>28</v>
      </c>
      <c r="B17" s="29"/>
      <c r="C17" s="30"/>
      <c r="D17" s="31">
        <f t="shared" ref="D17:N17" si="5">SUM(D18:D18)</f>
        <v>837915.02999999991</v>
      </c>
      <c r="E17" s="31">
        <f t="shared" si="5"/>
        <v>75943.460000000006</v>
      </c>
      <c r="F17" s="31">
        <f t="shared" si="5"/>
        <v>0</v>
      </c>
      <c r="G17" s="31">
        <f t="shared" si="5"/>
        <v>695287.32</v>
      </c>
      <c r="H17" s="31">
        <f t="shared" si="5"/>
        <v>0</v>
      </c>
      <c r="I17" s="31">
        <f t="shared" si="5"/>
        <v>1318121.08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2927266.8899999997</v>
      </c>
      <c r="P17" s="43">
        <f t="shared" si="1"/>
        <v>79.707743771272959</v>
      </c>
      <c r="Q17" s="10"/>
    </row>
    <row r="18" spans="1:120">
      <c r="A18" s="12"/>
      <c r="B18" s="44">
        <v>539</v>
      </c>
      <c r="C18" s="20" t="s">
        <v>31</v>
      </c>
      <c r="D18" s="46">
        <v>837915.02999999991</v>
      </c>
      <c r="E18" s="46">
        <v>75943.460000000006</v>
      </c>
      <c r="F18" s="46">
        <v>0</v>
      </c>
      <c r="G18" s="46">
        <v>695287.32</v>
      </c>
      <c r="H18" s="46">
        <v>0</v>
      </c>
      <c r="I18" s="46">
        <v>1318121.08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7" si="6">SUM(D18:N18)</f>
        <v>2927266.8899999997</v>
      </c>
      <c r="P18" s="47">
        <f t="shared" si="1"/>
        <v>79.707743771272959</v>
      </c>
      <c r="Q18" s="9"/>
    </row>
    <row r="19" spans="1:120" ht="15.75">
      <c r="A19" s="28" t="s">
        <v>32</v>
      </c>
      <c r="B19" s="29"/>
      <c r="C19" s="30"/>
      <c r="D19" s="31">
        <f t="shared" ref="D19:N19" si="7">SUM(D20:D20)</f>
        <v>1896243.41</v>
      </c>
      <c r="E19" s="31">
        <f t="shared" si="7"/>
        <v>491489.7</v>
      </c>
      <c r="F19" s="31">
        <f t="shared" si="7"/>
        <v>0</v>
      </c>
      <c r="G19" s="31">
        <f t="shared" si="7"/>
        <v>191693.79</v>
      </c>
      <c r="H19" s="31">
        <f t="shared" si="7"/>
        <v>0</v>
      </c>
      <c r="I19" s="31">
        <f t="shared" si="7"/>
        <v>1498715.32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6"/>
        <v>4078142.2199999997</v>
      </c>
      <c r="P19" s="43">
        <f t="shared" si="1"/>
        <v>111.04539741320626</v>
      </c>
      <c r="Q19" s="10"/>
    </row>
    <row r="20" spans="1:120">
      <c r="A20" s="12"/>
      <c r="B20" s="44">
        <v>541</v>
      </c>
      <c r="C20" s="20" t="s">
        <v>33</v>
      </c>
      <c r="D20" s="46">
        <v>1896243.41</v>
      </c>
      <c r="E20" s="46">
        <v>491489.7</v>
      </c>
      <c r="F20" s="46">
        <v>0</v>
      </c>
      <c r="G20" s="46">
        <v>191693.79</v>
      </c>
      <c r="H20" s="46">
        <v>0</v>
      </c>
      <c r="I20" s="46">
        <v>1498715.32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4078142.2199999997</v>
      </c>
      <c r="P20" s="47">
        <f t="shared" si="1"/>
        <v>111.04539741320626</v>
      </c>
      <c r="Q20" s="9"/>
    </row>
    <row r="21" spans="1:120" ht="15.75">
      <c r="A21" s="28" t="s">
        <v>34</v>
      </c>
      <c r="B21" s="29"/>
      <c r="C21" s="30"/>
      <c r="D21" s="31">
        <f t="shared" ref="D21:N21" si="8">SUM(D22:D23)</f>
        <v>96148.33</v>
      </c>
      <c r="E21" s="31">
        <f t="shared" si="8"/>
        <v>1307033.25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6"/>
        <v>1403181.58</v>
      </c>
      <c r="P21" s="43">
        <f t="shared" si="1"/>
        <v>38.207803403675975</v>
      </c>
      <c r="Q21" s="10"/>
    </row>
    <row r="22" spans="1:120">
      <c r="A22" s="13"/>
      <c r="B22" s="45">
        <v>554</v>
      </c>
      <c r="C22" s="21" t="s">
        <v>35</v>
      </c>
      <c r="D22" s="46">
        <v>0</v>
      </c>
      <c r="E22" s="46">
        <v>423147.79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423147.79</v>
      </c>
      <c r="P22" s="47">
        <f t="shared" si="1"/>
        <v>11.522063716814159</v>
      </c>
      <c r="Q22" s="9"/>
    </row>
    <row r="23" spans="1:120">
      <c r="A23" s="13"/>
      <c r="B23" s="45">
        <v>559</v>
      </c>
      <c r="C23" s="21" t="s">
        <v>36</v>
      </c>
      <c r="D23" s="46">
        <v>96148.33</v>
      </c>
      <c r="E23" s="46">
        <v>883885.46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980033.78999999992</v>
      </c>
      <c r="P23" s="47">
        <f t="shared" si="1"/>
        <v>26.685739686861808</v>
      </c>
      <c r="Q23" s="9"/>
    </row>
    <row r="24" spans="1:120" ht="15.75">
      <c r="A24" s="28" t="s">
        <v>37</v>
      </c>
      <c r="B24" s="29"/>
      <c r="C24" s="30"/>
      <c r="D24" s="31">
        <f t="shared" ref="D24:N24" si="9">SUM(D25:D25)</f>
        <v>384864.12</v>
      </c>
      <c r="E24" s="31">
        <f t="shared" si="9"/>
        <v>410876.53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 t="shared" si="6"/>
        <v>795740.65</v>
      </c>
      <c r="P24" s="43">
        <f t="shared" si="1"/>
        <v>21.667546630360789</v>
      </c>
      <c r="Q24" s="10"/>
    </row>
    <row r="25" spans="1:120">
      <c r="A25" s="12"/>
      <c r="B25" s="44">
        <v>563</v>
      </c>
      <c r="C25" s="20" t="s">
        <v>39</v>
      </c>
      <c r="D25" s="46">
        <v>384864.12</v>
      </c>
      <c r="E25" s="46">
        <v>410876.53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795740.65</v>
      </c>
      <c r="P25" s="47">
        <f t="shared" si="1"/>
        <v>21.667546630360789</v>
      </c>
      <c r="Q25" s="9"/>
    </row>
    <row r="26" spans="1:120" ht="15.75">
      <c r="A26" s="28" t="s">
        <v>40</v>
      </c>
      <c r="B26" s="29"/>
      <c r="C26" s="30"/>
      <c r="D26" s="31">
        <f t="shared" ref="D26:N26" si="10">SUM(D27:D27)</f>
        <v>1827011.5699999998</v>
      </c>
      <c r="E26" s="31">
        <f t="shared" si="10"/>
        <v>118420.23999999999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10"/>
        <v>0</v>
      </c>
      <c r="O26" s="31">
        <f>SUM(D26:N26)</f>
        <v>1945431.8099999998</v>
      </c>
      <c r="P26" s="43">
        <f t="shared" si="1"/>
        <v>52.972956024506459</v>
      </c>
      <c r="Q26" s="9"/>
    </row>
    <row r="27" spans="1:120">
      <c r="A27" s="12"/>
      <c r="B27" s="44">
        <v>572</v>
      </c>
      <c r="C27" s="20" t="s">
        <v>41</v>
      </c>
      <c r="D27" s="46">
        <v>1827011.5699999998</v>
      </c>
      <c r="E27" s="46">
        <v>118420.23999999999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1945431.8099999998</v>
      </c>
      <c r="P27" s="47">
        <f t="shared" si="1"/>
        <v>52.972956024506459</v>
      </c>
      <c r="Q27" s="9"/>
    </row>
    <row r="28" spans="1:120" ht="15.75">
      <c r="A28" s="28" t="s">
        <v>44</v>
      </c>
      <c r="B28" s="29"/>
      <c r="C28" s="30"/>
      <c r="D28" s="31">
        <f t="shared" ref="D28:N28" si="11">SUM(D29:D29)</f>
        <v>919416</v>
      </c>
      <c r="E28" s="31">
        <f t="shared" si="11"/>
        <v>0</v>
      </c>
      <c r="F28" s="31">
        <f t="shared" si="11"/>
        <v>0</v>
      </c>
      <c r="G28" s="31">
        <f t="shared" si="11"/>
        <v>0</v>
      </c>
      <c r="H28" s="31">
        <f t="shared" si="11"/>
        <v>0</v>
      </c>
      <c r="I28" s="31">
        <f t="shared" si="11"/>
        <v>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11"/>
        <v>0</v>
      </c>
      <c r="O28" s="31">
        <f>SUM(D28:N28)</f>
        <v>919416</v>
      </c>
      <c r="P28" s="43">
        <f t="shared" si="1"/>
        <v>25.035153165418652</v>
      </c>
      <c r="Q28" s="9"/>
    </row>
    <row r="29" spans="1:120" ht="15.75" thickBot="1">
      <c r="A29" s="12"/>
      <c r="B29" s="44">
        <v>581</v>
      </c>
      <c r="C29" s="20" t="s">
        <v>102</v>
      </c>
      <c r="D29" s="46">
        <v>919416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919416</v>
      </c>
      <c r="P29" s="47">
        <f t="shared" si="1"/>
        <v>25.035153165418652</v>
      </c>
      <c r="Q29" s="9"/>
    </row>
    <row r="30" spans="1:120" ht="16.5" thickBot="1">
      <c r="A30" s="14" t="s">
        <v>10</v>
      </c>
      <c r="B30" s="23"/>
      <c r="C30" s="22"/>
      <c r="D30" s="15">
        <f>SUM(D5,D13,D17,D19,D21,D24,D26,D28)</f>
        <v>23528546.850000001</v>
      </c>
      <c r="E30" s="15">
        <f t="shared" ref="E30:N30" si="12">SUM(E5,E13,E17,E19,E21,E24,E26,E28)</f>
        <v>10667240.639999999</v>
      </c>
      <c r="F30" s="15">
        <f t="shared" si="12"/>
        <v>1154771.18</v>
      </c>
      <c r="G30" s="15">
        <f t="shared" si="12"/>
        <v>886981.11</v>
      </c>
      <c r="H30" s="15">
        <f t="shared" si="12"/>
        <v>0</v>
      </c>
      <c r="I30" s="15">
        <f t="shared" si="12"/>
        <v>3749932.67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  <c r="O30" s="15">
        <f>SUM(D30:N30)</f>
        <v>39987472.450000003</v>
      </c>
      <c r="P30" s="37">
        <f t="shared" si="1"/>
        <v>1088.83519264806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3" t="s">
        <v>103</v>
      </c>
      <c r="N32" s="163"/>
      <c r="O32" s="163"/>
      <c r="P32" s="41">
        <v>36725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8978288</v>
      </c>
      <c r="E5" s="26">
        <f t="shared" si="0"/>
        <v>5594</v>
      </c>
      <c r="F5" s="26">
        <f t="shared" si="0"/>
        <v>1141168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876298</v>
      </c>
      <c r="O5" s="27">
        <f>SUM(D5:N5)</f>
        <v>11001348</v>
      </c>
      <c r="P5" s="32">
        <f t="shared" ref="P5:P28" si="1">(O5/P$30)</f>
        <v>300.1977788086337</v>
      </c>
      <c r="Q5" s="6"/>
    </row>
    <row r="6" spans="1:134">
      <c r="A6" s="12"/>
      <c r="B6" s="44">
        <v>511</v>
      </c>
      <c r="C6" s="20" t="s">
        <v>19</v>
      </c>
      <c r="D6" s="46">
        <v>329360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329360</v>
      </c>
      <c r="P6" s="47">
        <f t="shared" si="1"/>
        <v>8.9873659508281722</v>
      </c>
      <c r="Q6" s="9"/>
    </row>
    <row r="7" spans="1:134">
      <c r="A7" s="12"/>
      <c r="B7" s="44">
        <v>512</v>
      </c>
      <c r="C7" s="20" t="s">
        <v>20</v>
      </c>
      <c r="D7" s="46">
        <v>1180630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1180630</v>
      </c>
      <c r="P7" s="47">
        <f t="shared" si="1"/>
        <v>32.2162796408983</v>
      </c>
      <c r="Q7" s="9"/>
    </row>
    <row r="8" spans="1:134">
      <c r="A8" s="12"/>
      <c r="B8" s="44">
        <v>513</v>
      </c>
      <c r="C8" s="20" t="s">
        <v>21</v>
      </c>
      <c r="D8" s="46">
        <v>836894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836894</v>
      </c>
      <c r="P8" s="47">
        <f t="shared" si="1"/>
        <v>22.836630556389338</v>
      </c>
      <c r="Q8" s="9"/>
    </row>
    <row r="9" spans="1:134">
      <c r="A9" s="12"/>
      <c r="B9" s="44">
        <v>514</v>
      </c>
      <c r="C9" s="20" t="s">
        <v>22</v>
      </c>
      <c r="D9" s="46">
        <v>428308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428308</v>
      </c>
      <c r="P9" s="47">
        <f t="shared" si="1"/>
        <v>11.687395966927715</v>
      </c>
      <c r="Q9" s="9"/>
    </row>
    <row r="10" spans="1:134">
      <c r="A10" s="12"/>
      <c r="B10" s="44">
        <v>515</v>
      </c>
      <c r="C10" s="20" t="s">
        <v>51</v>
      </c>
      <c r="D10" s="46">
        <v>181962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181962</v>
      </c>
      <c r="P10" s="47">
        <f t="shared" si="1"/>
        <v>4.9652631866182775</v>
      </c>
      <c r="Q10" s="9"/>
    </row>
    <row r="11" spans="1:134">
      <c r="A11" s="12"/>
      <c r="B11" s="44">
        <v>517</v>
      </c>
      <c r="C11" s="20" t="s">
        <v>23</v>
      </c>
      <c r="D11" s="46">
        <v>366223</v>
      </c>
      <c r="E11" s="46">
        <v>5594</v>
      </c>
      <c r="F11" s="46">
        <v>1141168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876298</v>
      </c>
      <c r="O11" s="46">
        <f t="shared" si="2"/>
        <v>2389283</v>
      </c>
      <c r="P11" s="47">
        <f t="shared" si="1"/>
        <v>65.197233061369275</v>
      </c>
      <c r="Q11" s="9"/>
    </row>
    <row r="12" spans="1:134">
      <c r="A12" s="12"/>
      <c r="B12" s="44">
        <v>519</v>
      </c>
      <c r="C12" s="20" t="s">
        <v>24</v>
      </c>
      <c r="D12" s="46">
        <v>5654911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5654911</v>
      </c>
      <c r="P12" s="47">
        <f t="shared" si="1"/>
        <v>154.30761044560265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SUM(D14:D16)</f>
        <v>8817677</v>
      </c>
      <c r="E13" s="31">
        <f t="shared" si="3"/>
        <v>6885689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842533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18" si="4">SUM(D13:N13)</f>
        <v>16545899</v>
      </c>
      <c r="P13" s="43">
        <f t="shared" si="1"/>
        <v>451.4939558490463</v>
      </c>
      <c r="Q13" s="10"/>
    </row>
    <row r="14" spans="1:134">
      <c r="A14" s="12"/>
      <c r="B14" s="44">
        <v>521</v>
      </c>
      <c r="C14" s="20" t="s">
        <v>26</v>
      </c>
      <c r="D14" s="46">
        <v>8329949</v>
      </c>
      <c r="E14" s="46">
        <v>9782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8339731</v>
      </c>
      <c r="P14" s="47">
        <f t="shared" si="1"/>
        <v>227.56926897153929</v>
      </c>
      <c r="Q14" s="9"/>
    </row>
    <row r="15" spans="1:134">
      <c r="A15" s="12"/>
      <c r="B15" s="44">
        <v>522</v>
      </c>
      <c r="C15" s="20" t="s">
        <v>27</v>
      </c>
      <c r="D15" s="46">
        <v>0</v>
      </c>
      <c r="E15" s="46">
        <v>6875907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6875907</v>
      </c>
      <c r="P15" s="47">
        <f t="shared" si="1"/>
        <v>187.6253717903239</v>
      </c>
      <c r="Q15" s="9"/>
    </row>
    <row r="16" spans="1:134">
      <c r="A16" s="12"/>
      <c r="B16" s="44">
        <v>524</v>
      </c>
      <c r="C16" s="20" t="s">
        <v>53</v>
      </c>
      <c r="D16" s="46">
        <v>487728</v>
      </c>
      <c r="E16" s="46">
        <v>0</v>
      </c>
      <c r="F16" s="46">
        <v>0</v>
      </c>
      <c r="G16" s="46">
        <v>0</v>
      </c>
      <c r="H16" s="46">
        <v>0</v>
      </c>
      <c r="I16" s="46">
        <v>842533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1330261</v>
      </c>
      <c r="P16" s="47">
        <f t="shared" si="1"/>
        <v>36.299315087183125</v>
      </c>
      <c r="Q16" s="9"/>
    </row>
    <row r="17" spans="1:120" ht="15.75">
      <c r="A17" s="28" t="s">
        <v>28</v>
      </c>
      <c r="B17" s="29"/>
      <c r="C17" s="30"/>
      <c r="D17" s="31">
        <f t="shared" ref="D17:N17" si="5">SUM(D18:D18)</f>
        <v>1976981</v>
      </c>
      <c r="E17" s="31">
        <f t="shared" si="5"/>
        <v>352521</v>
      </c>
      <c r="F17" s="31">
        <f t="shared" si="5"/>
        <v>0</v>
      </c>
      <c r="G17" s="31">
        <f t="shared" si="5"/>
        <v>41365</v>
      </c>
      <c r="H17" s="31">
        <f t="shared" si="5"/>
        <v>0</v>
      </c>
      <c r="I17" s="31">
        <f t="shared" si="5"/>
        <v>1401586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3772453</v>
      </c>
      <c r="P17" s="43">
        <f t="shared" si="1"/>
        <v>102.94029524927006</v>
      </c>
      <c r="Q17" s="10"/>
    </row>
    <row r="18" spans="1:120">
      <c r="A18" s="12"/>
      <c r="B18" s="44">
        <v>539</v>
      </c>
      <c r="C18" s="20" t="s">
        <v>31</v>
      </c>
      <c r="D18" s="46">
        <v>1976981</v>
      </c>
      <c r="E18" s="46">
        <v>352521</v>
      </c>
      <c r="F18" s="46">
        <v>0</v>
      </c>
      <c r="G18" s="46">
        <v>41365</v>
      </c>
      <c r="H18" s="46">
        <v>0</v>
      </c>
      <c r="I18" s="46">
        <v>1401586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3772453</v>
      </c>
      <c r="P18" s="47">
        <f t="shared" si="1"/>
        <v>102.94029524927006</v>
      </c>
      <c r="Q18" s="9"/>
    </row>
    <row r="19" spans="1:120" ht="15.75">
      <c r="A19" s="28" t="s">
        <v>32</v>
      </c>
      <c r="B19" s="29"/>
      <c r="C19" s="30"/>
      <c r="D19" s="31">
        <f t="shared" ref="D19:N19" si="6">SUM(D20:D20)</f>
        <v>0</v>
      </c>
      <c r="E19" s="31">
        <f t="shared" si="6"/>
        <v>638708</v>
      </c>
      <c r="F19" s="31">
        <f t="shared" si="6"/>
        <v>0</v>
      </c>
      <c r="G19" s="31">
        <f t="shared" si="6"/>
        <v>128824</v>
      </c>
      <c r="H19" s="31">
        <f t="shared" si="6"/>
        <v>0</v>
      </c>
      <c r="I19" s="31">
        <f t="shared" si="6"/>
        <v>1374402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6"/>
        <v>0</v>
      </c>
      <c r="O19" s="31">
        <f t="shared" ref="O19:O24" si="7">SUM(D19:N19)</f>
        <v>2141934</v>
      </c>
      <c r="P19" s="43">
        <f t="shared" si="1"/>
        <v>58.447731055748086</v>
      </c>
      <c r="Q19" s="10"/>
    </row>
    <row r="20" spans="1:120">
      <c r="A20" s="12"/>
      <c r="B20" s="44">
        <v>541</v>
      </c>
      <c r="C20" s="20" t="s">
        <v>33</v>
      </c>
      <c r="D20" s="46">
        <v>0</v>
      </c>
      <c r="E20" s="46">
        <v>638708</v>
      </c>
      <c r="F20" s="46">
        <v>0</v>
      </c>
      <c r="G20" s="46">
        <v>128824</v>
      </c>
      <c r="H20" s="46">
        <v>0</v>
      </c>
      <c r="I20" s="46">
        <v>1374402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7"/>
        <v>2141934</v>
      </c>
      <c r="P20" s="47">
        <f t="shared" si="1"/>
        <v>58.447731055748086</v>
      </c>
      <c r="Q20" s="9"/>
    </row>
    <row r="21" spans="1:120" ht="15.75">
      <c r="A21" s="28" t="s">
        <v>34</v>
      </c>
      <c r="B21" s="29"/>
      <c r="C21" s="30"/>
      <c r="D21" s="31">
        <f t="shared" ref="D21:N21" si="8">SUM(D22:D23)</f>
        <v>89456</v>
      </c>
      <c r="E21" s="31">
        <f t="shared" si="8"/>
        <v>540882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8"/>
        <v>863779</v>
      </c>
      <c r="O21" s="31">
        <f t="shared" si="7"/>
        <v>1494117</v>
      </c>
      <c r="P21" s="43">
        <f t="shared" si="1"/>
        <v>40.770513275302207</v>
      </c>
      <c r="Q21" s="10"/>
    </row>
    <row r="22" spans="1:120">
      <c r="A22" s="13"/>
      <c r="B22" s="45">
        <v>554</v>
      </c>
      <c r="C22" s="21" t="s">
        <v>35</v>
      </c>
      <c r="D22" s="46">
        <v>0</v>
      </c>
      <c r="E22" s="46">
        <v>540882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7"/>
        <v>540882</v>
      </c>
      <c r="P22" s="47">
        <f t="shared" si="1"/>
        <v>14.759243594291483</v>
      </c>
      <c r="Q22" s="9"/>
    </row>
    <row r="23" spans="1:120">
      <c r="A23" s="13"/>
      <c r="B23" s="45">
        <v>559</v>
      </c>
      <c r="C23" s="21" t="s">
        <v>36</v>
      </c>
      <c r="D23" s="46">
        <v>89456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863779</v>
      </c>
      <c r="O23" s="46">
        <f t="shared" si="7"/>
        <v>953235</v>
      </c>
      <c r="P23" s="47">
        <f t="shared" si="1"/>
        <v>26.011269681010724</v>
      </c>
      <c r="Q23" s="9"/>
    </row>
    <row r="24" spans="1:120" ht="15.75">
      <c r="A24" s="28" t="s">
        <v>37</v>
      </c>
      <c r="B24" s="29"/>
      <c r="C24" s="30"/>
      <c r="D24" s="31">
        <f t="shared" ref="D24:N24" si="9">SUM(D25:D25)</f>
        <v>235599</v>
      </c>
      <c r="E24" s="31">
        <f t="shared" si="9"/>
        <v>424870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 t="shared" si="7"/>
        <v>660469</v>
      </c>
      <c r="P24" s="43">
        <f t="shared" si="1"/>
        <v>18.022457499931782</v>
      </c>
      <c r="Q24" s="10"/>
    </row>
    <row r="25" spans="1:120">
      <c r="A25" s="12"/>
      <c r="B25" s="44">
        <v>563</v>
      </c>
      <c r="C25" s="20" t="s">
        <v>39</v>
      </c>
      <c r="D25" s="46">
        <v>235599</v>
      </c>
      <c r="E25" s="46">
        <v>424870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660469</v>
      </c>
      <c r="P25" s="47">
        <f t="shared" si="1"/>
        <v>18.022457499931782</v>
      </c>
      <c r="Q25" s="9"/>
    </row>
    <row r="26" spans="1:120" ht="15.75">
      <c r="A26" s="28" t="s">
        <v>40</v>
      </c>
      <c r="B26" s="29"/>
      <c r="C26" s="30"/>
      <c r="D26" s="31">
        <f t="shared" ref="D26:N26" si="10">SUM(D27:D27)</f>
        <v>1655185</v>
      </c>
      <c r="E26" s="31">
        <f t="shared" si="10"/>
        <v>106197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10"/>
        <v>0</v>
      </c>
      <c r="O26" s="31">
        <f>SUM(D26:N26)</f>
        <v>1761382</v>
      </c>
      <c r="P26" s="43">
        <f t="shared" si="1"/>
        <v>48.063470406854584</v>
      </c>
      <c r="Q26" s="9"/>
    </row>
    <row r="27" spans="1:120" ht="15.75" thickBot="1">
      <c r="A27" s="12"/>
      <c r="B27" s="44">
        <v>572</v>
      </c>
      <c r="C27" s="20" t="s">
        <v>41</v>
      </c>
      <c r="D27" s="46">
        <v>1655185</v>
      </c>
      <c r="E27" s="46">
        <v>106197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1761382</v>
      </c>
      <c r="P27" s="47">
        <f t="shared" si="1"/>
        <v>48.063470406854584</v>
      </c>
      <c r="Q27" s="9"/>
    </row>
    <row r="28" spans="1:120" ht="16.5" thickBot="1">
      <c r="A28" s="14" t="s">
        <v>10</v>
      </c>
      <c r="B28" s="23"/>
      <c r="C28" s="22"/>
      <c r="D28" s="15">
        <f>SUM(D5,D13,D17,D19,D21,D24,D26)</f>
        <v>21753186</v>
      </c>
      <c r="E28" s="15">
        <f t="shared" ref="E28:N28" si="11">SUM(E5,E13,E17,E19,E21,E24,E26)</f>
        <v>8954461</v>
      </c>
      <c r="F28" s="15">
        <f t="shared" si="11"/>
        <v>1141168</v>
      </c>
      <c r="G28" s="15">
        <f t="shared" si="11"/>
        <v>170189</v>
      </c>
      <c r="H28" s="15">
        <f t="shared" si="11"/>
        <v>0</v>
      </c>
      <c r="I28" s="15">
        <f t="shared" si="11"/>
        <v>3618521</v>
      </c>
      <c r="J28" s="15">
        <f t="shared" si="11"/>
        <v>0</v>
      </c>
      <c r="K28" s="15">
        <f t="shared" si="11"/>
        <v>0</v>
      </c>
      <c r="L28" s="15">
        <f t="shared" si="11"/>
        <v>0</v>
      </c>
      <c r="M28" s="15">
        <f t="shared" si="11"/>
        <v>0</v>
      </c>
      <c r="N28" s="15">
        <f t="shared" si="11"/>
        <v>1740077</v>
      </c>
      <c r="O28" s="15">
        <f>SUM(D28:N28)</f>
        <v>37377602</v>
      </c>
      <c r="P28" s="37">
        <f t="shared" si="1"/>
        <v>1019.9362021447868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9"/>
    </row>
    <row r="30" spans="1:120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163" t="s">
        <v>100</v>
      </c>
      <c r="N30" s="163"/>
      <c r="O30" s="163"/>
      <c r="P30" s="41">
        <v>36647</v>
      </c>
    </row>
    <row r="31" spans="1:120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65" t="s">
        <v>49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5479711</v>
      </c>
      <c r="E5" s="26">
        <f t="shared" si="0"/>
        <v>669497</v>
      </c>
      <c r="F5" s="26">
        <f t="shared" si="0"/>
        <v>851418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7000626</v>
      </c>
      <c r="O5" s="32">
        <f t="shared" ref="O5:O30" si="1">(N5/O$32)</f>
        <v>191.65619952364005</v>
      </c>
      <c r="P5" s="6"/>
    </row>
    <row r="6" spans="1:133">
      <c r="A6" s="12"/>
      <c r="B6" s="44">
        <v>511</v>
      </c>
      <c r="C6" s="20" t="s">
        <v>19</v>
      </c>
      <c r="D6" s="46">
        <v>256399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256399</v>
      </c>
      <c r="O6" s="47">
        <f t="shared" si="1"/>
        <v>7.0194376762394937</v>
      </c>
      <c r="P6" s="9"/>
    </row>
    <row r="7" spans="1:133">
      <c r="A7" s="12"/>
      <c r="B7" s="44">
        <v>512</v>
      </c>
      <c r="C7" s="20" t="s">
        <v>20</v>
      </c>
      <c r="D7" s="46">
        <v>1398771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1398771</v>
      </c>
      <c r="O7" s="47">
        <f t="shared" si="1"/>
        <v>38.294165959427275</v>
      </c>
      <c r="P7" s="9"/>
    </row>
    <row r="8" spans="1:133">
      <c r="A8" s="12"/>
      <c r="B8" s="44">
        <v>513</v>
      </c>
      <c r="C8" s="20" t="s">
        <v>21</v>
      </c>
      <c r="D8" s="46">
        <v>951120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951120</v>
      </c>
      <c r="O8" s="47">
        <f t="shared" si="1"/>
        <v>26.038820598461413</v>
      </c>
      <c r="P8" s="9"/>
    </row>
    <row r="9" spans="1:133">
      <c r="A9" s="12"/>
      <c r="B9" s="44">
        <v>514</v>
      </c>
      <c r="C9" s="20" t="s">
        <v>22</v>
      </c>
      <c r="D9" s="46">
        <v>378595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378595</v>
      </c>
      <c r="O9" s="47">
        <f t="shared" si="1"/>
        <v>10.364798642100364</v>
      </c>
      <c r="P9" s="9"/>
    </row>
    <row r="10" spans="1:133">
      <c r="A10" s="12"/>
      <c r="B10" s="44">
        <v>515</v>
      </c>
      <c r="C10" s="20" t="s">
        <v>51</v>
      </c>
      <c r="D10" s="46">
        <v>179144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179144</v>
      </c>
      <c r="O10" s="47">
        <f t="shared" si="1"/>
        <v>4.9044268623210225</v>
      </c>
      <c r="P10" s="9"/>
    </row>
    <row r="11" spans="1:133">
      <c r="A11" s="12"/>
      <c r="B11" s="44">
        <v>517</v>
      </c>
      <c r="C11" s="20" t="s">
        <v>23</v>
      </c>
      <c r="D11" s="46">
        <v>230529</v>
      </c>
      <c r="E11" s="46">
        <v>669497</v>
      </c>
      <c r="F11" s="46">
        <v>851418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1751444</v>
      </c>
      <c r="O11" s="47">
        <f t="shared" si="1"/>
        <v>47.949297779724589</v>
      </c>
      <c r="P11" s="9"/>
    </row>
    <row r="12" spans="1:133">
      <c r="A12" s="12"/>
      <c r="B12" s="44">
        <v>519</v>
      </c>
      <c r="C12" s="20" t="s">
        <v>71</v>
      </c>
      <c r="D12" s="46">
        <v>2085153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2085153</v>
      </c>
      <c r="O12" s="47">
        <f t="shared" si="1"/>
        <v>57.085252005365895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11007538</v>
      </c>
      <c r="E13" s="31">
        <f t="shared" si="3"/>
        <v>6947319</v>
      </c>
      <c r="F13" s="31">
        <f t="shared" si="3"/>
        <v>0</v>
      </c>
      <c r="G13" s="31">
        <f t="shared" si="3"/>
        <v>28766</v>
      </c>
      <c r="H13" s="31">
        <f t="shared" si="3"/>
        <v>0</v>
      </c>
      <c r="I13" s="31">
        <f t="shared" si="3"/>
        <v>818232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18801855</v>
      </c>
      <c r="O13" s="43">
        <f t="shared" si="1"/>
        <v>514.73854956607443</v>
      </c>
      <c r="P13" s="10"/>
    </row>
    <row r="14" spans="1:133">
      <c r="A14" s="12"/>
      <c r="B14" s="44">
        <v>521</v>
      </c>
      <c r="C14" s="20" t="s">
        <v>26</v>
      </c>
      <c r="D14" s="46">
        <v>7850064</v>
      </c>
      <c r="E14" s="46">
        <v>56638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7906702</v>
      </c>
      <c r="O14" s="47">
        <f t="shared" si="1"/>
        <v>216.46185013825391</v>
      </c>
      <c r="P14" s="9"/>
    </row>
    <row r="15" spans="1:133">
      <c r="A15" s="12"/>
      <c r="B15" s="44">
        <v>522</v>
      </c>
      <c r="C15" s="20" t="s">
        <v>27</v>
      </c>
      <c r="D15" s="46">
        <v>2685090</v>
      </c>
      <c r="E15" s="46">
        <v>6890681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9575771</v>
      </c>
      <c r="O15" s="47">
        <f t="shared" si="1"/>
        <v>262.15596681906533</v>
      </c>
      <c r="P15" s="9"/>
    </row>
    <row r="16" spans="1:133">
      <c r="A16" s="12"/>
      <c r="B16" s="44">
        <v>524</v>
      </c>
      <c r="C16" s="20" t="s">
        <v>53</v>
      </c>
      <c r="D16" s="46">
        <v>472384</v>
      </c>
      <c r="E16" s="46">
        <v>0</v>
      </c>
      <c r="F16" s="46">
        <v>0</v>
      </c>
      <c r="G16" s="46">
        <v>28766</v>
      </c>
      <c r="H16" s="46">
        <v>0</v>
      </c>
      <c r="I16" s="46">
        <v>818232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1319382</v>
      </c>
      <c r="O16" s="47">
        <f t="shared" si="1"/>
        <v>36.120732608755169</v>
      </c>
      <c r="P16" s="9"/>
    </row>
    <row r="17" spans="1:119" ht="15.75">
      <c r="A17" s="28" t="s">
        <v>28</v>
      </c>
      <c r="B17" s="29"/>
      <c r="C17" s="30"/>
      <c r="D17" s="31">
        <f t="shared" ref="D17:M17" si="5">SUM(D18:D18)</f>
        <v>1167994</v>
      </c>
      <c r="E17" s="31">
        <f t="shared" si="5"/>
        <v>123384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1302301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2593679</v>
      </c>
      <c r="O17" s="43">
        <f t="shared" si="1"/>
        <v>71.007172776302468</v>
      </c>
      <c r="P17" s="10"/>
    </row>
    <row r="18" spans="1:119">
      <c r="A18" s="12"/>
      <c r="B18" s="44">
        <v>539</v>
      </c>
      <c r="C18" s="20" t="s">
        <v>31</v>
      </c>
      <c r="D18" s="46">
        <v>1167994</v>
      </c>
      <c r="E18" s="46">
        <v>123384</v>
      </c>
      <c r="F18" s="46">
        <v>0</v>
      </c>
      <c r="G18" s="46">
        <v>0</v>
      </c>
      <c r="H18" s="46">
        <v>0</v>
      </c>
      <c r="I18" s="46">
        <v>1302301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2593679</v>
      </c>
      <c r="O18" s="47">
        <f t="shared" si="1"/>
        <v>71.007172776302468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550718</v>
      </c>
      <c r="E19" s="31">
        <f t="shared" si="6"/>
        <v>618447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1340626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2509791</v>
      </c>
      <c r="O19" s="43">
        <f t="shared" si="1"/>
        <v>68.710570263093061</v>
      </c>
      <c r="P19" s="10"/>
    </row>
    <row r="20" spans="1:119">
      <c r="A20" s="12"/>
      <c r="B20" s="44">
        <v>541</v>
      </c>
      <c r="C20" s="20" t="s">
        <v>74</v>
      </c>
      <c r="D20" s="46">
        <v>550718</v>
      </c>
      <c r="E20" s="46">
        <v>618447</v>
      </c>
      <c r="F20" s="46">
        <v>0</v>
      </c>
      <c r="G20" s="46">
        <v>0</v>
      </c>
      <c r="H20" s="46">
        <v>0</v>
      </c>
      <c r="I20" s="46">
        <v>1340626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2509791</v>
      </c>
      <c r="O20" s="47">
        <f t="shared" si="1"/>
        <v>68.710570263093061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100354</v>
      </c>
      <c r="E21" s="31">
        <f t="shared" si="7"/>
        <v>1739442</v>
      </c>
      <c r="F21" s="31">
        <f t="shared" si="7"/>
        <v>0</v>
      </c>
      <c r="G21" s="31">
        <f t="shared" si="7"/>
        <v>331156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2170952</v>
      </c>
      <c r="O21" s="43">
        <f t="shared" si="1"/>
        <v>59.434171982369207</v>
      </c>
      <c r="P21" s="10"/>
    </row>
    <row r="22" spans="1:119">
      <c r="A22" s="13"/>
      <c r="B22" s="45">
        <v>559</v>
      </c>
      <c r="C22" s="21" t="s">
        <v>36</v>
      </c>
      <c r="D22" s="46">
        <v>100354</v>
      </c>
      <c r="E22" s="46">
        <v>1739442</v>
      </c>
      <c r="F22" s="46">
        <v>0</v>
      </c>
      <c r="G22" s="46">
        <v>331156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2170952</v>
      </c>
      <c r="O22" s="47">
        <f t="shared" si="1"/>
        <v>59.434171982369207</v>
      </c>
      <c r="P22" s="9"/>
    </row>
    <row r="23" spans="1:119" ht="15.75">
      <c r="A23" s="28" t="s">
        <v>37</v>
      </c>
      <c r="B23" s="29"/>
      <c r="C23" s="30"/>
      <c r="D23" s="31">
        <f t="shared" ref="D23:M23" si="8">SUM(D24:D24)</f>
        <v>400397</v>
      </c>
      <c r="E23" s="31">
        <f t="shared" si="8"/>
        <v>579434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979831</v>
      </c>
      <c r="O23" s="43">
        <f t="shared" si="1"/>
        <v>26.824841897774249</v>
      </c>
      <c r="P23" s="10"/>
    </row>
    <row r="24" spans="1:119">
      <c r="A24" s="12"/>
      <c r="B24" s="44">
        <v>563</v>
      </c>
      <c r="C24" s="20" t="s">
        <v>86</v>
      </c>
      <c r="D24" s="46">
        <v>400397</v>
      </c>
      <c r="E24" s="46">
        <v>579434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979831</v>
      </c>
      <c r="O24" s="47">
        <f t="shared" si="1"/>
        <v>26.824841897774249</v>
      </c>
      <c r="P24" s="9"/>
    </row>
    <row r="25" spans="1:119" ht="15.75">
      <c r="A25" s="28" t="s">
        <v>40</v>
      </c>
      <c r="B25" s="29"/>
      <c r="C25" s="30"/>
      <c r="D25" s="31">
        <f t="shared" ref="D25:M25" si="9">SUM(D26:D26)</f>
        <v>1674071</v>
      </c>
      <c r="E25" s="31">
        <f t="shared" si="9"/>
        <v>120896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1794967</v>
      </c>
      <c r="O25" s="43">
        <f t="shared" si="1"/>
        <v>49.140827333205571</v>
      </c>
      <c r="P25" s="9"/>
    </row>
    <row r="26" spans="1:119">
      <c r="A26" s="12"/>
      <c r="B26" s="44">
        <v>572</v>
      </c>
      <c r="C26" s="20" t="s">
        <v>75</v>
      </c>
      <c r="D26" s="46">
        <v>1674071</v>
      </c>
      <c r="E26" s="46">
        <v>120896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1794967</v>
      </c>
      <c r="O26" s="47">
        <f t="shared" si="1"/>
        <v>49.140827333205571</v>
      </c>
      <c r="P26" s="9"/>
    </row>
    <row r="27" spans="1:119" ht="15.75">
      <c r="A27" s="28" t="s">
        <v>76</v>
      </c>
      <c r="B27" s="29"/>
      <c r="C27" s="30"/>
      <c r="D27" s="31">
        <f t="shared" ref="D27:M27" si="10">SUM(D28:D29)</f>
        <v>439109</v>
      </c>
      <c r="E27" s="31">
        <f t="shared" si="10"/>
        <v>366429</v>
      </c>
      <c r="F27" s="31">
        <f t="shared" si="10"/>
        <v>283870</v>
      </c>
      <c r="G27" s="31">
        <f t="shared" si="10"/>
        <v>0</v>
      </c>
      <c r="H27" s="31">
        <f t="shared" si="10"/>
        <v>0</v>
      </c>
      <c r="I27" s="31">
        <f t="shared" si="10"/>
        <v>606723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4"/>
        <v>1696131</v>
      </c>
      <c r="O27" s="43">
        <f t="shared" si="1"/>
        <v>46.434993292632846</v>
      </c>
      <c r="P27" s="9"/>
    </row>
    <row r="28" spans="1:119">
      <c r="A28" s="12"/>
      <c r="B28" s="44">
        <v>581</v>
      </c>
      <c r="C28" s="20" t="s">
        <v>77</v>
      </c>
      <c r="D28" s="46">
        <v>358951</v>
      </c>
      <c r="E28" s="46">
        <v>157562</v>
      </c>
      <c r="F28" s="46">
        <v>0</v>
      </c>
      <c r="G28" s="46">
        <v>0</v>
      </c>
      <c r="H28" s="46">
        <v>0</v>
      </c>
      <c r="I28" s="46">
        <v>606723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1123236</v>
      </c>
      <c r="O28" s="47">
        <f t="shared" si="1"/>
        <v>30.750841843020233</v>
      </c>
      <c r="P28" s="9"/>
    </row>
    <row r="29" spans="1:119" ht="15.75" thickBot="1">
      <c r="A29" s="12"/>
      <c r="B29" s="44">
        <v>591</v>
      </c>
      <c r="C29" s="20" t="s">
        <v>94</v>
      </c>
      <c r="D29" s="46">
        <v>80158</v>
      </c>
      <c r="E29" s="46">
        <v>208867</v>
      </c>
      <c r="F29" s="46">
        <v>283870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572895</v>
      </c>
      <c r="O29" s="47">
        <f t="shared" si="1"/>
        <v>15.684151449612616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1">SUM(D5,D13,D17,D19,D21,D23,D25,D27)</f>
        <v>20819892</v>
      </c>
      <c r="E30" s="15">
        <f t="shared" si="11"/>
        <v>11164848</v>
      </c>
      <c r="F30" s="15">
        <f t="shared" si="11"/>
        <v>1135288</v>
      </c>
      <c r="G30" s="15">
        <f t="shared" si="11"/>
        <v>359922</v>
      </c>
      <c r="H30" s="15">
        <f t="shared" si="11"/>
        <v>0</v>
      </c>
      <c r="I30" s="15">
        <f t="shared" si="11"/>
        <v>4067882</v>
      </c>
      <c r="J30" s="15">
        <f t="shared" si="11"/>
        <v>0</v>
      </c>
      <c r="K30" s="15">
        <f t="shared" si="11"/>
        <v>0</v>
      </c>
      <c r="L30" s="15">
        <f t="shared" si="11"/>
        <v>0</v>
      </c>
      <c r="M30" s="15">
        <f t="shared" si="11"/>
        <v>0</v>
      </c>
      <c r="N30" s="15">
        <f t="shared" si="4"/>
        <v>37547832</v>
      </c>
      <c r="O30" s="37">
        <f t="shared" si="1"/>
        <v>1027.9473266350919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95</v>
      </c>
      <c r="M32" s="163"/>
      <c r="N32" s="163"/>
      <c r="O32" s="41">
        <v>36527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6125356</v>
      </c>
      <c r="E5" s="26">
        <f t="shared" si="0"/>
        <v>364</v>
      </c>
      <c r="F5" s="26">
        <f t="shared" si="0"/>
        <v>1128320</v>
      </c>
      <c r="G5" s="26">
        <f t="shared" si="0"/>
        <v>0</v>
      </c>
      <c r="H5" s="26">
        <f t="shared" si="0"/>
        <v>0</v>
      </c>
      <c r="I5" s="26">
        <f t="shared" si="0"/>
        <v>726328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879737</v>
      </c>
      <c r="N5" s="27">
        <f>SUM(D5:M5)</f>
        <v>8860105</v>
      </c>
      <c r="O5" s="32">
        <f t="shared" ref="O5:O35" si="1">(N5/O$37)</f>
        <v>241.32769515716075</v>
      </c>
      <c r="P5" s="6"/>
    </row>
    <row r="6" spans="1:133">
      <c r="A6" s="12"/>
      <c r="B6" s="44">
        <v>511</v>
      </c>
      <c r="C6" s="20" t="s">
        <v>19</v>
      </c>
      <c r="D6" s="46">
        <v>293708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293708</v>
      </c>
      <c r="O6" s="47">
        <f t="shared" si="1"/>
        <v>7.9998910497357958</v>
      </c>
      <c r="P6" s="9"/>
    </row>
    <row r="7" spans="1:133">
      <c r="A7" s="12"/>
      <c r="B7" s="44">
        <v>512</v>
      </c>
      <c r="C7" s="20" t="s">
        <v>20</v>
      </c>
      <c r="D7" s="46">
        <v>1273701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1273701</v>
      </c>
      <c r="O7" s="47">
        <f t="shared" si="1"/>
        <v>34.692515116849158</v>
      </c>
      <c r="P7" s="9"/>
    </row>
    <row r="8" spans="1:133">
      <c r="A8" s="12"/>
      <c r="B8" s="44">
        <v>513</v>
      </c>
      <c r="C8" s="20" t="s">
        <v>21</v>
      </c>
      <c r="D8" s="46">
        <v>818844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818844</v>
      </c>
      <c r="O8" s="47">
        <f t="shared" si="1"/>
        <v>22.303317535545023</v>
      </c>
      <c r="P8" s="9"/>
    </row>
    <row r="9" spans="1:133">
      <c r="A9" s="12"/>
      <c r="B9" s="44">
        <v>514</v>
      </c>
      <c r="C9" s="20" t="s">
        <v>22</v>
      </c>
      <c r="D9" s="46">
        <v>373825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373825</v>
      </c>
      <c r="O9" s="47">
        <f t="shared" si="1"/>
        <v>10.182083129051588</v>
      </c>
      <c r="P9" s="9"/>
    </row>
    <row r="10" spans="1:133">
      <c r="A10" s="12"/>
      <c r="B10" s="44">
        <v>515</v>
      </c>
      <c r="C10" s="20" t="s">
        <v>51</v>
      </c>
      <c r="D10" s="46">
        <v>349509</v>
      </c>
      <c r="E10" s="46">
        <v>0</v>
      </c>
      <c r="F10" s="46">
        <v>0</v>
      </c>
      <c r="G10" s="46">
        <v>0</v>
      </c>
      <c r="H10" s="46">
        <v>0</v>
      </c>
      <c r="I10" s="46">
        <v>726328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1075837</v>
      </c>
      <c r="O10" s="47">
        <f t="shared" si="1"/>
        <v>29.303181347714769</v>
      </c>
      <c r="P10" s="9"/>
    </row>
    <row r="11" spans="1:133">
      <c r="A11" s="12"/>
      <c r="B11" s="44">
        <v>517</v>
      </c>
      <c r="C11" s="20" t="s">
        <v>23</v>
      </c>
      <c r="D11" s="46">
        <v>906546</v>
      </c>
      <c r="E11" s="46">
        <v>0</v>
      </c>
      <c r="F11" s="46">
        <v>1128320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879737</v>
      </c>
      <c r="N11" s="46">
        <f t="shared" si="2"/>
        <v>2914603</v>
      </c>
      <c r="O11" s="47">
        <f t="shared" si="1"/>
        <v>79.386691725227436</v>
      </c>
      <c r="P11" s="9"/>
    </row>
    <row r="12" spans="1:133">
      <c r="A12" s="12"/>
      <c r="B12" s="44">
        <v>519</v>
      </c>
      <c r="C12" s="20" t="s">
        <v>71</v>
      </c>
      <c r="D12" s="46">
        <v>2109223</v>
      </c>
      <c r="E12" s="46">
        <v>364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2109587</v>
      </c>
      <c r="O12" s="47">
        <f t="shared" si="1"/>
        <v>57.460015253036985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10489981</v>
      </c>
      <c r="E13" s="31">
        <f t="shared" si="3"/>
        <v>6892105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17382086</v>
      </c>
      <c r="O13" s="43">
        <f t="shared" si="1"/>
        <v>473.44571553086018</v>
      </c>
      <c r="P13" s="10"/>
    </row>
    <row r="14" spans="1:133">
      <c r="A14" s="12"/>
      <c r="B14" s="44">
        <v>521</v>
      </c>
      <c r="C14" s="20" t="s">
        <v>26</v>
      </c>
      <c r="D14" s="46">
        <v>7854968</v>
      </c>
      <c r="E14" s="46">
        <v>16745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7871713</v>
      </c>
      <c r="O14" s="47">
        <f t="shared" si="1"/>
        <v>214.40630277278422</v>
      </c>
      <c r="P14" s="9"/>
    </row>
    <row r="15" spans="1:133">
      <c r="A15" s="12"/>
      <c r="B15" s="44">
        <v>522</v>
      </c>
      <c r="C15" s="20" t="s">
        <v>27</v>
      </c>
      <c r="D15" s="46">
        <v>0</v>
      </c>
      <c r="E15" s="46">
        <v>6870680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6870680</v>
      </c>
      <c r="O15" s="47">
        <f t="shared" si="1"/>
        <v>187.14060031595577</v>
      </c>
      <c r="P15" s="9"/>
    </row>
    <row r="16" spans="1:133">
      <c r="A16" s="12"/>
      <c r="B16" s="44">
        <v>524</v>
      </c>
      <c r="C16" s="20" t="s">
        <v>53</v>
      </c>
      <c r="D16" s="46">
        <v>419745</v>
      </c>
      <c r="E16" s="46">
        <v>4680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424425</v>
      </c>
      <c r="O16" s="47">
        <f t="shared" si="1"/>
        <v>11.560303971237131</v>
      </c>
      <c r="P16" s="9"/>
    </row>
    <row r="17" spans="1:16">
      <c r="A17" s="12"/>
      <c r="B17" s="44">
        <v>526</v>
      </c>
      <c r="C17" s="20" t="s">
        <v>55</v>
      </c>
      <c r="D17" s="46">
        <v>2215268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2215268</v>
      </c>
      <c r="O17" s="47">
        <f t="shared" si="1"/>
        <v>60.338508470883042</v>
      </c>
      <c r="P17" s="9"/>
    </row>
    <row r="18" spans="1:16" ht="15.75">
      <c r="A18" s="28" t="s">
        <v>28</v>
      </c>
      <c r="B18" s="29"/>
      <c r="C18" s="30"/>
      <c r="D18" s="31">
        <f t="shared" ref="D18:M18" si="5">SUM(D19:D21)</f>
        <v>1494299</v>
      </c>
      <c r="E18" s="31">
        <f t="shared" si="5"/>
        <v>76538</v>
      </c>
      <c r="F18" s="31">
        <f t="shared" si="5"/>
        <v>0</v>
      </c>
      <c r="G18" s="31">
        <f t="shared" si="5"/>
        <v>674816</v>
      </c>
      <c r="H18" s="31">
        <f t="shared" si="5"/>
        <v>0</v>
      </c>
      <c r="I18" s="31">
        <f t="shared" si="5"/>
        <v>2390312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4635965</v>
      </c>
      <c r="O18" s="43">
        <f t="shared" si="1"/>
        <v>126.27240289807703</v>
      </c>
      <c r="P18" s="10"/>
    </row>
    <row r="19" spans="1:16">
      <c r="A19" s="12"/>
      <c r="B19" s="44">
        <v>534</v>
      </c>
      <c r="C19" s="20" t="s">
        <v>72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1088982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1088982</v>
      </c>
      <c r="O19" s="47">
        <f t="shared" si="1"/>
        <v>29.661219153456447</v>
      </c>
      <c r="P19" s="9"/>
    </row>
    <row r="20" spans="1:16">
      <c r="A20" s="12"/>
      <c r="B20" s="44">
        <v>538</v>
      </c>
      <c r="C20" s="20" t="s">
        <v>73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1301330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1301330</v>
      </c>
      <c r="O20" s="47">
        <f t="shared" si="1"/>
        <v>35.445061829274934</v>
      </c>
      <c r="P20" s="9"/>
    </row>
    <row r="21" spans="1:16">
      <c r="A21" s="12"/>
      <c r="B21" s="44">
        <v>539</v>
      </c>
      <c r="C21" s="20" t="s">
        <v>31</v>
      </c>
      <c r="D21" s="46">
        <v>1494299</v>
      </c>
      <c r="E21" s="46">
        <v>76538</v>
      </c>
      <c r="F21" s="46">
        <v>0</v>
      </c>
      <c r="G21" s="46">
        <v>674816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2245653</v>
      </c>
      <c r="O21" s="47">
        <f t="shared" si="1"/>
        <v>61.166121915345641</v>
      </c>
      <c r="P21" s="9"/>
    </row>
    <row r="22" spans="1:16" ht="15.75">
      <c r="A22" s="28" t="s">
        <v>32</v>
      </c>
      <c r="B22" s="29"/>
      <c r="C22" s="30"/>
      <c r="D22" s="31">
        <f t="shared" ref="D22:M22" si="6">SUM(D23:D24)</f>
        <v>523891</v>
      </c>
      <c r="E22" s="31">
        <f t="shared" si="6"/>
        <v>730876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8" si="7">SUM(D22:M22)</f>
        <v>1254767</v>
      </c>
      <c r="O22" s="43">
        <f t="shared" si="1"/>
        <v>34.176799041237672</v>
      </c>
      <c r="P22" s="10"/>
    </row>
    <row r="23" spans="1:16">
      <c r="A23" s="12"/>
      <c r="B23" s="44">
        <v>541</v>
      </c>
      <c r="C23" s="20" t="s">
        <v>74</v>
      </c>
      <c r="D23" s="46">
        <v>523891</v>
      </c>
      <c r="E23" s="46">
        <v>711258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1235149</v>
      </c>
      <c r="O23" s="47">
        <f t="shared" si="1"/>
        <v>33.642452470447239</v>
      </c>
      <c r="P23" s="9"/>
    </row>
    <row r="24" spans="1:16">
      <c r="A24" s="12"/>
      <c r="B24" s="44">
        <v>544</v>
      </c>
      <c r="C24" s="20" t="s">
        <v>91</v>
      </c>
      <c r="D24" s="46">
        <v>0</v>
      </c>
      <c r="E24" s="46">
        <v>19618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19618</v>
      </c>
      <c r="O24" s="47">
        <f t="shared" si="1"/>
        <v>0.53434657079043413</v>
      </c>
      <c r="P24" s="9"/>
    </row>
    <row r="25" spans="1:16" ht="15.75">
      <c r="A25" s="28" t="s">
        <v>34</v>
      </c>
      <c r="B25" s="29"/>
      <c r="C25" s="30"/>
      <c r="D25" s="31">
        <f t="shared" ref="D25:M25" si="8">SUM(D26:D27)</f>
        <v>0</v>
      </c>
      <c r="E25" s="31">
        <f t="shared" si="8"/>
        <v>395801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688900</v>
      </c>
      <c r="N25" s="31">
        <f t="shared" si="7"/>
        <v>1084701</v>
      </c>
      <c r="O25" s="43">
        <f t="shared" si="1"/>
        <v>29.544615133191698</v>
      </c>
      <c r="P25" s="10"/>
    </row>
    <row r="26" spans="1:16">
      <c r="A26" s="13"/>
      <c r="B26" s="45">
        <v>554</v>
      </c>
      <c r="C26" s="21" t="s">
        <v>35</v>
      </c>
      <c r="D26" s="46">
        <v>0</v>
      </c>
      <c r="E26" s="46">
        <v>195801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195801</v>
      </c>
      <c r="O26" s="47">
        <f t="shared" si="1"/>
        <v>5.3331426703709752</v>
      </c>
      <c r="P26" s="9"/>
    </row>
    <row r="27" spans="1:16">
      <c r="A27" s="13"/>
      <c r="B27" s="45">
        <v>559</v>
      </c>
      <c r="C27" s="21" t="s">
        <v>36</v>
      </c>
      <c r="D27" s="46">
        <v>0</v>
      </c>
      <c r="E27" s="46">
        <v>200000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688900</v>
      </c>
      <c r="N27" s="46">
        <f t="shared" si="7"/>
        <v>888900</v>
      </c>
      <c r="O27" s="47">
        <f t="shared" si="1"/>
        <v>24.211472462820723</v>
      </c>
      <c r="P27" s="9"/>
    </row>
    <row r="28" spans="1:16" ht="15.75">
      <c r="A28" s="28" t="s">
        <v>37</v>
      </c>
      <c r="B28" s="29"/>
      <c r="C28" s="30"/>
      <c r="D28" s="31">
        <f t="shared" ref="D28:M28" si="9">SUM(D29:D30)</f>
        <v>415961</v>
      </c>
      <c r="E28" s="31">
        <f t="shared" si="9"/>
        <v>587709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1003670</v>
      </c>
      <c r="O28" s="43">
        <f t="shared" si="1"/>
        <v>27.337527918505202</v>
      </c>
      <c r="P28" s="10"/>
    </row>
    <row r="29" spans="1:16">
      <c r="A29" s="12"/>
      <c r="B29" s="44">
        <v>563</v>
      </c>
      <c r="C29" s="20" t="s">
        <v>86</v>
      </c>
      <c r="D29" s="46">
        <v>367</v>
      </c>
      <c r="E29" s="46">
        <v>587709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10">SUM(D29:M29)</f>
        <v>588076</v>
      </c>
      <c r="O29" s="47">
        <f t="shared" si="1"/>
        <v>16.017758893065317</v>
      </c>
      <c r="P29" s="9"/>
    </row>
    <row r="30" spans="1:16">
      <c r="A30" s="12"/>
      <c r="B30" s="44">
        <v>569</v>
      </c>
      <c r="C30" s="20" t="s">
        <v>58</v>
      </c>
      <c r="D30" s="46">
        <v>415594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415594</v>
      </c>
      <c r="O30" s="47">
        <f t="shared" si="1"/>
        <v>11.319769025439887</v>
      </c>
      <c r="P30" s="9"/>
    </row>
    <row r="31" spans="1:16" ht="15.75">
      <c r="A31" s="28" t="s">
        <v>40</v>
      </c>
      <c r="B31" s="29"/>
      <c r="C31" s="30"/>
      <c r="D31" s="31">
        <f t="shared" ref="D31:M31" si="11">SUM(D32:D32)</f>
        <v>1764550</v>
      </c>
      <c r="E31" s="31">
        <f t="shared" si="11"/>
        <v>134752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1899302</v>
      </c>
      <c r="O31" s="43">
        <f t="shared" si="1"/>
        <v>51.732363675981915</v>
      </c>
      <c r="P31" s="9"/>
    </row>
    <row r="32" spans="1:16">
      <c r="A32" s="12"/>
      <c r="B32" s="44">
        <v>572</v>
      </c>
      <c r="C32" s="20" t="s">
        <v>75</v>
      </c>
      <c r="D32" s="46">
        <v>1764550</v>
      </c>
      <c r="E32" s="46">
        <v>134752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1899302</v>
      </c>
      <c r="O32" s="47">
        <f t="shared" si="1"/>
        <v>51.732363675981915</v>
      </c>
      <c r="P32" s="9"/>
    </row>
    <row r="33" spans="1:119" ht="15.75">
      <c r="A33" s="28" t="s">
        <v>76</v>
      </c>
      <c r="B33" s="29"/>
      <c r="C33" s="30"/>
      <c r="D33" s="31">
        <f t="shared" ref="D33:M33" si="12">SUM(D34:D34)</f>
        <v>412577</v>
      </c>
      <c r="E33" s="31">
        <f t="shared" si="12"/>
        <v>0</v>
      </c>
      <c r="F33" s="31">
        <f t="shared" si="12"/>
        <v>0</v>
      </c>
      <c r="G33" s="31">
        <f t="shared" si="12"/>
        <v>0</v>
      </c>
      <c r="H33" s="31">
        <f t="shared" si="12"/>
        <v>0</v>
      </c>
      <c r="I33" s="31">
        <f t="shared" si="12"/>
        <v>657743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240000</v>
      </c>
      <c r="N33" s="31">
        <f t="shared" si="10"/>
        <v>1310320</v>
      </c>
      <c r="O33" s="43">
        <f t="shared" si="1"/>
        <v>35.689927548074301</v>
      </c>
      <c r="P33" s="9"/>
    </row>
    <row r="34" spans="1:119" ht="15.75" thickBot="1">
      <c r="A34" s="12"/>
      <c r="B34" s="44">
        <v>581</v>
      </c>
      <c r="C34" s="20" t="s">
        <v>77</v>
      </c>
      <c r="D34" s="46">
        <v>412577</v>
      </c>
      <c r="E34" s="46">
        <v>0</v>
      </c>
      <c r="F34" s="46">
        <v>0</v>
      </c>
      <c r="G34" s="46">
        <v>0</v>
      </c>
      <c r="H34" s="46">
        <v>0</v>
      </c>
      <c r="I34" s="46">
        <v>657743</v>
      </c>
      <c r="J34" s="46">
        <v>0</v>
      </c>
      <c r="K34" s="46">
        <v>0</v>
      </c>
      <c r="L34" s="46">
        <v>0</v>
      </c>
      <c r="M34" s="46">
        <v>240000</v>
      </c>
      <c r="N34" s="46">
        <f t="shared" si="10"/>
        <v>1310320</v>
      </c>
      <c r="O34" s="47">
        <f t="shared" si="1"/>
        <v>35.689927548074301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SUM(D5,D13,D18,D22,D25,D28,D31,D33)</f>
        <v>21226615</v>
      </c>
      <c r="E35" s="15">
        <f t="shared" si="13"/>
        <v>8818145</v>
      </c>
      <c r="F35" s="15">
        <f t="shared" si="13"/>
        <v>1128320</v>
      </c>
      <c r="G35" s="15">
        <f t="shared" si="13"/>
        <v>674816</v>
      </c>
      <c r="H35" s="15">
        <f t="shared" si="13"/>
        <v>0</v>
      </c>
      <c r="I35" s="15">
        <f t="shared" si="13"/>
        <v>3774383</v>
      </c>
      <c r="J35" s="15">
        <f t="shared" si="13"/>
        <v>0</v>
      </c>
      <c r="K35" s="15">
        <f t="shared" si="13"/>
        <v>0</v>
      </c>
      <c r="L35" s="15">
        <f t="shared" si="13"/>
        <v>0</v>
      </c>
      <c r="M35" s="15">
        <f t="shared" si="13"/>
        <v>1808637</v>
      </c>
      <c r="N35" s="15">
        <f t="shared" si="10"/>
        <v>37430916</v>
      </c>
      <c r="O35" s="37">
        <f t="shared" si="1"/>
        <v>1019.5270469030887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92</v>
      </c>
      <c r="M37" s="163"/>
      <c r="N37" s="163"/>
      <c r="O37" s="41">
        <v>36714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6151015</v>
      </c>
      <c r="E5" s="26">
        <f t="shared" si="0"/>
        <v>960712</v>
      </c>
      <c r="F5" s="26">
        <f t="shared" si="0"/>
        <v>1106904</v>
      </c>
      <c r="G5" s="26">
        <f t="shared" si="0"/>
        <v>0</v>
      </c>
      <c r="H5" s="26">
        <f t="shared" si="0"/>
        <v>0</v>
      </c>
      <c r="I5" s="26">
        <f t="shared" si="0"/>
        <v>11420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8230051</v>
      </c>
      <c r="O5" s="32">
        <f t="shared" ref="O5:O33" si="1">(N5/O$35)</f>
        <v>225.63539410555174</v>
      </c>
      <c r="P5" s="6"/>
    </row>
    <row r="6" spans="1:133">
      <c r="A6" s="12"/>
      <c r="B6" s="44">
        <v>511</v>
      </c>
      <c r="C6" s="20" t="s">
        <v>19</v>
      </c>
      <c r="D6" s="46">
        <v>387874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387874</v>
      </c>
      <c r="O6" s="47">
        <f t="shared" si="1"/>
        <v>10.63396847155586</v>
      </c>
      <c r="P6" s="9"/>
    </row>
    <row r="7" spans="1:133">
      <c r="A7" s="12"/>
      <c r="B7" s="44">
        <v>512</v>
      </c>
      <c r="C7" s="20" t="s">
        <v>20</v>
      </c>
      <c r="D7" s="46">
        <v>1077447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1077447</v>
      </c>
      <c r="O7" s="47">
        <f t="shared" si="1"/>
        <v>29.53932830705963</v>
      </c>
      <c r="P7" s="9"/>
    </row>
    <row r="8" spans="1:133">
      <c r="A8" s="12"/>
      <c r="B8" s="44">
        <v>513</v>
      </c>
      <c r="C8" s="20" t="s">
        <v>21</v>
      </c>
      <c r="D8" s="46">
        <v>761437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761437</v>
      </c>
      <c r="O8" s="47">
        <f t="shared" si="1"/>
        <v>20.875586017820424</v>
      </c>
      <c r="P8" s="9"/>
    </row>
    <row r="9" spans="1:133">
      <c r="A9" s="12"/>
      <c r="B9" s="44">
        <v>514</v>
      </c>
      <c r="C9" s="20" t="s">
        <v>22</v>
      </c>
      <c r="D9" s="46">
        <v>349440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349440</v>
      </c>
      <c r="O9" s="47">
        <f t="shared" si="1"/>
        <v>9.5802604523646337</v>
      </c>
      <c r="P9" s="9"/>
    </row>
    <row r="10" spans="1:133">
      <c r="A10" s="12"/>
      <c r="B10" s="44">
        <v>515</v>
      </c>
      <c r="C10" s="20" t="s">
        <v>51</v>
      </c>
      <c r="D10" s="46">
        <v>255928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255928</v>
      </c>
      <c r="O10" s="47">
        <f t="shared" si="1"/>
        <v>7.0165318711446192</v>
      </c>
      <c r="P10" s="9"/>
    </row>
    <row r="11" spans="1:133">
      <c r="A11" s="12"/>
      <c r="B11" s="44">
        <v>517</v>
      </c>
      <c r="C11" s="20" t="s">
        <v>23</v>
      </c>
      <c r="D11" s="46">
        <v>284381</v>
      </c>
      <c r="E11" s="46">
        <v>960712</v>
      </c>
      <c r="F11" s="46">
        <v>1106904</v>
      </c>
      <c r="G11" s="46">
        <v>0</v>
      </c>
      <c r="H11" s="46">
        <v>0</v>
      </c>
      <c r="I11" s="46">
        <v>11420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2363417</v>
      </c>
      <c r="O11" s="47">
        <f t="shared" si="1"/>
        <v>64.795531185743656</v>
      </c>
      <c r="P11" s="9"/>
    </row>
    <row r="12" spans="1:133">
      <c r="A12" s="12"/>
      <c r="B12" s="44">
        <v>519</v>
      </c>
      <c r="C12" s="20" t="s">
        <v>71</v>
      </c>
      <c r="D12" s="46">
        <v>3034508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3034508</v>
      </c>
      <c r="O12" s="47">
        <f t="shared" si="1"/>
        <v>83.194187799862917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9746946</v>
      </c>
      <c r="E13" s="31">
        <f t="shared" si="3"/>
        <v>6653378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711162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17111486</v>
      </c>
      <c r="O13" s="43">
        <f t="shared" si="1"/>
        <v>469.12915695681971</v>
      </c>
      <c r="P13" s="10"/>
    </row>
    <row r="14" spans="1:133">
      <c r="A14" s="12"/>
      <c r="B14" s="44">
        <v>521</v>
      </c>
      <c r="C14" s="20" t="s">
        <v>26</v>
      </c>
      <c r="D14" s="46">
        <v>7096308</v>
      </c>
      <c r="E14" s="46">
        <v>138246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7234554</v>
      </c>
      <c r="O14" s="47">
        <f t="shared" si="1"/>
        <v>198.3428101439342</v>
      </c>
      <c r="P14" s="9"/>
    </row>
    <row r="15" spans="1:133">
      <c r="A15" s="12"/>
      <c r="B15" s="44">
        <v>522</v>
      </c>
      <c r="C15" s="20" t="s">
        <v>27</v>
      </c>
      <c r="D15" s="46">
        <v>2171540</v>
      </c>
      <c r="E15" s="46">
        <v>6515132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8686672</v>
      </c>
      <c r="O15" s="47">
        <f t="shared" si="1"/>
        <v>238.15413296778615</v>
      </c>
      <c r="P15" s="9"/>
    </row>
    <row r="16" spans="1:133">
      <c r="A16" s="12"/>
      <c r="B16" s="44">
        <v>524</v>
      </c>
      <c r="C16" s="20" t="s">
        <v>53</v>
      </c>
      <c r="D16" s="46">
        <v>406133</v>
      </c>
      <c r="E16" s="46">
        <v>0</v>
      </c>
      <c r="F16" s="46">
        <v>0</v>
      </c>
      <c r="G16" s="46">
        <v>0</v>
      </c>
      <c r="H16" s="46">
        <v>0</v>
      </c>
      <c r="I16" s="46">
        <v>711162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1117295</v>
      </c>
      <c r="O16" s="47">
        <f t="shared" si="1"/>
        <v>30.631802604523646</v>
      </c>
      <c r="P16" s="9"/>
    </row>
    <row r="17" spans="1:16">
      <c r="A17" s="12"/>
      <c r="B17" s="44">
        <v>525</v>
      </c>
      <c r="C17" s="20" t="s">
        <v>54</v>
      </c>
      <c r="D17" s="46">
        <v>72965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72965</v>
      </c>
      <c r="O17" s="47">
        <f t="shared" si="1"/>
        <v>2.0004112405757368</v>
      </c>
      <c r="P17" s="9"/>
    </row>
    <row r="18" spans="1:16" ht="15.75">
      <c r="A18" s="28" t="s">
        <v>28</v>
      </c>
      <c r="B18" s="29"/>
      <c r="C18" s="30"/>
      <c r="D18" s="31">
        <f t="shared" ref="D18:M18" si="5">SUM(D19:D20)</f>
        <v>1238877</v>
      </c>
      <c r="E18" s="31">
        <f t="shared" si="5"/>
        <v>0</v>
      </c>
      <c r="F18" s="31">
        <f t="shared" si="5"/>
        <v>0</v>
      </c>
      <c r="G18" s="31">
        <f t="shared" si="5"/>
        <v>107804</v>
      </c>
      <c r="H18" s="31">
        <f t="shared" si="5"/>
        <v>0</v>
      </c>
      <c r="I18" s="31">
        <f t="shared" si="5"/>
        <v>2539316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3885997</v>
      </c>
      <c r="O18" s="43">
        <f t="shared" si="1"/>
        <v>106.53864290610007</v>
      </c>
      <c r="P18" s="10"/>
    </row>
    <row r="19" spans="1:16">
      <c r="A19" s="12"/>
      <c r="B19" s="44">
        <v>538</v>
      </c>
      <c r="C19" s="20" t="s">
        <v>73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1416514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1416514</v>
      </c>
      <c r="O19" s="47">
        <f t="shared" si="1"/>
        <v>38.835202193283074</v>
      </c>
      <c r="P19" s="9"/>
    </row>
    <row r="20" spans="1:16">
      <c r="A20" s="12"/>
      <c r="B20" s="44">
        <v>539</v>
      </c>
      <c r="C20" s="20" t="s">
        <v>31</v>
      </c>
      <c r="D20" s="46">
        <v>1238877</v>
      </c>
      <c r="E20" s="46">
        <v>0</v>
      </c>
      <c r="F20" s="46">
        <v>0</v>
      </c>
      <c r="G20" s="46">
        <v>107804</v>
      </c>
      <c r="H20" s="46">
        <v>0</v>
      </c>
      <c r="I20" s="46">
        <v>1122802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2469483</v>
      </c>
      <c r="O20" s="47">
        <f t="shared" si="1"/>
        <v>67.703440712816999</v>
      </c>
      <c r="P20" s="9"/>
    </row>
    <row r="21" spans="1:16" ht="15.75">
      <c r="A21" s="28" t="s">
        <v>32</v>
      </c>
      <c r="B21" s="29"/>
      <c r="C21" s="30"/>
      <c r="D21" s="31">
        <f t="shared" ref="D21:M21" si="6">SUM(D22:D22)</f>
        <v>570283</v>
      </c>
      <c r="E21" s="31">
        <f t="shared" si="6"/>
        <v>613243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1183526</v>
      </c>
      <c r="O21" s="43">
        <f t="shared" si="1"/>
        <v>32.447594242631936</v>
      </c>
      <c r="P21" s="10"/>
    </row>
    <row r="22" spans="1:16">
      <c r="A22" s="12"/>
      <c r="B22" s="44">
        <v>541</v>
      </c>
      <c r="C22" s="20" t="s">
        <v>74</v>
      </c>
      <c r="D22" s="46">
        <v>570283</v>
      </c>
      <c r="E22" s="46">
        <v>613243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1183526</v>
      </c>
      <c r="O22" s="47">
        <f t="shared" si="1"/>
        <v>32.447594242631936</v>
      </c>
      <c r="P22" s="9"/>
    </row>
    <row r="23" spans="1:16" ht="15.75">
      <c r="A23" s="28" t="s">
        <v>34</v>
      </c>
      <c r="B23" s="29"/>
      <c r="C23" s="30"/>
      <c r="D23" s="31">
        <f t="shared" ref="D23:M23" si="8">SUM(D24:D25)</f>
        <v>83792</v>
      </c>
      <c r="E23" s="31">
        <f t="shared" si="8"/>
        <v>1009099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1092891</v>
      </c>
      <c r="O23" s="43">
        <f t="shared" si="1"/>
        <v>29.962741603838246</v>
      </c>
      <c r="P23" s="10"/>
    </row>
    <row r="24" spans="1:16">
      <c r="A24" s="13"/>
      <c r="B24" s="45">
        <v>554</v>
      </c>
      <c r="C24" s="21" t="s">
        <v>35</v>
      </c>
      <c r="D24" s="46">
        <v>0</v>
      </c>
      <c r="E24" s="46">
        <v>63393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63393</v>
      </c>
      <c r="O24" s="47">
        <f t="shared" si="1"/>
        <v>1.7379849211788896</v>
      </c>
      <c r="P24" s="9"/>
    </row>
    <row r="25" spans="1:16">
      <c r="A25" s="13"/>
      <c r="B25" s="45">
        <v>559</v>
      </c>
      <c r="C25" s="21" t="s">
        <v>36</v>
      </c>
      <c r="D25" s="46">
        <v>83792</v>
      </c>
      <c r="E25" s="46">
        <v>945706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1029498</v>
      </c>
      <c r="O25" s="47">
        <f t="shared" si="1"/>
        <v>28.224756682659354</v>
      </c>
      <c r="P25" s="9"/>
    </row>
    <row r="26" spans="1:16" ht="15.75">
      <c r="A26" s="28" t="s">
        <v>37</v>
      </c>
      <c r="B26" s="29"/>
      <c r="C26" s="30"/>
      <c r="D26" s="31">
        <f t="shared" ref="D26:M26" si="9">SUM(D27:D28)</f>
        <v>439761</v>
      </c>
      <c r="E26" s="31">
        <f t="shared" si="9"/>
        <v>418344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858105</v>
      </c>
      <c r="O26" s="43">
        <f t="shared" si="1"/>
        <v>23.525839616175464</v>
      </c>
      <c r="P26" s="10"/>
    </row>
    <row r="27" spans="1:16">
      <c r="A27" s="12"/>
      <c r="B27" s="44">
        <v>563</v>
      </c>
      <c r="C27" s="20" t="s">
        <v>86</v>
      </c>
      <c r="D27" s="46">
        <v>0</v>
      </c>
      <c r="E27" s="46">
        <v>418344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10">SUM(D27:M27)</f>
        <v>418344</v>
      </c>
      <c r="O27" s="47">
        <f t="shared" si="1"/>
        <v>11.469335161069225</v>
      </c>
      <c r="P27" s="9"/>
    </row>
    <row r="28" spans="1:16">
      <c r="A28" s="12"/>
      <c r="B28" s="44">
        <v>569</v>
      </c>
      <c r="C28" s="20" t="s">
        <v>58</v>
      </c>
      <c r="D28" s="46">
        <v>439761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439761</v>
      </c>
      <c r="O28" s="47">
        <f t="shared" si="1"/>
        <v>12.056504455106237</v>
      </c>
      <c r="P28" s="9"/>
    </row>
    <row r="29" spans="1:16" ht="15.75">
      <c r="A29" s="28" t="s">
        <v>40</v>
      </c>
      <c r="B29" s="29"/>
      <c r="C29" s="30"/>
      <c r="D29" s="31">
        <f t="shared" ref="D29:M29" si="11">SUM(D30:D30)</f>
        <v>1591237</v>
      </c>
      <c r="E29" s="31">
        <f t="shared" si="11"/>
        <v>117648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1708885</v>
      </c>
      <c r="O29" s="43">
        <f t="shared" si="1"/>
        <v>46.850856751199451</v>
      </c>
      <c r="P29" s="9"/>
    </row>
    <row r="30" spans="1:16">
      <c r="A30" s="12"/>
      <c r="B30" s="44">
        <v>572</v>
      </c>
      <c r="C30" s="20" t="s">
        <v>75</v>
      </c>
      <c r="D30" s="46">
        <v>1591237</v>
      </c>
      <c r="E30" s="46">
        <v>117648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1708885</v>
      </c>
      <c r="O30" s="47">
        <f t="shared" si="1"/>
        <v>46.850856751199451</v>
      </c>
      <c r="P30" s="9"/>
    </row>
    <row r="31" spans="1:16" ht="15.75">
      <c r="A31" s="28" t="s">
        <v>76</v>
      </c>
      <c r="B31" s="29"/>
      <c r="C31" s="30"/>
      <c r="D31" s="31">
        <f t="shared" ref="D31:M31" si="12">SUM(D32:D32)</f>
        <v>0</v>
      </c>
      <c r="E31" s="31">
        <f t="shared" si="12"/>
        <v>271774</v>
      </c>
      <c r="F31" s="31">
        <f t="shared" si="12"/>
        <v>0</v>
      </c>
      <c r="G31" s="31">
        <f t="shared" si="12"/>
        <v>0</v>
      </c>
      <c r="H31" s="31">
        <f t="shared" si="12"/>
        <v>0</v>
      </c>
      <c r="I31" s="31">
        <f t="shared" si="12"/>
        <v>747563</v>
      </c>
      <c r="J31" s="31">
        <f t="shared" si="12"/>
        <v>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 t="shared" si="10"/>
        <v>1019337</v>
      </c>
      <c r="O31" s="43">
        <f t="shared" si="1"/>
        <v>27.946182316655243</v>
      </c>
      <c r="P31" s="9"/>
    </row>
    <row r="32" spans="1:16" ht="15.75" thickBot="1">
      <c r="A32" s="12"/>
      <c r="B32" s="44">
        <v>581</v>
      </c>
      <c r="C32" s="20" t="s">
        <v>77</v>
      </c>
      <c r="D32" s="46">
        <v>0</v>
      </c>
      <c r="E32" s="46">
        <v>271774</v>
      </c>
      <c r="F32" s="46">
        <v>0</v>
      </c>
      <c r="G32" s="46">
        <v>0</v>
      </c>
      <c r="H32" s="46">
        <v>0</v>
      </c>
      <c r="I32" s="46">
        <v>747563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1019337</v>
      </c>
      <c r="O32" s="47">
        <f t="shared" si="1"/>
        <v>27.946182316655243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3">SUM(D5,D13,D18,D21,D23,D26,D29,D31)</f>
        <v>19821911</v>
      </c>
      <c r="E33" s="15">
        <f t="shared" si="13"/>
        <v>10044198</v>
      </c>
      <c r="F33" s="15">
        <f t="shared" si="13"/>
        <v>1106904</v>
      </c>
      <c r="G33" s="15">
        <f t="shared" si="13"/>
        <v>107804</v>
      </c>
      <c r="H33" s="15">
        <f t="shared" si="13"/>
        <v>0</v>
      </c>
      <c r="I33" s="15">
        <f t="shared" si="13"/>
        <v>4009461</v>
      </c>
      <c r="J33" s="15">
        <f t="shared" si="13"/>
        <v>0</v>
      </c>
      <c r="K33" s="15">
        <f t="shared" si="13"/>
        <v>0</v>
      </c>
      <c r="L33" s="15">
        <f t="shared" si="13"/>
        <v>0</v>
      </c>
      <c r="M33" s="15">
        <f t="shared" si="13"/>
        <v>0</v>
      </c>
      <c r="N33" s="15">
        <f t="shared" si="10"/>
        <v>35090278</v>
      </c>
      <c r="O33" s="37">
        <f t="shared" si="1"/>
        <v>962.03640849897192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89</v>
      </c>
      <c r="M35" s="163"/>
      <c r="N35" s="163"/>
      <c r="O35" s="41">
        <v>36475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6619346</v>
      </c>
      <c r="E5" s="26">
        <f t="shared" si="0"/>
        <v>0</v>
      </c>
      <c r="F5" s="26">
        <f t="shared" si="0"/>
        <v>1082065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948664</v>
      </c>
      <c r="N5" s="27">
        <f>SUM(D5:M5)</f>
        <v>8650075</v>
      </c>
      <c r="O5" s="32">
        <f t="shared" ref="O5:O35" si="1">(N5/O$37)</f>
        <v>246.48301703994986</v>
      </c>
      <c r="P5" s="6"/>
    </row>
    <row r="6" spans="1:133">
      <c r="A6" s="12"/>
      <c r="B6" s="44">
        <v>511</v>
      </c>
      <c r="C6" s="20" t="s">
        <v>19</v>
      </c>
      <c r="D6" s="46">
        <v>346185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346185</v>
      </c>
      <c r="O6" s="47">
        <f t="shared" si="1"/>
        <v>9.8645067532911614</v>
      </c>
      <c r="P6" s="9"/>
    </row>
    <row r="7" spans="1:133">
      <c r="A7" s="12"/>
      <c r="B7" s="44">
        <v>512</v>
      </c>
      <c r="C7" s="20" t="s">
        <v>20</v>
      </c>
      <c r="D7" s="46">
        <v>1061325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1061325</v>
      </c>
      <c r="O7" s="47">
        <f t="shared" si="1"/>
        <v>30.242349119507608</v>
      </c>
      <c r="P7" s="9"/>
    </row>
    <row r="8" spans="1:133">
      <c r="A8" s="12"/>
      <c r="B8" s="44">
        <v>513</v>
      </c>
      <c r="C8" s="20" t="s">
        <v>21</v>
      </c>
      <c r="D8" s="46">
        <v>441288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441288</v>
      </c>
      <c r="O8" s="47">
        <f t="shared" si="1"/>
        <v>12.574457172166182</v>
      </c>
      <c r="P8" s="9"/>
    </row>
    <row r="9" spans="1:133">
      <c r="A9" s="12"/>
      <c r="B9" s="44">
        <v>514</v>
      </c>
      <c r="C9" s="20" t="s">
        <v>22</v>
      </c>
      <c r="D9" s="46">
        <v>270014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270014</v>
      </c>
      <c r="O9" s="47">
        <f t="shared" si="1"/>
        <v>7.6940217701031512</v>
      </c>
      <c r="P9" s="9"/>
    </row>
    <row r="10" spans="1:133">
      <c r="A10" s="12"/>
      <c r="B10" s="44">
        <v>515</v>
      </c>
      <c r="C10" s="20" t="s">
        <v>51</v>
      </c>
      <c r="D10" s="46">
        <v>192955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192955</v>
      </c>
      <c r="O10" s="47">
        <f t="shared" si="1"/>
        <v>5.4982333162363934</v>
      </c>
      <c r="P10" s="9"/>
    </row>
    <row r="11" spans="1:133">
      <c r="A11" s="12"/>
      <c r="B11" s="44">
        <v>517</v>
      </c>
      <c r="C11" s="20" t="s">
        <v>23</v>
      </c>
      <c r="D11" s="46">
        <v>2633526</v>
      </c>
      <c r="E11" s="46">
        <v>0</v>
      </c>
      <c r="F11" s="46">
        <v>1082065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948664</v>
      </c>
      <c r="N11" s="46">
        <f t="shared" si="2"/>
        <v>4664255</v>
      </c>
      <c r="O11" s="47">
        <f t="shared" si="1"/>
        <v>132.90747706160596</v>
      </c>
      <c r="P11" s="9"/>
    </row>
    <row r="12" spans="1:133">
      <c r="A12" s="12"/>
      <c r="B12" s="44">
        <v>519</v>
      </c>
      <c r="C12" s="20" t="s">
        <v>71</v>
      </c>
      <c r="D12" s="46">
        <v>1674053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1674053</v>
      </c>
      <c r="O12" s="47">
        <f t="shared" si="1"/>
        <v>47.701971847039381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SUM(D14:D18)</f>
        <v>9006827</v>
      </c>
      <c r="E13" s="31">
        <f t="shared" si="3"/>
        <v>6657515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15664342</v>
      </c>
      <c r="O13" s="43">
        <f t="shared" si="1"/>
        <v>446.35384966091067</v>
      </c>
      <c r="P13" s="10"/>
    </row>
    <row r="14" spans="1:133">
      <c r="A14" s="12"/>
      <c r="B14" s="44">
        <v>521</v>
      </c>
      <c r="C14" s="20" t="s">
        <v>26</v>
      </c>
      <c r="D14" s="46">
        <v>6573176</v>
      </c>
      <c r="E14" s="46">
        <v>157955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6731131</v>
      </c>
      <c r="O14" s="47">
        <f t="shared" si="1"/>
        <v>191.80290078076024</v>
      </c>
      <c r="P14" s="9"/>
    </row>
    <row r="15" spans="1:133">
      <c r="A15" s="12"/>
      <c r="B15" s="44">
        <v>522</v>
      </c>
      <c r="C15" s="20" t="s">
        <v>27</v>
      </c>
      <c r="D15" s="46">
        <v>0</v>
      </c>
      <c r="E15" s="46">
        <v>6499560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6499560</v>
      </c>
      <c r="O15" s="47">
        <f t="shared" si="1"/>
        <v>185.20430842879125</v>
      </c>
      <c r="P15" s="9"/>
    </row>
    <row r="16" spans="1:133">
      <c r="A16" s="12"/>
      <c r="B16" s="44">
        <v>524</v>
      </c>
      <c r="C16" s="20" t="s">
        <v>53</v>
      </c>
      <c r="D16" s="46">
        <v>322100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322100</v>
      </c>
      <c r="O16" s="47">
        <f t="shared" si="1"/>
        <v>9.1782071009289332</v>
      </c>
      <c r="P16" s="9"/>
    </row>
    <row r="17" spans="1:16">
      <c r="A17" s="12"/>
      <c r="B17" s="44">
        <v>525</v>
      </c>
      <c r="C17" s="20" t="s">
        <v>54</v>
      </c>
      <c r="D17" s="46">
        <v>32882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32882</v>
      </c>
      <c r="O17" s="47">
        <f t="shared" si="1"/>
        <v>0.93696928249843281</v>
      </c>
      <c r="P17" s="9"/>
    </row>
    <row r="18" spans="1:16">
      <c r="A18" s="12"/>
      <c r="B18" s="44">
        <v>526</v>
      </c>
      <c r="C18" s="20" t="s">
        <v>55</v>
      </c>
      <c r="D18" s="46">
        <v>2078669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2078669</v>
      </c>
      <c r="O18" s="47">
        <f t="shared" si="1"/>
        <v>59.231464067931839</v>
      </c>
      <c r="P18" s="9"/>
    </row>
    <row r="19" spans="1:16" ht="15.75">
      <c r="A19" s="28" t="s">
        <v>28</v>
      </c>
      <c r="B19" s="29"/>
      <c r="C19" s="30"/>
      <c r="D19" s="31">
        <f t="shared" ref="D19:M19" si="5">SUM(D20:D22)</f>
        <v>1083157</v>
      </c>
      <c r="E19" s="31">
        <f t="shared" si="5"/>
        <v>38823</v>
      </c>
      <c r="F19" s="31">
        <f t="shared" si="5"/>
        <v>0</v>
      </c>
      <c r="G19" s="31">
        <f t="shared" si="5"/>
        <v>210568</v>
      </c>
      <c r="H19" s="31">
        <f t="shared" si="5"/>
        <v>0</v>
      </c>
      <c r="I19" s="31">
        <f t="shared" si="5"/>
        <v>2249518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3582066</v>
      </c>
      <c r="O19" s="43">
        <f t="shared" si="1"/>
        <v>102.07061036074542</v>
      </c>
      <c r="P19" s="10"/>
    </row>
    <row r="20" spans="1:16">
      <c r="A20" s="12"/>
      <c r="B20" s="44">
        <v>534</v>
      </c>
      <c r="C20" s="20" t="s">
        <v>72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1076912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1076912</v>
      </c>
      <c r="O20" s="47">
        <f t="shared" si="1"/>
        <v>30.686499116658119</v>
      </c>
      <c r="P20" s="9"/>
    </row>
    <row r="21" spans="1:16">
      <c r="A21" s="12"/>
      <c r="B21" s="44">
        <v>538</v>
      </c>
      <c r="C21" s="20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1172606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1172606</v>
      </c>
      <c r="O21" s="47">
        <f t="shared" si="1"/>
        <v>33.413290021086226</v>
      </c>
      <c r="P21" s="9"/>
    </row>
    <row r="22" spans="1:16">
      <c r="A22" s="12"/>
      <c r="B22" s="44">
        <v>539</v>
      </c>
      <c r="C22" s="20" t="s">
        <v>31</v>
      </c>
      <c r="D22" s="46">
        <v>1083157</v>
      </c>
      <c r="E22" s="46">
        <v>38823</v>
      </c>
      <c r="F22" s="46">
        <v>0</v>
      </c>
      <c r="G22" s="46">
        <v>210568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1332548</v>
      </c>
      <c r="O22" s="47">
        <f t="shared" si="1"/>
        <v>37.970821223001082</v>
      </c>
      <c r="P22" s="9"/>
    </row>
    <row r="23" spans="1:16" ht="15.75">
      <c r="A23" s="28" t="s">
        <v>32</v>
      </c>
      <c r="B23" s="29"/>
      <c r="C23" s="30"/>
      <c r="D23" s="31">
        <f t="shared" ref="D23:M23" si="6">SUM(D24:D24)</f>
        <v>485631</v>
      </c>
      <c r="E23" s="31">
        <f t="shared" si="6"/>
        <v>601920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1087551</v>
      </c>
      <c r="O23" s="43">
        <f t="shared" si="1"/>
        <v>30.98965635151308</v>
      </c>
      <c r="P23" s="10"/>
    </row>
    <row r="24" spans="1:16">
      <c r="A24" s="12"/>
      <c r="B24" s="44">
        <v>541</v>
      </c>
      <c r="C24" s="20" t="s">
        <v>74</v>
      </c>
      <c r="D24" s="46">
        <v>485631</v>
      </c>
      <c r="E24" s="46">
        <v>601920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1087551</v>
      </c>
      <c r="O24" s="47">
        <f t="shared" si="1"/>
        <v>30.98965635151308</v>
      </c>
      <c r="P24" s="9"/>
    </row>
    <row r="25" spans="1:16" ht="15.75">
      <c r="A25" s="28" t="s">
        <v>34</v>
      </c>
      <c r="B25" s="29"/>
      <c r="C25" s="30"/>
      <c r="D25" s="31">
        <f t="shared" ref="D25:M25" si="8">SUM(D26:D27)</f>
        <v>80244</v>
      </c>
      <c r="E25" s="31">
        <f t="shared" si="8"/>
        <v>278771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640555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856739</v>
      </c>
      <c r="N25" s="31">
        <f t="shared" si="7"/>
        <v>1856309</v>
      </c>
      <c r="O25" s="43">
        <f t="shared" si="1"/>
        <v>52.895338234456034</v>
      </c>
      <c r="P25" s="10"/>
    </row>
    <row r="26" spans="1:16">
      <c r="A26" s="13"/>
      <c r="B26" s="45">
        <v>554</v>
      </c>
      <c r="C26" s="21" t="s">
        <v>35</v>
      </c>
      <c r="D26" s="46">
        <v>0</v>
      </c>
      <c r="E26" s="46">
        <v>278771</v>
      </c>
      <c r="F26" s="46">
        <v>0</v>
      </c>
      <c r="G26" s="46">
        <v>0</v>
      </c>
      <c r="H26" s="46">
        <v>0</v>
      </c>
      <c r="I26" s="46">
        <v>640555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919326</v>
      </c>
      <c r="O26" s="47">
        <f t="shared" si="1"/>
        <v>26.1961018977603</v>
      </c>
      <c r="P26" s="9"/>
    </row>
    <row r="27" spans="1:16">
      <c r="A27" s="13"/>
      <c r="B27" s="45">
        <v>559</v>
      </c>
      <c r="C27" s="21" t="s">
        <v>36</v>
      </c>
      <c r="D27" s="46">
        <v>80244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856739</v>
      </c>
      <c r="N27" s="46">
        <f t="shared" si="7"/>
        <v>936983</v>
      </c>
      <c r="O27" s="47">
        <f t="shared" si="1"/>
        <v>26.69923633669573</v>
      </c>
      <c r="P27" s="9"/>
    </row>
    <row r="28" spans="1:16" ht="15.75">
      <c r="A28" s="28" t="s">
        <v>37</v>
      </c>
      <c r="B28" s="29"/>
      <c r="C28" s="30"/>
      <c r="D28" s="31">
        <f t="shared" ref="D28:M28" si="9">SUM(D29:D30)</f>
        <v>352536</v>
      </c>
      <c r="E28" s="31">
        <f t="shared" si="9"/>
        <v>461494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814030</v>
      </c>
      <c r="O28" s="43">
        <f t="shared" si="1"/>
        <v>23.195702969168519</v>
      </c>
      <c r="P28" s="10"/>
    </row>
    <row r="29" spans="1:16">
      <c r="A29" s="12"/>
      <c r="B29" s="44">
        <v>563</v>
      </c>
      <c r="C29" s="20" t="s">
        <v>86</v>
      </c>
      <c r="D29" s="46">
        <v>0</v>
      </c>
      <c r="E29" s="46">
        <v>461494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10">SUM(D29:M29)</f>
        <v>461494</v>
      </c>
      <c r="O29" s="47">
        <f t="shared" si="1"/>
        <v>13.150225109705362</v>
      </c>
      <c r="P29" s="9"/>
    </row>
    <row r="30" spans="1:16">
      <c r="A30" s="12"/>
      <c r="B30" s="44">
        <v>569</v>
      </c>
      <c r="C30" s="20" t="s">
        <v>58</v>
      </c>
      <c r="D30" s="46">
        <v>352536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352536</v>
      </c>
      <c r="O30" s="47">
        <f t="shared" si="1"/>
        <v>10.045477859463157</v>
      </c>
      <c r="P30" s="9"/>
    </row>
    <row r="31" spans="1:16" ht="15.75">
      <c r="A31" s="28" t="s">
        <v>40</v>
      </c>
      <c r="B31" s="29"/>
      <c r="C31" s="30"/>
      <c r="D31" s="31">
        <f t="shared" ref="D31:M31" si="11">SUM(D32:D32)</f>
        <v>1424822</v>
      </c>
      <c r="E31" s="31">
        <f t="shared" si="11"/>
        <v>348252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1773074</v>
      </c>
      <c r="O31" s="43">
        <f t="shared" si="1"/>
        <v>50.523565281814555</v>
      </c>
      <c r="P31" s="9"/>
    </row>
    <row r="32" spans="1:16">
      <c r="A32" s="12"/>
      <c r="B32" s="44">
        <v>572</v>
      </c>
      <c r="C32" s="20" t="s">
        <v>75</v>
      </c>
      <c r="D32" s="46">
        <v>1424822</v>
      </c>
      <c r="E32" s="46">
        <v>348252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1773074</v>
      </c>
      <c r="O32" s="47">
        <f t="shared" si="1"/>
        <v>50.523565281814555</v>
      </c>
      <c r="P32" s="9"/>
    </row>
    <row r="33" spans="1:119" ht="15.75">
      <c r="A33" s="28" t="s">
        <v>76</v>
      </c>
      <c r="B33" s="29"/>
      <c r="C33" s="30"/>
      <c r="D33" s="31">
        <f t="shared" ref="D33:M33" si="12">SUM(D34:D34)</f>
        <v>128460</v>
      </c>
      <c r="E33" s="31">
        <f t="shared" si="12"/>
        <v>156075</v>
      </c>
      <c r="F33" s="31">
        <f t="shared" si="12"/>
        <v>0</v>
      </c>
      <c r="G33" s="31">
        <f t="shared" si="12"/>
        <v>0</v>
      </c>
      <c r="H33" s="31">
        <f t="shared" si="12"/>
        <v>0</v>
      </c>
      <c r="I33" s="31">
        <f t="shared" si="12"/>
        <v>797707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0"/>
        <v>1082242</v>
      </c>
      <c r="O33" s="43">
        <f t="shared" si="1"/>
        <v>30.838376930529435</v>
      </c>
      <c r="P33" s="9"/>
    </row>
    <row r="34" spans="1:119" ht="15.75" thickBot="1">
      <c r="A34" s="12"/>
      <c r="B34" s="44">
        <v>581</v>
      </c>
      <c r="C34" s="20" t="s">
        <v>77</v>
      </c>
      <c r="D34" s="46">
        <v>128460</v>
      </c>
      <c r="E34" s="46">
        <v>156075</v>
      </c>
      <c r="F34" s="46">
        <v>0</v>
      </c>
      <c r="G34" s="46">
        <v>0</v>
      </c>
      <c r="H34" s="46">
        <v>0</v>
      </c>
      <c r="I34" s="46">
        <v>797707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1082242</v>
      </c>
      <c r="O34" s="47">
        <f t="shared" si="1"/>
        <v>30.838376930529435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SUM(D5,D13,D19,D23,D25,D28,D31,D33)</f>
        <v>19181023</v>
      </c>
      <c r="E35" s="15">
        <f t="shared" si="13"/>
        <v>8542850</v>
      </c>
      <c r="F35" s="15">
        <f t="shared" si="13"/>
        <v>1082065</v>
      </c>
      <c r="G35" s="15">
        <f t="shared" si="13"/>
        <v>210568</v>
      </c>
      <c r="H35" s="15">
        <f t="shared" si="13"/>
        <v>0</v>
      </c>
      <c r="I35" s="15">
        <f t="shared" si="13"/>
        <v>3687780</v>
      </c>
      <c r="J35" s="15">
        <f t="shared" si="13"/>
        <v>0</v>
      </c>
      <c r="K35" s="15">
        <f t="shared" si="13"/>
        <v>0</v>
      </c>
      <c r="L35" s="15">
        <f t="shared" si="13"/>
        <v>0</v>
      </c>
      <c r="M35" s="15">
        <f t="shared" si="13"/>
        <v>1805403</v>
      </c>
      <c r="N35" s="15">
        <f t="shared" si="10"/>
        <v>34509689</v>
      </c>
      <c r="O35" s="37">
        <f t="shared" si="1"/>
        <v>983.3501168290876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87</v>
      </c>
      <c r="M37" s="163"/>
      <c r="N37" s="163"/>
      <c r="O37" s="41">
        <v>35094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5222859</v>
      </c>
      <c r="E5" s="26">
        <f t="shared" si="0"/>
        <v>283216</v>
      </c>
      <c r="F5" s="26">
        <f t="shared" si="0"/>
        <v>1070482</v>
      </c>
      <c r="G5" s="26">
        <f t="shared" si="0"/>
        <v>0</v>
      </c>
      <c r="H5" s="26">
        <f t="shared" si="0"/>
        <v>0</v>
      </c>
      <c r="I5" s="26">
        <f t="shared" si="0"/>
        <v>51802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1060449</v>
      </c>
      <c r="N5" s="27">
        <f t="shared" ref="N5:N30" si="1">SUM(D5:M5)</f>
        <v>7688808</v>
      </c>
      <c r="O5" s="32">
        <f t="shared" ref="O5:O30" si="2">(N5/O$32)</f>
        <v>220.75245478036175</v>
      </c>
      <c r="P5" s="6"/>
    </row>
    <row r="6" spans="1:133">
      <c r="A6" s="12"/>
      <c r="B6" s="44">
        <v>511</v>
      </c>
      <c r="C6" s="20" t="s">
        <v>19</v>
      </c>
      <c r="D6" s="46">
        <v>406241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406241</v>
      </c>
      <c r="O6" s="47">
        <f t="shared" si="2"/>
        <v>11.663537180591444</v>
      </c>
      <c r="P6" s="9"/>
    </row>
    <row r="7" spans="1:133">
      <c r="A7" s="12"/>
      <c r="B7" s="44">
        <v>512</v>
      </c>
      <c r="C7" s="20" t="s">
        <v>20</v>
      </c>
      <c r="D7" s="46">
        <v>587134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587134</v>
      </c>
      <c r="O7" s="47">
        <f t="shared" si="2"/>
        <v>16.857134654033878</v>
      </c>
      <c r="P7" s="9"/>
    </row>
    <row r="8" spans="1:133">
      <c r="A8" s="12"/>
      <c r="B8" s="44">
        <v>513</v>
      </c>
      <c r="C8" s="20" t="s">
        <v>21</v>
      </c>
      <c r="D8" s="46">
        <v>2859462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2859462</v>
      </c>
      <c r="O8" s="47">
        <f t="shared" si="2"/>
        <v>82.097674418604655</v>
      </c>
      <c r="P8" s="9"/>
    </row>
    <row r="9" spans="1:133">
      <c r="A9" s="12"/>
      <c r="B9" s="44">
        <v>514</v>
      </c>
      <c r="C9" s="20" t="s">
        <v>22</v>
      </c>
      <c r="D9" s="46">
        <v>245456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245456</v>
      </c>
      <c r="O9" s="47">
        <f t="shared" si="2"/>
        <v>7.0472581108240027</v>
      </c>
      <c r="P9" s="9"/>
    </row>
    <row r="10" spans="1:133">
      <c r="A10" s="12"/>
      <c r="B10" s="44">
        <v>517</v>
      </c>
      <c r="C10" s="20" t="s">
        <v>23</v>
      </c>
      <c r="D10" s="46">
        <v>1114666</v>
      </c>
      <c r="E10" s="46">
        <v>283216</v>
      </c>
      <c r="F10" s="46">
        <v>1070482</v>
      </c>
      <c r="G10" s="46">
        <v>0</v>
      </c>
      <c r="H10" s="46">
        <v>0</v>
      </c>
      <c r="I10" s="46">
        <v>51802</v>
      </c>
      <c r="J10" s="46">
        <v>0</v>
      </c>
      <c r="K10" s="46">
        <v>0</v>
      </c>
      <c r="L10" s="46">
        <v>0</v>
      </c>
      <c r="M10" s="46">
        <v>1060449</v>
      </c>
      <c r="N10" s="46">
        <f t="shared" si="1"/>
        <v>3580615</v>
      </c>
      <c r="O10" s="47">
        <f t="shared" si="2"/>
        <v>102.80261269020959</v>
      </c>
      <c r="P10" s="9"/>
    </row>
    <row r="11" spans="1:133">
      <c r="A11" s="12"/>
      <c r="B11" s="44">
        <v>519</v>
      </c>
      <c r="C11" s="20" t="s">
        <v>71</v>
      </c>
      <c r="D11" s="46">
        <v>9900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9900</v>
      </c>
      <c r="O11" s="47">
        <f t="shared" si="2"/>
        <v>0.2842377260981912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8403493</v>
      </c>
      <c r="E12" s="31">
        <f t="shared" si="3"/>
        <v>6262469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759185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15425147</v>
      </c>
      <c r="O12" s="43">
        <f t="shared" si="2"/>
        <v>442.86956646569053</v>
      </c>
      <c r="P12" s="10"/>
    </row>
    <row r="13" spans="1:133">
      <c r="A13" s="12"/>
      <c r="B13" s="44">
        <v>521</v>
      </c>
      <c r="C13" s="20" t="s">
        <v>26</v>
      </c>
      <c r="D13" s="46">
        <v>6271542</v>
      </c>
      <c r="E13" s="46">
        <v>132813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6404355</v>
      </c>
      <c r="O13" s="47">
        <f t="shared" si="2"/>
        <v>183.87467700258398</v>
      </c>
      <c r="P13" s="9"/>
    </row>
    <row r="14" spans="1:133">
      <c r="A14" s="12"/>
      <c r="B14" s="44">
        <v>522</v>
      </c>
      <c r="C14" s="20" t="s">
        <v>27</v>
      </c>
      <c r="D14" s="46">
        <v>1912335</v>
      </c>
      <c r="E14" s="46">
        <v>6065758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7978093</v>
      </c>
      <c r="O14" s="47">
        <f t="shared" si="2"/>
        <v>229.05808211312086</v>
      </c>
      <c r="P14" s="9"/>
    </row>
    <row r="15" spans="1:133">
      <c r="A15" s="12"/>
      <c r="B15" s="44">
        <v>524</v>
      </c>
      <c r="C15" s="20" t="s">
        <v>53</v>
      </c>
      <c r="D15" s="46">
        <v>219616</v>
      </c>
      <c r="E15" s="46">
        <v>63898</v>
      </c>
      <c r="F15" s="46">
        <v>0</v>
      </c>
      <c r="G15" s="46">
        <v>0</v>
      </c>
      <c r="H15" s="46">
        <v>0</v>
      </c>
      <c r="I15" s="46">
        <v>759185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1042699</v>
      </c>
      <c r="O15" s="47">
        <f t="shared" si="2"/>
        <v>29.936807349985646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1552304</v>
      </c>
      <c r="E16" s="31">
        <f t="shared" si="4"/>
        <v>0</v>
      </c>
      <c r="F16" s="31">
        <f t="shared" si="4"/>
        <v>0</v>
      </c>
      <c r="G16" s="31">
        <f t="shared" si="4"/>
        <v>357242</v>
      </c>
      <c r="H16" s="31">
        <f t="shared" si="4"/>
        <v>0</v>
      </c>
      <c r="I16" s="31">
        <f t="shared" si="4"/>
        <v>2040001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3949547</v>
      </c>
      <c r="O16" s="43">
        <f t="shared" si="2"/>
        <v>113.39497559575079</v>
      </c>
      <c r="P16" s="10"/>
    </row>
    <row r="17" spans="1:119">
      <c r="A17" s="12"/>
      <c r="B17" s="44">
        <v>534</v>
      </c>
      <c r="C17" s="20" t="s">
        <v>72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1113685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1113685</v>
      </c>
      <c r="O17" s="47">
        <f t="shared" si="2"/>
        <v>31.974877978753948</v>
      </c>
      <c r="P17" s="9"/>
    </row>
    <row r="18" spans="1:119">
      <c r="A18" s="12"/>
      <c r="B18" s="44">
        <v>538</v>
      </c>
      <c r="C18" s="20" t="s">
        <v>73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926316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926316</v>
      </c>
      <c r="O18" s="47">
        <f t="shared" si="2"/>
        <v>26.595348837209304</v>
      </c>
      <c r="P18" s="9"/>
    </row>
    <row r="19" spans="1:119">
      <c r="A19" s="12"/>
      <c r="B19" s="44">
        <v>539</v>
      </c>
      <c r="C19" s="20" t="s">
        <v>31</v>
      </c>
      <c r="D19" s="46">
        <v>1552304</v>
      </c>
      <c r="E19" s="46">
        <v>0</v>
      </c>
      <c r="F19" s="46">
        <v>0</v>
      </c>
      <c r="G19" s="46">
        <v>357242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1909546</v>
      </c>
      <c r="O19" s="47">
        <f t="shared" si="2"/>
        <v>54.824748779787541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0</v>
      </c>
      <c r="E20" s="31">
        <f t="shared" si="5"/>
        <v>519033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519033</v>
      </c>
      <c r="O20" s="43">
        <f t="shared" si="2"/>
        <v>14.901894918173989</v>
      </c>
      <c r="P20" s="10"/>
    </row>
    <row r="21" spans="1:119">
      <c r="A21" s="12"/>
      <c r="B21" s="44">
        <v>541</v>
      </c>
      <c r="C21" s="20" t="s">
        <v>74</v>
      </c>
      <c r="D21" s="46">
        <v>0</v>
      </c>
      <c r="E21" s="46">
        <v>519033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519033</v>
      </c>
      <c r="O21" s="47">
        <f t="shared" si="2"/>
        <v>14.901894918173989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252831</v>
      </c>
      <c r="E22" s="31">
        <f t="shared" si="6"/>
        <v>521415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809070</v>
      </c>
      <c r="N22" s="31">
        <f t="shared" si="1"/>
        <v>1583316</v>
      </c>
      <c r="O22" s="43">
        <f t="shared" si="2"/>
        <v>45.458397932816538</v>
      </c>
      <c r="P22" s="10"/>
    </row>
    <row r="23" spans="1:119">
      <c r="A23" s="13"/>
      <c r="B23" s="45">
        <v>559</v>
      </c>
      <c r="C23" s="21" t="s">
        <v>36</v>
      </c>
      <c r="D23" s="46">
        <v>252831</v>
      </c>
      <c r="E23" s="46">
        <v>521415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809070</v>
      </c>
      <c r="N23" s="46">
        <f t="shared" si="1"/>
        <v>1583316</v>
      </c>
      <c r="O23" s="47">
        <f t="shared" si="2"/>
        <v>45.458397932816538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326616</v>
      </c>
      <c r="E24" s="31">
        <f t="shared" si="7"/>
        <v>448524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775140</v>
      </c>
      <c r="O24" s="43">
        <f t="shared" si="2"/>
        <v>22.25495262704565</v>
      </c>
      <c r="P24" s="10"/>
    </row>
    <row r="25" spans="1:119">
      <c r="A25" s="12"/>
      <c r="B25" s="44">
        <v>569</v>
      </c>
      <c r="C25" s="20" t="s">
        <v>58</v>
      </c>
      <c r="D25" s="46">
        <v>326616</v>
      </c>
      <c r="E25" s="46">
        <v>448524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775140</v>
      </c>
      <c r="O25" s="47">
        <f t="shared" si="2"/>
        <v>22.25495262704565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SUM(D27:D27)</f>
        <v>1211228</v>
      </c>
      <c r="E26" s="31">
        <f t="shared" si="8"/>
        <v>95961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1307189</v>
      </c>
      <c r="O26" s="43">
        <f t="shared" si="2"/>
        <v>37.530548377835203</v>
      </c>
      <c r="P26" s="9"/>
    </row>
    <row r="27" spans="1:119">
      <c r="A27" s="12"/>
      <c r="B27" s="44">
        <v>572</v>
      </c>
      <c r="C27" s="20" t="s">
        <v>75</v>
      </c>
      <c r="D27" s="46">
        <v>1211228</v>
      </c>
      <c r="E27" s="46">
        <v>95961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1307189</v>
      </c>
      <c r="O27" s="47">
        <f t="shared" si="2"/>
        <v>37.530548377835203</v>
      </c>
      <c r="P27" s="9"/>
    </row>
    <row r="28" spans="1:119" ht="15.75">
      <c r="A28" s="28" t="s">
        <v>76</v>
      </c>
      <c r="B28" s="29"/>
      <c r="C28" s="30"/>
      <c r="D28" s="31">
        <f t="shared" ref="D28:M28" si="9">SUM(D29:D29)</f>
        <v>446060</v>
      </c>
      <c r="E28" s="31">
        <f t="shared" si="9"/>
        <v>444534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566530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1457124</v>
      </c>
      <c r="O28" s="43">
        <f t="shared" si="2"/>
        <v>41.835314384151594</v>
      </c>
      <c r="P28" s="9"/>
    </row>
    <row r="29" spans="1:119" ht="15.75" thickBot="1">
      <c r="A29" s="12"/>
      <c r="B29" s="44">
        <v>581</v>
      </c>
      <c r="C29" s="20" t="s">
        <v>77</v>
      </c>
      <c r="D29" s="46">
        <v>446060</v>
      </c>
      <c r="E29" s="46">
        <v>444534</v>
      </c>
      <c r="F29" s="46">
        <v>0</v>
      </c>
      <c r="G29" s="46">
        <v>0</v>
      </c>
      <c r="H29" s="46">
        <v>0</v>
      </c>
      <c r="I29" s="46">
        <v>566530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1457124</v>
      </c>
      <c r="O29" s="47">
        <f t="shared" si="2"/>
        <v>41.835314384151594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0">SUM(D5,D12,D16,D20,D22,D24,D26,D28)</f>
        <v>17415391</v>
      </c>
      <c r="E30" s="15">
        <f t="shared" si="10"/>
        <v>8575152</v>
      </c>
      <c r="F30" s="15">
        <f t="shared" si="10"/>
        <v>1070482</v>
      </c>
      <c r="G30" s="15">
        <f t="shared" si="10"/>
        <v>357242</v>
      </c>
      <c r="H30" s="15">
        <f t="shared" si="10"/>
        <v>0</v>
      </c>
      <c r="I30" s="15">
        <f t="shared" si="10"/>
        <v>3417518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1869519</v>
      </c>
      <c r="N30" s="15">
        <f t="shared" si="1"/>
        <v>32705304</v>
      </c>
      <c r="O30" s="37">
        <f t="shared" si="2"/>
        <v>938.998105081826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84</v>
      </c>
      <c r="M32" s="163"/>
      <c r="N32" s="163"/>
      <c r="O32" s="41">
        <v>34830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7763568</v>
      </c>
      <c r="E5" s="26">
        <f t="shared" si="0"/>
        <v>291004</v>
      </c>
      <c r="F5" s="26">
        <f t="shared" si="0"/>
        <v>1063264</v>
      </c>
      <c r="G5" s="26">
        <f t="shared" si="0"/>
        <v>0</v>
      </c>
      <c r="H5" s="26">
        <f t="shared" si="0"/>
        <v>0</v>
      </c>
      <c r="I5" s="26">
        <f t="shared" si="0"/>
        <v>55370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911253</v>
      </c>
      <c r="N5" s="27">
        <f t="shared" ref="N5:N30" si="1">SUM(D5:M5)</f>
        <v>10084459</v>
      </c>
      <c r="O5" s="32">
        <f t="shared" ref="O5:O30" si="2">(N5/O$32)</f>
        <v>294.85860062571271</v>
      </c>
      <c r="P5" s="6"/>
    </row>
    <row r="6" spans="1:133">
      <c r="A6" s="12"/>
      <c r="B6" s="44">
        <v>511</v>
      </c>
      <c r="C6" s="20" t="s">
        <v>19</v>
      </c>
      <c r="D6" s="46">
        <v>360331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360331</v>
      </c>
      <c r="O6" s="47">
        <f t="shared" si="2"/>
        <v>10.535686091049969</v>
      </c>
      <c r="P6" s="9"/>
    </row>
    <row r="7" spans="1:133">
      <c r="A7" s="12"/>
      <c r="B7" s="44">
        <v>512</v>
      </c>
      <c r="C7" s="20" t="s">
        <v>20</v>
      </c>
      <c r="D7" s="46">
        <v>631227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631227</v>
      </c>
      <c r="O7" s="47">
        <f t="shared" si="2"/>
        <v>18.456390164030292</v>
      </c>
      <c r="P7" s="9"/>
    </row>
    <row r="8" spans="1:133">
      <c r="A8" s="12"/>
      <c r="B8" s="44">
        <v>513</v>
      </c>
      <c r="C8" s="20" t="s">
        <v>21</v>
      </c>
      <c r="D8" s="46">
        <v>2116680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2116680</v>
      </c>
      <c r="O8" s="47">
        <f t="shared" si="2"/>
        <v>61.889418438057369</v>
      </c>
      <c r="P8" s="9"/>
    </row>
    <row r="9" spans="1:133">
      <c r="A9" s="12"/>
      <c r="B9" s="44">
        <v>514</v>
      </c>
      <c r="C9" s="20" t="s">
        <v>22</v>
      </c>
      <c r="D9" s="46">
        <v>239888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239888</v>
      </c>
      <c r="O9" s="47">
        <f t="shared" si="2"/>
        <v>7.0140639162597589</v>
      </c>
      <c r="P9" s="9"/>
    </row>
    <row r="10" spans="1:133">
      <c r="A10" s="12"/>
      <c r="B10" s="44">
        <v>517</v>
      </c>
      <c r="C10" s="20" t="s">
        <v>23</v>
      </c>
      <c r="D10" s="46">
        <v>4408432</v>
      </c>
      <c r="E10" s="46">
        <v>291004</v>
      </c>
      <c r="F10" s="46">
        <v>1063264</v>
      </c>
      <c r="G10" s="46">
        <v>0</v>
      </c>
      <c r="H10" s="46">
        <v>0</v>
      </c>
      <c r="I10" s="46">
        <v>55370</v>
      </c>
      <c r="J10" s="46">
        <v>0</v>
      </c>
      <c r="K10" s="46">
        <v>0</v>
      </c>
      <c r="L10" s="46">
        <v>0</v>
      </c>
      <c r="M10" s="46">
        <v>911253</v>
      </c>
      <c r="N10" s="46">
        <f t="shared" si="1"/>
        <v>6729323</v>
      </c>
      <c r="O10" s="47">
        <f t="shared" si="2"/>
        <v>196.75807724920324</v>
      </c>
      <c r="P10" s="9"/>
    </row>
    <row r="11" spans="1:133">
      <c r="A11" s="12"/>
      <c r="B11" s="44">
        <v>519</v>
      </c>
      <c r="C11" s="20" t="s">
        <v>71</v>
      </c>
      <c r="D11" s="46">
        <v>7010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7010</v>
      </c>
      <c r="O11" s="47">
        <f t="shared" si="2"/>
        <v>0.20496476711207276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8327758</v>
      </c>
      <c r="E12" s="31">
        <f t="shared" si="3"/>
        <v>6071392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568541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14967691</v>
      </c>
      <c r="O12" s="43">
        <f t="shared" si="2"/>
        <v>437.63898716411802</v>
      </c>
      <c r="P12" s="10"/>
    </row>
    <row r="13" spans="1:133">
      <c r="A13" s="12"/>
      <c r="B13" s="44">
        <v>521</v>
      </c>
      <c r="C13" s="20" t="s">
        <v>26</v>
      </c>
      <c r="D13" s="46">
        <v>6537533</v>
      </c>
      <c r="E13" s="46">
        <v>84885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6622418</v>
      </c>
      <c r="O13" s="47">
        <f t="shared" si="2"/>
        <v>193.63229145346628</v>
      </c>
      <c r="P13" s="9"/>
    </row>
    <row r="14" spans="1:133">
      <c r="A14" s="12"/>
      <c r="B14" s="44">
        <v>522</v>
      </c>
      <c r="C14" s="20" t="s">
        <v>27</v>
      </c>
      <c r="D14" s="46">
        <v>1790225</v>
      </c>
      <c r="E14" s="46">
        <v>5986507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7776732</v>
      </c>
      <c r="O14" s="47">
        <f t="shared" si="2"/>
        <v>227.38317593052835</v>
      </c>
      <c r="P14" s="9"/>
    </row>
    <row r="15" spans="1:133">
      <c r="A15" s="12"/>
      <c r="B15" s="44">
        <v>524</v>
      </c>
      <c r="C15" s="20" t="s">
        <v>53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568541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568541</v>
      </c>
      <c r="O15" s="47">
        <f t="shared" si="2"/>
        <v>16.623519780123388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1504396</v>
      </c>
      <c r="E16" s="31">
        <f t="shared" si="4"/>
        <v>0</v>
      </c>
      <c r="F16" s="31">
        <f t="shared" si="4"/>
        <v>0</v>
      </c>
      <c r="G16" s="31">
        <f t="shared" si="4"/>
        <v>70843</v>
      </c>
      <c r="H16" s="31">
        <f t="shared" si="4"/>
        <v>0</v>
      </c>
      <c r="I16" s="31">
        <f t="shared" si="4"/>
        <v>2080724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3655963</v>
      </c>
      <c r="O16" s="43">
        <f t="shared" si="2"/>
        <v>106.89637729890939</v>
      </c>
      <c r="P16" s="10"/>
    </row>
    <row r="17" spans="1:119">
      <c r="A17" s="12"/>
      <c r="B17" s="44">
        <v>534</v>
      </c>
      <c r="C17" s="20" t="s">
        <v>72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1275464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1275464</v>
      </c>
      <c r="O17" s="47">
        <f t="shared" si="2"/>
        <v>37.293178562030349</v>
      </c>
      <c r="P17" s="9"/>
    </row>
    <row r="18" spans="1:119">
      <c r="A18" s="12"/>
      <c r="B18" s="44">
        <v>538</v>
      </c>
      <c r="C18" s="20" t="s">
        <v>73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805260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805260</v>
      </c>
      <c r="O18" s="47">
        <f t="shared" si="2"/>
        <v>23.544925586971143</v>
      </c>
      <c r="P18" s="9"/>
    </row>
    <row r="19" spans="1:119">
      <c r="A19" s="12"/>
      <c r="B19" s="44">
        <v>539</v>
      </c>
      <c r="C19" s="20" t="s">
        <v>31</v>
      </c>
      <c r="D19" s="46">
        <v>1504396</v>
      </c>
      <c r="E19" s="46">
        <v>0</v>
      </c>
      <c r="F19" s="46">
        <v>0</v>
      </c>
      <c r="G19" s="46">
        <v>70843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1575239</v>
      </c>
      <c r="O19" s="47">
        <f t="shared" si="2"/>
        <v>46.058273149907897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0</v>
      </c>
      <c r="E20" s="31">
        <f t="shared" si="5"/>
        <v>415271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415271</v>
      </c>
      <c r="O20" s="43">
        <f t="shared" si="2"/>
        <v>12.142071869243589</v>
      </c>
      <c r="P20" s="10"/>
    </row>
    <row r="21" spans="1:119">
      <c r="A21" s="12"/>
      <c r="B21" s="44">
        <v>541</v>
      </c>
      <c r="C21" s="20" t="s">
        <v>74</v>
      </c>
      <c r="D21" s="46">
        <v>0</v>
      </c>
      <c r="E21" s="46">
        <v>415271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415271</v>
      </c>
      <c r="O21" s="47">
        <f t="shared" si="2"/>
        <v>12.142071869243589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279992</v>
      </c>
      <c r="E22" s="31">
        <f t="shared" si="6"/>
        <v>552175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726807</v>
      </c>
      <c r="N22" s="31">
        <f t="shared" si="1"/>
        <v>1558974</v>
      </c>
      <c r="O22" s="43">
        <f t="shared" si="2"/>
        <v>45.582702260167828</v>
      </c>
      <c r="P22" s="10"/>
    </row>
    <row r="23" spans="1:119">
      <c r="A23" s="13"/>
      <c r="B23" s="45">
        <v>559</v>
      </c>
      <c r="C23" s="21" t="s">
        <v>36</v>
      </c>
      <c r="D23" s="46">
        <v>279992</v>
      </c>
      <c r="E23" s="46">
        <v>552175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726807</v>
      </c>
      <c r="N23" s="46">
        <f t="shared" si="1"/>
        <v>1558974</v>
      </c>
      <c r="O23" s="47">
        <f t="shared" si="2"/>
        <v>45.582702260167828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312206</v>
      </c>
      <c r="E24" s="31">
        <f t="shared" si="7"/>
        <v>450922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763128</v>
      </c>
      <c r="O24" s="43">
        <f t="shared" si="2"/>
        <v>22.313031782696413</v>
      </c>
      <c r="P24" s="10"/>
    </row>
    <row r="25" spans="1:119">
      <c r="A25" s="12"/>
      <c r="B25" s="44">
        <v>569</v>
      </c>
      <c r="C25" s="20" t="s">
        <v>58</v>
      </c>
      <c r="D25" s="46">
        <v>312206</v>
      </c>
      <c r="E25" s="46">
        <v>450922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763128</v>
      </c>
      <c r="O25" s="47">
        <f t="shared" si="2"/>
        <v>22.313031782696413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SUM(D27:D27)</f>
        <v>938965</v>
      </c>
      <c r="E26" s="31">
        <f t="shared" si="8"/>
        <v>73925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1012890</v>
      </c>
      <c r="O26" s="43">
        <f t="shared" si="2"/>
        <v>29.615800707581649</v>
      </c>
      <c r="P26" s="9"/>
    </row>
    <row r="27" spans="1:119">
      <c r="A27" s="12"/>
      <c r="B27" s="44">
        <v>572</v>
      </c>
      <c r="C27" s="20" t="s">
        <v>75</v>
      </c>
      <c r="D27" s="46">
        <v>938965</v>
      </c>
      <c r="E27" s="46">
        <v>73925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1012890</v>
      </c>
      <c r="O27" s="47">
        <f t="shared" si="2"/>
        <v>29.615800707581649</v>
      </c>
      <c r="P27" s="9"/>
    </row>
    <row r="28" spans="1:119" ht="15.75">
      <c r="A28" s="28" t="s">
        <v>76</v>
      </c>
      <c r="B28" s="29"/>
      <c r="C28" s="30"/>
      <c r="D28" s="31">
        <f t="shared" ref="D28:M28" si="9">SUM(D29:D29)</f>
        <v>541500</v>
      </c>
      <c r="E28" s="31">
        <f t="shared" si="9"/>
        <v>330000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525000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1396500</v>
      </c>
      <c r="O28" s="43">
        <f t="shared" si="2"/>
        <v>40.832139411128331</v>
      </c>
      <c r="P28" s="9"/>
    </row>
    <row r="29" spans="1:119" ht="15.75" thickBot="1">
      <c r="A29" s="12"/>
      <c r="B29" s="44">
        <v>581</v>
      </c>
      <c r="C29" s="20" t="s">
        <v>77</v>
      </c>
      <c r="D29" s="46">
        <v>541500</v>
      </c>
      <c r="E29" s="46">
        <v>330000</v>
      </c>
      <c r="F29" s="46">
        <v>0</v>
      </c>
      <c r="G29" s="46">
        <v>0</v>
      </c>
      <c r="H29" s="46">
        <v>0</v>
      </c>
      <c r="I29" s="46">
        <v>525000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1396500</v>
      </c>
      <c r="O29" s="47">
        <f t="shared" si="2"/>
        <v>40.832139411128331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0">SUM(D5,D12,D16,D20,D22,D24,D26,D28)</f>
        <v>19668385</v>
      </c>
      <c r="E30" s="15">
        <f t="shared" si="10"/>
        <v>8184689</v>
      </c>
      <c r="F30" s="15">
        <f t="shared" si="10"/>
        <v>1063264</v>
      </c>
      <c r="G30" s="15">
        <f t="shared" si="10"/>
        <v>70843</v>
      </c>
      <c r="H30" s="15">
        <f t="shared" si="10"/>
        <v>0</v>
      </c>
      <c r="I30" s="15">
        <f t="shared" si="10"/>
        <v>3229635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1638060</v>
      </c>
      <c r="N30" s="15">
        <f t="shared" si="1"/>
        <v>33854876</v>
      </c>
      <c r="O30" s="37">
        <f t="shared" si="2"/>
        <v>989.8797111195579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80</v>
      </c>
      <c r="M32" s="163"/>
      <c r="N32" s="163"/>
      <c r="O32" s="41">
        <v>34201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2024-12-03T22:42:25Z</cp:lastPrinted>
  <dcterms:created xsi:type="dcterms:W3CDTF">2000-08-31T21:26:31Z</dcterms:created>
  <dcterms:modified xsi:type="dcterms:W3CDTF">2024-12-03T22:42:34Z</dcterms:modified>
</cp:coreProperties>
</file>