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'2008'!$A$1:$O$62</definedName>
    <definedName name="_xlnm.Print_Area" localSheetId="14">'2009'!$A$1:$O$66</definedName>
    <definedName name="_xlnm.Print_Area" localSheetId="13">'2010'!$A$1:$O$66</definedName>
    <definedName name="_xlnm.Print_Area" localSheetId="12">'2011'!$A$1:$O$63</definedName>
    <definedName name="_xlnm.Print_Area" localSheetId="11">'2012'!$A$1:$O$57</definedName>
    <definedName name="_xlnm.Print_Area" localSheetId="10">'2013'!$A$1:$O$62</definedName>
    <definedName name="_xlnm.Print_Area" localSheetId="9">'2014'!$A$1:$O$63</definedName>
    <definedName name="_xlnm.Print_Area" localSheetId="8">'2015'!$A$1:$O$63</definedName>
    <definedName name="_xlnm.Print_Area" localSheetId="7">'2016'!$A$1:$O$65</definedName>
    <definedName name="_xlnm.Print_Area" localSheetId="6">'2017'!$A$1:$O$69</definedName>
    <definedName name="_xlnm.Print_Area" localSheetId="5">'2018'!$A$1:$O$64</definedName>
    <definedName name="_xlnm.Print_Area" localSheetId="4">'2019'!$A$1:$O$66</definedName>
    <definedName name="_xlnm.Print_Area" localSheetId="3">'2020'!$A$1:$O$68</definedName>
    <definedName name="_xlnm.Print_Area" localSheetId="2">'2021'!$A$1:$P$68</definedName>
    <definedName name="_xlnm.Print_Area" localSheetId="1">'2022'!$A$1:$P$70</definedName>
    <definedName name="_xlnm.Print_Area" localSheetId="0">'2023'!$A$1:$P$66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1" i="48" l="1"/>
  <c r="P61" i="48" s="1"/>
  <c r="O60" i="48"/>
  <c r="P60" i="48" s="1"/>
  <c r="O59" i="48"/>
  <c r="P59" i="48" s="1"/>
  <c r="N58" i="48"/>
  <c r="M58" i="48"/>
  <c r="L58" i="48"/>
  <c r="K58" i="48"/>
  <c r="J58" i="48"/>
  <c r="I58" i="48"/>
  <c r="H58" i="48"/>
  <c r="G58" i="48"/>
  <c r="F58" i="48"/>
  <c r="E58" i="48"/>
  <c r="D58" i="48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 s="1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8" i="48" l="1"/>
  <c r="P58" i="48" s="1"/>
  <c r="O48" i="48"/>
  <c r="P48" i="48" s="1"/>
  <c r="O44" i="48"/>
  <c r="P44" i="48" s="1"/>
  <c r="O34" i="48"/>
  <c r="P34" i="48" s="1"/>
  <c r="O23" i="48"/>
  <c r="P23" i="48" s="1"/>
  <c r="D62" i="48"/>
  <c r="K62" i="48"/>
  <c r="L62" i="48"/>
  <c r="J62" i="48"/>
  <c r="F62" i="48"/>
  <c r="O16" i="48"/>
  <c r="P16" i="48" s="1"/>
  <c r="E62" i="48"/>
  <c r="G62" i="48"/>
  <c r="M62" i="48"/>
  <c r="I62" i="48"/>
  <c r="N62" i="48"/>
  <c r="H62" i="48"/>
  <c r="O5" i="48"/>
  <c r="P5" i="48" s="1"/>
  <c r="O65" i="47"/>
  <c r="P65" i="47"/>
  <c r="O64" i="47"/>
  <c r="P64" i="47"/>
  <c r="O63" i="47"/>
  <c r="P63" i="47"/>
  <c r="N62" i="47"/>
  <c r="M62" i="47"/>
  <c r="L62" i="47"/>
  <c r="K62" i="47"/>
  <c r="J62" i="47"/>
  <c r="O62" i="47" s="1"/>
  <c r="P62" i="47" s="1"/>
  <c r="I62" i="47"/>
  <c r="H62" i="47"/>
  <c r="G62" i="47"/>
  <c r="F62" i="47"/>
  <c r="E62" i="47"/>
  <c r="D62" i="47"/>
  <c r="O61" i="47"/>
  <c r="P61" i="47" s="1"/>
  <c r="O60" i="47"/>
  <c r="P60" i="47"/>
  <c r="O59" i="47"/>
  <c r="P59" i="47"/>
  <c r="O58" i="47"/>
  <c r="P58" i="47"/>
  <c r="O57" i="47"/>
  <c r="P57" i="47" s="1"/>
  <c r="O56" i="47"/>
  <c r="P56" i="47" s="1"/>
  <c r="O55" i="47"/>
  <c r="P55" i="47" s="1"/>
  <c r="O54" i="47"/>
  <c r="P54" i="47"/>
  <c r="O53" i="47"/>
  <c r="P53" i="47" s="1"/>
  <c r="N52" i="47"/>
  <c r="M52" i="47"/>
  <c r="L52" i="47"/>
  <c r="K52" i="47"/>
  <c r="J52" i="47"/>
  <c r="I52" i="47"/>
  <c r="H52" i="47"/>
  <c r="G52" i="47"/>
  <c r="F52" i="47"/>
  <c r="E52" i="47"/>
  <c r="D52" i="47"/>
  <c r="O51" i="47"/>
  <c r="P51" i="47" s="1"/>
  <c r="O50" i="47"/>
  <c r="P50" i="47"/>
  <c r="O49" i="47"/>
  <c r="P49" i="47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 s="1"/>
  <c r="O45" i="47"/>
  <c r="P45" i="47"/>
  <c r="O44" i="47"/>
  <c r="P44" i="47" s="1"/>
  <c r="O43" i="47"/>
  <c r="P43" i="47"/>
  <c r="O42" i="47"/>
  <c r="P42" i="47" s="1"/>
  <c r="O41" i="47"/>
  <c r="P41" i="47" s="1"/>
  <c r="O40" i="47"/>
  <c r="P40" i="47" s="1"/>
  <c r="O39" i="47"/>
  <c r="P39" i="47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/>
  <c r="O36" i="47"/>
  <c r="P36" i="47" s="1"/>
  <c r="O35" i="47"/>
  <c r="P35" i="47"/>
  <c r="O34" i="47"/>
  <c r="P34" i="47"/>
  <c r="O33" i="47"/>
  <c r="P33" i="47"/>
  <c r="O32" i="47"/>
  <c r="P32" i="47"/>
  <c r="O31" i="47"/>
  <c r="P31" i="47"/>
  <c r="O30" i="47"/>
  <c r="P30" i="47" s="1"/>
  <c r="O29" i="47"/>
  <c r="P29" i="47"/>
  <c r="O28" i="47"/>
  <c r="P28" i="47"/>
  <c r="O27" i="47"/>
  <c r="P27" i="47"/>
  <c r="O26" i="47"/>
  <c r="P26" i="47"/>
  <c r="O25" i="47"/>
  <c r="P25" i="47"/>
  <c r="N24" i="47"/>
  <c r="N66" i="47" s="1"/>
  <c r="M24" i="47"/>
  <c r="L24" i="47"/>
  <c r="K24" i="47"/>
  <c r="J24" i="47"/>
  <c r="I24" i="47"/>
  <c r="H24" i="47"/>
  <c r="G24" i="47"/>
  <c r="F24" i="47"/>
  <c r="E24" i="47"/>
  <c r="D24" i="47"/>
  <c r="O23" i="47"/>
  <c r="P23" i="47"/>
  <c r="O22" i="47"/>
  <c r="P22" i="47"/>
  <c r="O21" i="47"/>
  <c r="P21" i="47" s="1"/>
  <c r="O20" i="47"/>
  <c r="P20" i="47" s="1"/>
  <c r="O19" i="47"/>
  <c r="P19" i="47" s="1"/>
  <c r="O18" i="47"/>
  <c r="P18" i="47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/>
  <c r="O13" i="47"/>
  <c r="P13" i="47"/>
  <c r="O12" i="47"/>
  <c r="P12" i="47"/>
  <c r="O11" i="47"/>
  <c r="P11" i="47"/>
  <c r="O10" i="47"/>
  <c r="P10" i="47"/>
  <c r="O9" i="47"/>
  <c r="P9" i="47" s="1"/>
  <c r="O8" i="47"/>
  <c r="P8" i="47"/>
  <c r="O7" i="47"/>
  <c r="P7" i="47"/>
  <c r="O6" i="47"/>
  <c r="P6" i="47"/>
  <c r="N5" i="47"/>
  <c r="M5" i="47"/>
  <c r="L5" i="47"/>
  <c r="K5" i="47"/>
  <c r="J5" i="47"/>
  <c r="I5" i="47"/>
  <c r="H5" i="47"/>
  <c r="G5" i="47"/>
  <c r="F5" i="47"/>
  <c r="E5" i="47"/>
  <c r="D5" i="47"/>
  <c r="O63" i="46"/>
  <c r="P63" i="46" s="1"/>
  <c r="N62" i="46"/>
  <c r="M62" i="46"/>
  <c r="L62" i="46"/>
  <c r="K62" i="46"/>
  <c r="J62" i="46"/>
  <c r="I62" i="46"/>
  <c r="H62" i="46"/>
  <c r="G62" i="46"/>
  <c r="F62" i="46"/>
  <c r="E62" i="46"/>
  <c r="D62" i="46"/>
  <c r="O61" i="46"/>
  <c r="P61" i="46"/>
  <c r="O60" i="46"/>
  <c r="P60" i="46"/>
  <c r="O59" i="46"/>
  <c r="P59" i="46" s="1"/>
  <c r="O58" i="46"/>
  <c r="P58" i="46"/>
  <c r="O57" i="46"/>
  <c r="P57" i="46"/>
  <c r="O56" i="46"/>
  <c r="P56" i="46" s="1"/>
  <c r="O55" i="46"/>
  <c r="P55" i="46"/>
  <c r="O54" i="46"/>
  <c r="P54" i="46"/>
  <c r="O53" i="46"/>
  <c r="P53" i="46" s="1"/>
  <c r="N52" i="46"/>
  <c r="M52" i="46"/>
  <c r="L52" i="46"/>
  <c r="K52" i="46"/>
  <c r="J52" i="46"/>
  <c r="I52" i="46"/>
  <c r="H52" i="46"/>
  <c r="G52" i="46"/>
  <c r="F52" i="46"/>
  <c r="E52" i="46"/>
  <c r="D52" i="46"/>
  <c r="O51" i="46"/>
  <c r="P51" i="46"/>
  <c r="O50" i="46"/>
  <c r="P50" i="46" s="1"/>
  <c r="O49" i="46"/>
  <c r="P49" i="46" s="1"/>
  <c r="N48" i="46"/>
  <c r="M48" i="46"/>
  <c r="L48" i="46"/>
  <c r="K48" i="46"/>
  <c r="J48" i="46"/>
  <c r="J64" i="46" s="1"/>
  <c r="I48" i="46"/>
  <c r="H48" i="46"/>
  <c r="G48" i="46"/>
  <c r="F48" i="46"/>
  <c r="E48" i="46"/>
  <c r="D48" i="46"/>
  <c r="O47" i="46"/>
  <c r="P47" i="46" s="1"/>
  <c r="O46" i="46"/>
  <c r="P46" i="46"/>
  <c r="O45" i="46"/>
  <c r="P45" i="46"/>
  <c r="O44" i="46"/>
  <c r="P44" i="46" s="1"/>
  <c r="O43" i="46"/>
  <c r="P43" i="46"/>
  <c r="O42" i="46"/>
  <c r="P42" i="46"/>
  <c r="O41" i="46"/>
  <c r="P41" i="46" s="1"/>
  <c r="O40" i="46"/>
  <c r="P40" i="46"/>
  <c r="O39" i="46"/>
  <c r="P39" i="46"/>
  <c r="N38" i="46"/>
  <c r="M38" i="46"/>
  <c r="L38" i="46"/>
  <c r="K38" i="46"/>
  <c r="J38" i="46"/>
  <c r="I38" i="46"/>
  <c r="H38" i="46"/>
  <c r="G38" i="46"/>
  <c r="F38" i="46"/>
  <c r="E38" i="46"/>
  <c r="D38" i="46"/>
  <c r="O37" i="46"/>
  <c r="P37" i="46" s="1"/>
  <c r="O36" i="46"/>
  <c r="P36" i="46"/>
  <c r="O35" i="46"/>
  <c r="P35" i="46" s="1"/>
  <c r="O34" i="46"/>
  <c r="P34" i="46" s="1"/>
  <c r="O33" i="46"/>
  <c r="P33" i="46"/>
  <c r="O32" i="46"/>
  <c r="P32" i="46"/>
  <c r="O31" i="46"/>
  <c r="P31" i="46"/>
  <c r="O30" i="46"/>
  <c r="P30" i="46"/>
  <c r="O29" i="46"/>
  <c r="P29" i="46" s="1"/>
  <c r="O28" i="46"/>
  <c r="P28" i="46" s="1"/>
  <c r="O27" i="46"/>
  <c r="P27" i="46"/>
  <c r="O26" i="46"/>
  <c r="P26" i="46"/>
  <c r="O25" i="46"/>
  <c r="P25" i="46" s="1"/>
  <c r="O24" i="46"/>
  <c r="P24" i="46"/>
  <c r="N23" i="46"/>
  <c r="M23" i="46"/>
  <c r="L23" i="46"/>
  <c r="K23" i="46"/>
  <c r="J23" i="46"/>
  <c r="I23" i="46"/>
  <c r="H23" i="46"/>
  <c r="G23" i="46"/>
  <c r="F23" i="46"/>
  <c r="E23" i="46"/>
  <c r="D23" i="46"/>
  <c r="O22" i="46"/>
  <c r="P22" i="46"/>
  <c r="O21" i="46"/>
  <c r="P21" i="46"/>
  <c r="O20" i="46"/>
  <c r="P20" i="46" s="1"/>
  <c r="O19" i="46"/>
  <c r="P19" i="46"/>
  <c r="O18" i="46"/>
  <c r="P18" i="46"/>
  <c r="O17" i="46"/>
  <c r="P17" i="46" s="1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/>
  <c r="O14" i="46"/>
  <c r="P14" i="46" s="1"/>
  <c r="O13" i="46"/>
  <c r="P13" i="46" s="1"/>
  <c r="O12" i="46"/>
  <c r="P12" i="46"/>
  <c r="O11" i="46"/>
  <c r="P11" i="46"/>
  <c r="O10" i="46"/>
  <c r="P10" i="46"/>
  <c r="O9" i="46"/>
  <c r="P9" i="46"/>
  <c r="O8" i="46"/>
  <c r="P8" i="46" s="1"/>
  <c r="O7" i="46"/>
  <c r="P7" i="46" s="1"/>
  <c r="O6" i="46"/>
  <c r="P6" i="46"/>
  <c r="N5" i="46"/>
  <c r="M5" i="46"/>
  <c r="L5" i="46"/>
  <c r="L64" i="46" s="1"/>
  <c r="K5" i="46"/>
  <c r="O5" i="46" s="1"/>
  <c r="P5" i="46" s="1"/>
  <c r="J5" i="46"/>
  <c r="I5" i="46"/>
  <c r="H5" i="46"/>
  <c r="G5" i="46"/>
  <c r="F5" i="46"/>
  <c r="E5" i="46"/>
  <c r="D5" i="46"/>
  <c r="N63" i="45"/>
  <c r="O63" i="45"/>
  <c r="M62" i="45"/>
  <c r="L62" i="45"/>
  <c r="K62" i="45"/>
  <c r="K64" i="45" s="1"/>
  <c r="J62" i="45"/>
  <c r="I62" i="45"/>
  <c r="H62" i="45"/>
  <c r="G62" i="45"/>
  <c r="F62" i="45"/>
  <c r="E62" i="45"/>
  <c r="D62" i="45"/>
  <c r="N61" i="45"/>
  <c r="O61" i="45"/>
  <c r="N60" i="45"/>
  <c r="O60" i="45"/>
  <c r="N59" i="45"/>
  <c r="O59" i="45" s="1"/>
  <c r="N58" i="45"/>
  <c r="O58" i="45"/>
  <c r="N57" i="45"/>
  <c r="O57" i="45"/>
  <c r="N56" i="45"/>
  <c r="O56" i="45" s="1"/>
  <c r="N55" i="45"/>
  <c r="O55" i="45"/>
  <c r="N54" i="45"/>
  <c r="O54" i="45"/>
  <c r="N53" i="45"/>
  <c r="O53" i="45" s="1"/>
  <c r="N52" i="45"/>
  <c r="O52" i="45"/>
  <c r="M51" i="45"/>
  <c r="L51" i="45"/>
  <c r="K51" i="45"/>
  <c r="J51" i="45"/>
  <c r="I51" i="45"/>
  <c r="H51" i="45"/>
  <c r="G51" i="45"/>
  <c r="F51" i="45"/>
  <c r="E51" i="45"/>
  <c r="D51" i="45"/>
  <c r="N50" i="45"/>
  <c r="O50" i="45"/>
  <c r="N49" i="45"/>
  <c r="O49" i="45"/>
  <c r="N48" i="45"/>
  <c r="O48" i="45" s="1"/>
  <c r="M47" i="45"/>
  <c r="L47" i="45"/>
  <c r="K47" i="45"/>
  <c r="J47" i="45"/>
  <c r="I47" i="45"/>
  <c r="H47" i="45"/>
  <c r="G47" i="45"/>
  <c r="F47" i="45"/>
  <c r="E47" i="45"/>
  <c r="D47" i="45"/>
  <c r="N46" i="45"/>
  <c r="O46" i="45" s="1"/>
  <c r="N45" i="45"/>
  <c r="O45" i="45"/>
  <c r="N44" i="45"/>
  <c r="O44" i="45"/>
  <c r="N43" i="45"/>
  <c r="O43" i="45" s="1"/>
  <c r="N42" i="45"/>
  <c r="O42" i="45"/>
  <c r="N41" i="45"/>
  <c r="O41" i="45"/>
  <c r="N40" i="45"/>
  <c r="O40" i="45" s="1"/>
  <c r="N39" i="45"/>
  <c r="O39" i="45"/>
  <c r="N38" i="45"/>
  <c r="O38" i="45"/>
  <c r="M37" i="45"/>
  <c r="L37" i="45"/>
  <c r="K37" i="45"/>
  <c r="J37" i="45"/>
  <c r="I37" i="45"/>
  <c r="H37" i="45"/>
  <c r="G37" i="45"/>
  <c r="F37" i="45"/>
  <c r="E37" i="45"/>
  <c r="D37" i="45"/>
  <c r="N36" i="45"/>
  <c r="O36" i="45"/>
  <c r="N35" i="45"/>
  <c r="O35" i="45" s="1"/>
  <c r="N34" i="45"/>
  <c r="O34" i="45"/>
  <c r="N33" i="45"/>
  <c r="O33" i="45"/>
  <c r="N32" i="45"/>
  <c r="O32" i="45" s="1"/>
  <c r="N31" i="45"/>
  <c r="O31" i="45"/>
  <c r="N30" i="45"/>
  <c r="O30" i="45"/>
  <c r="N29" i="45"/>
  <c r="O29" i="45" s="1"/>
  <c r="N28" i="45"/>
  <c r="O28" i="45"/>
  <c r="N27" i="45"/>
  <c r="O27" i="45"/>
  <c r="N26" i="45"/>
  <c r="O26" i="45" s="1"/>
  <c r="N25" i="45"/>
  <c r="O25" i="45"/>
  <c r="M24" i="45"/>
  <c r="L24" i="45"/>
  <c r="L64" i="45" s="1"/>
  <c r="K24" i="45"/>
  <c r="J24" i="45"/>
  <c r="I24" i="45"/>
  <c r="H24" i="45"/>
  <c r="G24" i="45"/>
  <c r="F24" i="45"/>
  <c r="E24" i="45"/>
  <c r="D24" i="45"/>
  <c r="N23" i="45"/>
  <c r="O23" i="45"/>
  <c r="N22" i="45"/>
  <c r="O22" i="45"/>
  <c r="N21" i="45"/>
  <c r="O21" i="45" s="1"/>
  <c r="N20" i="45"/>
  <c r="O20" i="45"/>
  <c r="N19" i="45"/>
  <c r="O19" i="45"/>
  <c r="N18" i="45"/>
  <c r="O18" i="45" s="1"/>
  <c r="N17" i="45"/>
  <c r="O17" i="45"/>
  <c r="M16" i="45"/>
  <c r="L16" i="45"/>
  <c r="K16" i="45"/>
  <c r="N16" i="45" s="1"/>
  <c r="O16" i="45" s="1"/>
  <c r="J16" i="45"/>
  <c r="I16" i="45"/>
  <c r="H16" i="45"/>
  <c r="G16" i="45"/>
  <c r="F16" i="45"/>
  <c r="E16" i="45"/>
  <c r="D16" i="45"/>
  <c r="N15" i="45"/>
  <c r="O15" i="45"/>
  <c r="N14" i="45"/>
  <c r="O14" i="45"/>
  <c r="N13" i="45"/>
  <c r="O13" i="45" s="1"/>
  <c r="N12" i="45"/>
  <c r="O12" i="45"/>
  <c r="N11" i="45"/>
  <c r="O11" i="45"/>
  <c r="N10" i="45"/>
  <c r="O10" i="45" s="1"/>
  <c r="N9" i="45"/>
  <c r="O9" i="45"/>
  <c r="N8" i="45"/>
  <c r="O8" i="45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61" i="44"/>
  <c r="O61" i="44" s="1"/>
  <c r="N60" i="44"/>
  <c r="O60" i="44"/>
  <c r="N59" i="44"/>
  <c r="O59" i="44"/>
  <c r="N58" i="44"/>
  <c r="O58" i="44" s="1"/>
  <c r="N57" i="44"/>
  <c r="O57" i="44"/>
  <c r="N56" i="44"/>
  <c r="O56" i="44"/>
  <c r="N55" i="44"/>
  <c r="O55" i="44" s="1"/>
  <c r="N54" i="44"/>
  <c r="O54" i="44"/>
  <c r="N53" i="44"/>
  <c r="O53" i="44"/>
  <c r="N52" i="44"/>
  <c r="O52" i="44" s="1"/>
  <c r="M51" i="44"/>
  <c r="L51" i="44"/>
  <c r="K51" i="44"/>
  <c r="J51" i="44"/>
  <c r="I51" i="44"/>
  <c r="H51" i="44"/>
  <c r="G51" i="44"/>
  <c r="F51" i="44"/>
  <c r="E51" i="44"/>
  <c r="D51" i="44"/>
  <c r="N50" i="44"/>
  <c r="O50" i="44" s="1"/>
  <c r="N49" i="44"/>
  <c r="O49" i="44"/>
  <c r="N48" i="44"/>
  <c r="O48" i="44"/>
  <c r="M47" i="44"/>
  <c r="M62" i="44" s="1"/>
  <c r="L47" i="44"/>
  <c r="K47" i="44"/>
  <c r="J47" i="44"/>
  <c r="I47" i="44"/>
  <c r="H47" i="44"/>
  <c r="G47" i="44"/>
  <c r="F47" i="44"/>
  <c r="E47" i="44"/>
  <c r="D47" i="44"/>
  <c r="N46" i="44"/>
  <c r="O46" i="44"/>
  <c r="N45" i="44"/>
  <c r="O45" i="44" s="1"/>
  <c r="N44" i="44"/>
  <c r="O44" i="44"/>
  <c r="N43" i="44"/>
  <c r="O43" i="44"/>
  <c r="N42" i="44"/>
  <c r="O42" i="44" s="1"/>
  <c r="N41" i="44"/>
  <c r="O41" i="44"/>
  <c r="N40" i="44"/>
  <c r="O40" i="44"/>
  <c r="N39" i="44"/>
  <c r="O39" i="44" s="1"/>
  <c r="N38" i="44"/>
  <c r="O38" i="44"/>
  <c r="N37" i="44"/>
  <c r="O37" i="44"/>
  <c r="M36" i="44"/>
  <c r="L36" i="44"/>
  <c r="K36" i="44"/>
  <c r="J36" i="44"/>
  <c r="I36" i="44"/>
  <c r="H36" i="44"/>
  <c r="H62" i="44" s="1"/>
  <c r="G36" i="44"/>
  <c r="G62" i="44" s="1"/>
  <c r="F36" i="44"/>
  <c r="E36" i="44"/>
  <c r="D36" i="44"/>
  <c r="N35" i="44"/>
  <c r="O35" i="44"/>
  <c r="N34" i="44"/>
  <c r="O34" i="44" s="1"/>
  <c r="N33" i="44"/>
  <c r="O33" i="44"/>
  <c r="N32" i="44"/>
  <c r="O32" i="44"/>
  <c r="N31" i="44"/>
  <c r="O31" i="44" s="1"/>
  <c r="N30" i="44"/>
  <c r="O30" i="44"/>
  <c r="N29" i="44"/>
  <c r="O29" i="44"/>
  <c r="N28" i="44"/>
  <c r="O28" i="44" s="1"/>
  <c r="N27" i="44"/>
  <c r="O27" i="44"/>
  <c r="N26" i="44"/>
  <c r="O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/>
  <c r="N21" i="44"/>
  <c r="O21" i="44"/>
  <c r="N20" i="44"/>
  <c r="O20" i="44" s="1"/>
  <c r="N19" i="44"/>
  <c r="O19" i="44"/>
  <c r="N18" i="44"/>
  <c r="O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D62" i="44" s="1"/>
  <c r="N62" i="44" s="1"/>
  <c r="O62" i="44" s="1"/>
  <c r="N15" i="44"/>
  <c r="O15" i="44" s="1"/>
  <c r="N14" i="44"/>
  <c r="O14" i="44"/>
  <c r="N13" i="44"/>
  <c r="O13" i="44"/>
  <c r="N12" i="44"/>
  <c r="O12" i="44" s="1"/>
  <c r="N11" i="44"/>
  <c r="O11" i="44"/>
  <c r="N10" i="44"/>
  <c r="O10" i="44"/>
  <c r="N9" i="44"/>
  <c r="O9" i="44" s="1"/>
  <c r="N8" i="44"/>
  <c r="O8" i="44"/>
  <c r="N7" i="44"/>
  <c r="O7" i="44"/>
  <c r="N6" i="44"/>
  <c r="O6" i="44" s="1"/>
  <c r="M5" i="44"/>
  <c r="L5" i="44"/>
  <c r="L62" i="44" s="1"/>
  <c r="K5" i="44"/>
  <c r="K62" i="44" s="1"/>
  <c r="J5" i="44"/>
  <c r="J62" i="44" s="1"/>
  <c r="I5" i="44"/>
  <c r="I62" i="44" s="1"/>
  <c r="H5" i="44"/>
  <c r="G5" i="44"/>
  <c r="F5" i="44"/>
  <c r="F62" i="44" s="1"/>
  <c r="E5" i="44"/>
  <c r="E62" i="44" s="1"/>
  <c r="D5" i="44"/>
  <c r="N59" i="43"/>
  <c r="O59" i="43" s="1"/>
  <c r="M58" i="43"/>
  <c r="L58" i="43"/>
  <c r="K58" i="43"/>
  <c r="J58" i="43"/>
  <c r="I58" i="43"/>
  <c r="H58" i="43"/>
  <c r="G58" i="43"/>
  <c r="F58" i="43"/>
  <c r="E58" i="43"/>
  <c r="D58" i="43"/>
  <c r="N57" i="43"/>
  <c r="O57" i="43" s="1"/>
  <c r="N56" i="43"/>
  <c r="O56" i="43"/>
  <c r="N55" i="43"/>
  <c r="O55" i="43"/>
  <c r="N54" i="43"/>
  <c r="O54" i="43" s="1"/>
  <c r="N53" i="43"/>
  <c r="O53" i="43"/>
  <c r="N52" i="43"/>
  <c r="O52" i="43"/>
  <c r="N51" i="43"/>
  <c r="O51" i="43" s="1"/>
  <c r="N50" i="43"/>
  <c r="O50" i="43"/>
  <c r="N49" i="43"/>
  <c r="O49" i="43"/>
  <c r="M48" i="43"/>
  <c r="N48" i="43" s="1"/>
  <c r="O48" i="43" s="1"/>
  <c r="L48" i="43"/>
  <c r="K48" i="43"/>
  <c r="J48" i="43"/>
  <c r="I48" i="43"/>
  <c r="H48" i="43"/>
  <c r="G48" i="43"/>
  <c r="F48" i="43"/>
  <c r="E48" i="43"/>
  <c r="D48" i="43"/>
  <c r="N47" i="43"/>
  <c r="O47" i="43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/>
  <c r="N42" i="43"/>
  <c r="O42" i="43"/>
  <c r="N41" i="43"/>
  <c r="O41" i="43" s="1"/>
  <c r="N40" i="43"/>
  <c r="O40" i="43"/>
  <c r="N39" i="43"/>
  <c r="O39" i="43"/>
  <c r="N38" i="43"/>
  <c r="O38" i="43" s="1"/>
  <c r="N37" i="43"/>
  <c r="O37" i="43"/>
  <c r="N36" i="43"/>
  <c r="O36" i="43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N32" i="43"/>
  <c r="O32" i="43"/>
  <c r="N31" i="43"/>
  <c r="O31" i="43"/>
  <c r="N30" i="43"/>
  <c r="O30" i="43" s="1"/>
  <c r="N29" i="43"/>
  <c r="O29" i="43"/>
  <c r="N28" i="43"/>
  <c r="O28" i="43"/>
  <c r="N27" i="43"/>
  <c r="O27" i="43" s="1"/>
  <c r="N26" i="43"/>
  <c r="O26" i="43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/>
  <c r="N22" i="43"/>
  <c r="O22" i="43" s="1"/>
  <c r="N21" i="43"/>
  <c r="O21" i="43"/>
  <c r="N20" i="43"/>
  <c r="O20" i="43"/>
  <c r="N19" i="43"/>
  <c r="O19" i="43" s="1"/>
  <c r="N18" i="43"/>
  <c r="O18" i="43"/>
  <c r="N17" i="43"/>
  <c r="O17" i="43"/>
  <c r="M16" i="43"/>
  <c r="L16" i="43"/>
  <c r="K16" i="43"/>
  <c r="J16" i="43"/>
  <c r="I16" i="43"/>
  <c r="H16" i="43"/>
  <c r="G16" i="43"/>
  <c r="F16" i="43"/>
  <c r="E16" i="43"/>
  <c r="D16" i="43"/>
  <c r="N15" i="43"/>
  <c r="O15" i="43"/>
  <c r="N14" i="43"/>
  <c r="O14" i="43" s="1"/>
  <c r="N13" i="43"/>
  <c r="O13" i="43"/>
  <c r="N12" i="43"/>
  <c r="O12" i="43"/>
  <c r="N11" i="43"/>
  <c r="O11" i="43" s="1"/>
  <c r="N10" i="43"/>
  <c r="O10" i="43"/>
  <c r="N9" i="43"/>
  <c r="O9" i="43"/>
  <c r="N8" i="43"/>
  <c r="O8" i="43" s="1"/>
  <c r="N7" i="43"/>
  <c r="O7" i="43"/>
  <c r="N6" i="43"/>
  <c r="O6" i="43"/>
  <c r="M5" i="43"/>
  <c r="L5" i="43"/>
  <c r="K5" i="43"/>
  <c r="J5" i="43"/>
  <c r="I5" i="43"/>
  <c r="H5" i="43"/>
  <c r="G5" i="43"/>
  <c r="N5" i="43" s="1"/>
  <c r="O5" i="43" s="1"/>
  <c r="F5" i="43"/>
  <c r="E5" i="43"/>
  <c r="D5" i="43"/>
  <c r="N64" i="42"/>
  <c r="O64" i="42"/>
  <c r="M63" i="42"/>
  <c r="L63" i="42"/>
  <c r="K63" i="42"/>
  <c r="J63" i="42"/>
  <c r="I63" i="42"/>
  <c r="H63" i="42"/>
  <c r="G63" i="42"/>
  <c r="G65" i="42" s="1"/>
  <c r="N65" i="42" s="1"/>
  <c r="O65" i="42" s="1"/>
  <c r="F63" i="42"/>
  <c r="E63" i="42"/>
  <c r="D63" i="42"/>
  <c r="N62" i="42"/>
  <c r="O62" i="42"/>
  <c r="N61" i="42"/>
  <c r="O61" i="42" s="1"/>
  <c r="N60" i="42"/>
  <c r="O60" i="42"/>
  <c r="N59" i="42"/>
  <c r="O59" i="42"/>
  <c r="N58" i="42"/>
  <c r="O58" i="42" s="1"/>
  <c r="N57" i="42"/>
  <c r="O57" i="42"/>
  <c r="N56" i="42"/>
  <c r="O56" i="42"/>
  <c r="N55" i="42"/>
  <c r="O55" i="42" s="1"/>
  <c r="N54" i="42"/>
  <c r="O54" i="42"/>
  <c r="M53" i="42"/>
  <c r="L53" i="42"/>
  <c r="K53" i="42"/>
  <c r="J53" i="42"/>
  <c r="I53" i="42"/>
  <c r="H53" i="42"/>
  <c r="G53" i="42"/>
  <c r="F53" i="42"/>
  <c r="E53" i="42"/>
  <c r="D53" i="42"/>
  <c r="N52" i="42"/>
  <c r="O52" i="42"/>
  <c r="N51" i="42"/>
  <c r="O51" i="42"/>
  <c r="N50" i="42"/>
  <c r="O50" i="42" s="1"/>
  <c r="M49" i="42"/>
  <c r="L49" i="42"/>
  <c r="K49" i="42"/>
  <c r="J49" i="42"/>
  <c r="I49" i="42"/>
  <c r="H49" i="42"/>
  <c r="G49" i="42"/>
  <c r="F49" i="42"/>
  <c r="E49" i="42"/>
  <c r="D49" i="42"/>
  <c r="N48" i="42"/>
  <c r="O48" i="42" s="1"/>
  <c r="N47" i="42"/>
  <c r="O47" i="42"/>
  <c r="N46" i="42"/>
  <c r="O46" i="42"/>
  <c r="N45" i="42"/>
  <c r="O45" i="42" s="1"/>
  <c r="N44" i="42"/>
  <c r="O44" i="42"/>
  <c r="N43" i="42"/>
  <c r="O43" i="42"/>
  <c r="N42" i="42"/>
  <c r="O42" i="42" s="1"/>
  <c r="N41" i="42"/>
  <c r="O41" i="42"/>
  <c r="N40" i="42"/>
  <c r="O40" i="42"/>
  <c r="N39" i="42"/>
  <c r="O39" i="42" s="1"/>
  <c r="N38" i="42"/>
  <c r="O38" i="42"/>
  <c r="M37" i="42"/>
  <c r="L37" i="42"/>
  <c r="K37" i="42"/>
  <c r="J37" i="42"/>
  <c r="I37" i="42"/>
  <c r="H37" i="42"/>
  <c r="G37" i="42"/>
  <c r="F37" i="42"/>
  <c r="E37" i="42"/>
  <c r="D37" i="42"/>
  <c r="N36" i="42"/>
  <c r="O36" i="42"/>
  <c r="N35" i="42"/>
  <c r="O35" i="42"/>
  <c r="N34" i="42"/>
  <c r="O34" i="42" s="1"/>
  <c r="N33" i="42"/>
  <c r="O33" i="42"/>
  <c r="N32" i="42"/>
  <c r="O32" i="42"/>
  <c r="N31" i="42"/>
  <c r="O31" i="42" s="1"/>
  <c r="N30" i="42"/>
  <c r="O30" i="42"/>
  <c r="N29" i="42"/>
  <c r="O29" i="42"/>
  <c r="N28" i="42"/>
  <c r="O28" i="42" s="1"/>
  <c r="N27" i="42"/>
  <c r="O27" i="42"/>
  <c r="N26" i="42"/>
  <c r="O26" i="42"/>
  <c r="N25" i="42"/>
  <c r="O25" i="42" s="1"/>
  <c r="M24" i="42"/>
  <c r="L24" i="42"/>
  <c r="K24" i="42"/>
  <c r="J24" i="42"/>
  <c r="I24" i="42"/>
  <c r="N24" i="42" s="1"/>
  <c r="O24" i="42" s="1"/>
  <c r="H24" i="42"/>
  <c r="G24" i="42"/>
  <c r="F24" i="42"/>
  <c r="E24" i="42"/>
  <c r="D24" i="42"/>
  <c r="N23" i="42"/>
  <c r="O23" i="42" s="1"/>
  <c r="N22" i="42"/>
  <c r="O22" i="42"/>
  <c r="N21" i="42"/>
  <c r="O21" i="42"/>
  <c r="N20" i="42"/>
  <c r="O20" i="42" s="1"/>
  <c r="N19" i="42"/>
  <c r="O19" i="42"/>
  <c r="N18" i="42"/>
  <c r="O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/>
  <c r="N13" i="42"/>
  <c r="O13" i="42"/>
  <c r="N12" i="42"/>
  <c r="O12" i="42" s="1"/>
  <c r="N11" i="42"/>
  <c r="O11" i="42"/>
  <c r="N10" i="42"/>
  <c r="O10" i="42"/>
  <c r="N9" i="42"/>
  <c r="O9" i="42" s="1"/>
  <c r="N8" i="42"/>
  <c r="O8" i="42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60" i="41"/>
  <c r="O60" i="41" s="1"/>
  <c r="M59" i="41"/>
  <c r="L59" i="41"/>
  <c r="K59" i="41"/>
  <c r="J59" i="41"/>
  <c r="I59" i="41"/>
  <c r="H59" i="41"/>
  <c r="G59" i="41"/>
  <c r="F59" i="41"/>
  <c r="E59" i="41"/>
  <c r="D59" i="41"/>
  <c r="N58" i="41"/>
  <c r="O58" i="41" s="1"/>
  <c r="N57" i="41"/>
  <c r="O57" i="41"/>
  <c r="N56" i="41"/>
  <c r="O56" i="41"/>
  <c r="N55" i="41"/>
  <c r="O55" i="41" s="1"/>
  <c r="N54" i="41"/>
  <c r="O54" i="41"/>
  <c r="N53" i="41"/>
  <c r="O53" i="41"/>
  <c r="N52" i="41"/>
  <c r="O52" i="41" s="1"/>
  <c r="N51" i="41"/>
  <c r="O51" i="41"/>
  <c r="N50" i="41"/>
  <c r="O50" i="41"/>
  <c r="M49" i="41"/>
  <c r="L49" i="41"/>
  <c r="K49" i="41"/>
  <c r="J49" i="41"/>
  <c r="I49" i="41"/>
  <c r="H49" i="41"/>
  <c r="G49" i="41"/>
  <c r="N49" i="41" s="1"/>
  <c r="O49" i="41" s="1"/>
  <c r="F49" i="41"/>
  <c r="E49" i="41"/>
  <c r="D49" i="41"/>
  <c r="N48" i="41"/>
  <c r="O48" i="41"/>
  <c r="N47" i="41"/>
  <c r="O47" i="41" s="1"/>
  <c r="M46" i="41"/>
  <c r="L46" i="41"/>
  <c r="K46" i="41"/>
  <c r="J46" i="41"/>
  <c r="I46" i="41"/>
  <c r="I61" i="41" s="1"/>
  <c r="H46" i="41"/>
  <c r="G46" i="41"/>
  <c r="F46" i="41"/>
  <c r="E46" i="41"/>
  <c r="D46" i="41"/>
  <c r="N45" i="41"/>
  <c r="O45" i="41" s="1"/>
  <c r="N44" i="41"/>
  <c r="O44" i="41"/>
  <c r="N43" i="41"/>
  <c r="O43" i="41"/>
  <c r="N42" i="41"/>
  <c r="O42" i="41" s="1"/>
  <c r="N41" i="41"/>
  <c r="O41" i="41"/>
  <c r="N40" i="41"/>
  <c r="O40" i="41"/>
  <c r="N39" i="41"/>
  <c r="O39" i="41" s="1"/>
  <c r="N38" i="41"/>
  <c r="O38" i="41"/>
  <c r="N37" i="41"/>
  <c r="O37" i="41"/>
  <c r="N36" i="41"/>
  <c r="O36" i="41" s="1"/>
  <c r="N35" i="41"/>
  <c r="O35" i="41"/>
  <c r="M34" i="41"/>
  <c r="L34" i="41"/>
  <c r="K34" i="41"/>
  <c r="J34" i="41"/>
  <c r="I34" i="41"/>
  <c r="H34" i="41"/>
  <c r="G34" i="41"/>
  <c r="F34" i="41"/>
  <c r="E34" i="41"/>
  <c r="D34" i="41"/>
  <c r="N33" i="41"/>
  <c r="O33" i="41"/>
  <c r="N32" i="41"/>
  <c r="O32" i="41"/>
  <c r="N31" i="41"/>
  <c r="O31" i="41" s="1"/>
  <c r="N30" i="41"/>
  <c r="O30" i="41"/>
  <c r="N29" i="41"/>
  <c r="O29" i="41"/>
  <c r="N28" i="41"/>
  <c r="O28" i="41" s="1"/>
  <c r="N27" i="41"/>
  <c r="O27" i="41"/>
  <c r="N26" i="41"/>
  <c r="O26" i="41"/>
  <c r="N25" i="41"/>
  <c r="O25" i="41" s="1"/>
  <c r="N24" i="41"/>
  <c r="O24" i="41"/>
  <c r="M23" i="4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/>
  <c r="N20" i="41"/>
  <c r="O20" i="41" s="1"/>
  <c r="N19" i="41"/>
  <c r="O19" i="41"/>
  <c r="N18" i="41"/>
  <c r="O18" i="41"/>
  <c r="N17" i="41"/>
  <c r="O17" i="41" s="1"/>
  <c r="N16" i="41"/>
  <c r="O16" i="41"/>
  <c r="M15" i="41"/>
  <c r="L15" i="41"/>
  <c r="K15" i="41"/>
  <c r="J15" i="41"/>
  <c r="I15" i="41"/>
  <c r="H15" i="41"/>
  <c r="G15" i="41"/>
  <c r="F15" i="41"/>
  <c r="E15" i="41"/>
  <c r="D15" i="41"/>
  <c r="N14" i="41"/>
  <c r="O14" i="41"/>
  <c r="N13" i="41"/>
  <c r="O13" i="41"/>
  <c r="N12" i="41"/>
  <c r="O12" i="41" s="1"/>
  <c r="N11" i="41"/>
  <c r="O11" i="41"/>
  <c r="N10" i="41"/>
  <c r="O10" i="41"/>
  <c r="N9" i="41"/>
  <c r="O9" i="41" s="1"/>
  <c r="N8" i="41"/>
  <c r="O8" i="4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E59" i="40"/>
  <c r="N58" i="40"/>
  <c r="O58" i="40"/>
  <c r="N57" i="40"/>
  <c r="O57" i="40" s="1"/>
  <c r="N56" i="40"/>
  <c r="O56" i="40"/>
  <c r="N55" i="40"/>
  <c r="O55" i="40"/>
  <c r="N54" i="40"/>
  <c r="O54" i="40" s="1"/>
  <c r="N53" i="40"/>
  <c r="O53" i="40"/>
  <c r="N52" i="40"/>
  <c r="O52" i="40"/>
  <c r="N51" i="40"/>
  <c r="O51" i="40" s="1"/>
  <c r="N50" i="40"/>
  <c r="O50" i="40"/>
  <c r="N49" i="40"/>
  <c r="O49" i="40"/>
  <c r="M48" i="40"/>
  <c r="L48" i="40"/>
  <c r="K48" i="40"/>
  <c r="J48" i="40"/>
  <c r="I48" i="40"/>
  <c r="H48" i="40"/>
  <c r="G48" i="40"/>
  <c r="N48" i="40" s="1"/>
  <c r="O48" i="40" s="1"/>
  <c r="F48" i="40"/>
  <c r="E48" i="40"/>
  <c r="D48" i="40"/>
  <c r="N47" i="40"/>
  <c r="O47" i="40"/>
  <c r="N46" i="40"/>
  <c r="O46" i="40" s="1"/>
  <c r="M45" i="40"/>
  <c r="L45" i="40"/>
  <c r="K45" i="40"/>
  <c r="J45" i="40"/>
  <c r="I45" i="40"/>
  <c r="H45" i="40"/>
  <c r="G45" i="40"/>
  <c r="F45" i="40"/>
  <c r="E45" i="40"/>
  <c r="D45" i="40"/>
  <c r="N44" i="40"/>
  <c r="O44" i="40" s="1"/>
  <c r="N43" i="40"/>
  <c r="O43" i="40"/>
  <c r="N42" i="40"/>
  <c r="O42" i="40"/>
  <c r="N41" i="40"/>
  <c r="O41" i="40" s="1"/>
  <c r="N40" i="40"/>
  <c r="O40" i="40"/>
  <c r="N39" i="40"/>
  <c r="O39" i="40"/>
  <c r="N38" i="40"/>
  <c r="O38" i="40" s="1"/>
  <c r="N37" i="40"/>
  <c r="O37" i="40"/>
  <c r="N36" i="40"/>
  <c r="O36" i="40"/>
  <c r="M35" i="40"/>
  <c r="L35" i="40"/>
  <c r="K35" i="40"/>
  <c r="J35" i="40"/>
  <c r="I35" i="40"/>
  <c r="H35" i="40"/>
  <c r="G35" i="40"/>
  <c r="F35" i="40"/>
  <c r="E35" i="40"/>
  <c r="D35" i="40"/>
  <c r="N34" i="40"/>
  <c r="O34" i="40"/>
  <c r="N33" i="40"/>
  <c r="O33" i="40" s="1"/>
  <c r="N32" i="40"/>
  <c r="O32" i="40"/>
  <c r="N31" i="40"/>
  <c r="O31" i="40"/>
  <c r="N30" i="40"/>
  <c r="O30" i="40" s="1"/>
  <c r="N29" i="40"/>
  <c r="O29" i="40"/>
  <c r="N28" i="40"/>
  <c r="O28" i="40"/>
  <c r="N27" i="40"/>
  <c r="O27" i="40" s="1"/>
  <c r="N26" i="40"/>
  <c r="O26" i="40"/>
  <c r="N25" i="40"/>
  <c r="O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/>
  <c r="N20" i="40"/>
  <c r="O20" i="40"/>
  <c r="N19" i="40"/>
  <c r="O19" i="40" s="1"/>
  <c r="N18" i="40"/>
  <c r="O18" i="40"/>
  <c r="N17" i="40"/>
  <c r="O17" i="40"/>
  <c r="N16" i="40"/>
  <c r="O16" i="40" s="1"/>
  <c r="M15" i="40"/>
  <c r="L15" i="40"/>
  <c r="K15" i="40"/>
  <c r="J15" i="40"/>
  <c r="I15" i="40"/>
  <c r="N15" i="40" s="1"/>
  <c r="O15" i="40" s="1"/>
  <c r="H15" i="40"/>
  <c r="G15" i="40"/>
  <c r="F15" i="40"/>
  <c r="E15" i="40"/>
  <c r="D15" i="40"/>
  <c r="N14" i="40"/>
  <c r="O14" i="40" s="1"/>
  <c r="N13" i="40"/>
  <c r="O13" i="40"/>
  <c r="N12" i="40"/>
  <c r="O12" i="40"/>
  <c r="N11" i="40"/>
  <c r="O11" i="40" s="1"/>
  <c r="N10" i="40"/>
  <c r="O10" i="40"/>
  <c r="N9" i="40"/>
  <c r="O9" i="40"/>
  <c r="N8" i="40"/>
  <c r="O8" i="40" s="1"/>
  <c r="N7" i="40"/>
  <c r="O7" i="40"/>
  <c r="N6" i="40"/>
  <c r="O6" i="40"/>
  <c r="M5" i="40"/>
  <c r="M59" i="40" s="1"/>
  <c r="L5" i="40"/>
  <c r="L59" i="40" s="1"/>
  <c r="K5" i="40"/>
  <c r="K59" i="40" s="1"/>
  <c r="J5" i="40"/>
  <c r="J59" i="40" s="1"/>
  <c r="I5" i="40"/>
  <c r="H5" i="40"/>
  <c r="H59" i="40" s="1"/>
  <c r="G5" i="40"/>
  <c r="F5" i="40"/>
  <c r="F59" i="40" s="1"/>
  <c r="E5" i="40"/>
  <c r="D5" i="40"/>
  <c r="D59" i="40" s="1"/>
  <c r="N58" i="39"/>
  <c r="O58" i="39"/>
  <c r="N57" i="39"/>
  <c r="O57" i="39" s="1"/>
  <c r="N56" i="39"/>
  <c r="O56" i="39"/>
  <c r="N55" i="39"/>
  <c r="O55" i="39"/>
  <c r="N54" i="39"/>
  <c r="O54" i="39" s="1"/>
  <c r="N53" i="39"/>
  <c r="O53" i="39"/>
  <c r="N52" i="39"/>
  <c r="O52" i="39"/>
  <c r="N51" i="39"/>
  <c r="O51" i="39" s="1"/>
  <c r="N50" i="39"/>
  <c r="O50" i="39"/>
  <c r="M49" i="39"/>
  <c r="L49" i="39"/>
  <c r="K49" i="39"/>
  <c r="J49" i="39"/>
  <c r="I49" i="39"/>
  <c r="H49" i="39"/>
  <c r="G49" i="39"/>
  <c r="F49" i="39"/>
  <c r="N49" i="39" s="1"/>
  <c r="O49" i="39" s="1"/>
  <c r="E49" i="39"/>
  <c r="D49" i="39"/>
  <c r="N48" i="39"/>
  <c r="O48" i="39"/>
  <c r="N47" i="39"/>
  <c r="O47" i="39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/>
  <c r="N42" i="39"/>
  <c r="O42" i="39"/>
  <c r="N41" i="39"/>
  <c r="O41" i="39" s="1"/>
  <c r="N40" i="39"/>
  <c r="O40" i="39"/>
  <c r="N39" i="39"/>
  <c r="O39" i="39"/>
  <c r="N38" i="39"/>
  <c r="O38" i="39" s="1"/>
  <c r="N37" i="39"/>
  <c r="O37" i="39"/>
  <c r="N36" i="39"/>
  <c r="O36" i="39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4" i="39" s="1"/>
  <c r="O34" i="39" s="1"/>
  <c r="N33" i="39"/>
  <c r="O33" i="39" s="1"/>
  <c r="N32" i="39"/>
  <c r="O32" i="39"/>
  <c r="N31" i="39"/>
  <c r="O31" i="39"/>
  <c r="N30" i="39"/>
  <c r="O30" i="39" s="1"/>
  <c r="N29" i="39"/>
  <c r="O29" i="39"/>
  <c r="N28" i="39"/>
  <c r="O28" i="39"/>
  <c r="N27" i="39"/>
  <c r="O27" i="39" s="1"/>
  <c r="N26" i="39"/>
  <c r="O26" i="39"/>
  <c r="N25" i="39"/>
  <c r="O25" i="39"/>
  <c r="N24" i="39"/>
  <c r="O24" i="39" s="1"/>
  <c r="N23" i="39"/>
  <c r="O23" i="39"/>
  <c r="M22" i="39"/>
  <c r="L22" i="39"/>
  <c r="K22" i="39"/>
  <c r="J22" i="39"/>
  <c r="I22" i="39"/>
  <c r="N22" i="39" s="1"/>
  <c r="O22" i="39" s="1"/>
  <c r="H22" i="39"/>
  <c r="H59" i="39"/>
  <c r="G22" i="39"/>
  <c r="F22" i="39"/>
  <c r="E22" i="39"/>
  <c r="D22" i="39"/>
  <c r="N21" i="39"/>
  <c r="O21" i="39"/>
  <c r="N20" i="39"/>
  <c r="O20" i="39" s="1"/>
  <c r="N19" i="39"/>
  <c r="O19" i="39"/>
  <c r="N18" i="39"/>
  <c r="O18" i="39"/>
  <c r="N17" i="39"/>
  <c r="O17" i="39" s="1"/>
  <c r="N16" i="39"/>
  <c r="O16" i="39" s="1"/>
  <c r="M15" i="39"/>
  <c r="L15" i="39"/>
  <c r="L59" i="39" s="1"/>
  <c r="K15" i="39"/>
  <c r="K59" i="39" s="1"/>
  <c r="J15" i="39"/>
  <c r="I15" i="39"/>
  <c r="H15" i="39"/>
  <c r="G15" i="39"/>
  <c r="F15" i="39"/>
  <c r="F59" i="39" s="1"/>
  <c r="E15" i="39"/>
  <c r="D15" i="39"/>
  <c r="N14" i="39"/>
  <c r="O14" i="39"/>
  <c r="N13" i="39"/>
  <c r="O13" i="39" s="1"/>
  <c r="N12" i="39"/>
  <c r="O12" i="39"/>
  <c r="N11" i="39"/>
  <c r="O11" i="39"/>
  <c r="N10" i="39"/>
  <c r="O10" i="39" s="1"/>
  <c r="N9" i="39"/>
  <c r="O9" i="39" s="1"/>
  <c r="N8" i="39"/>
  <c r="O8" i="39"/>
  <c r="N7" i="39"/>
  <c r="O7" i="39" s="1"/>
  <c r="N6" i="39"/>
  <c r="O6" i="39"/>
  <c r="M5" i="39"/>
  <c r="M59" i="39"/>
  <c r="L5" i="39"/>
  <c r="K5" i="39"/>
  <c r="J5" i="39"/>
  <c r="I5" i="39"/>
  <c r="I59" i="39" s="1"/>
  <c r="H5" i="39"/>
  <c r="G5" i="39"/>
  <c r="G59" i="39"/>
  <c r="F5" i="39"/>
  <c r="E5" i="39"/>
  <c r="E59" i="39" s="1"/>
  <c r="D5" i="39"/>
  <c r="N57" i="38"/>
  <c r="O57" i="38"/>
  <c r="M56" i="38"/>
  <c r="L56" i="38"/>
  <c r="L58" i="38" s="1"/>
  <c r="K56" i="38"/>
  <c r="J56" i="38"/>
  <c r="I56" i="38"/>
  <c r="I58" i="38" s="1"/>
  <c r="H56" i="38"/>
  <c r="G56" i="38"/>
  <c r="F56" i="38"/>
  <c r="E56" i="38"/>
  <c r="D56" i="38"/>
  <c r="N55" i="38"/>
  <c r="O55" i="38" s="1"/>
  <c r="N54" i="38"/>
  <c r="O54" i="38"/>
  <c r="N53" i="38"/>
  <c r="O53" i="38" s="1"/>
  <c r="N52" i="38"/>
  <c r="O52" i="38" s="1"/>
  <c r="N51" i="38"/>
  <c r="O51" i="38"/>
  <c r="N50" i="38"/>
  <c r="O50" i="38"/>
  <c r="N49" i="38"/>
  <c r="O49" i="38" s="1"/>
  <c r="N48" i="38"/>
  <c r="O48" i="38"/>
  <c r="M47" i="38"/>
  <c r="L47" i="38"/>
  <c r="K47" i="38"/>
  <c r="J47" i="38"/>
  <c r="I47" i="38"/>
  <c r="H47" i="38"/>
  <c r="G47" i="38"/>
  <c r="F47" i="38"/>
  <c r="E47" i="38"/>
  <c r="D47" i="38"/>
  <c r="N46" i="38"/>
  <c r="O46" i="38"/>
  <c r="N45" i="38"/>
  <c r="O45" i="38" s="1"/>
  <c r="N44" i="38"/>
  <c r="O44" i="38" s="1"/>
  <c r="M43" i="38"/>
  <c r="L43" i="38"/>
  <c r="K43" i="38"/>
  <c r="J43" i="38"/>
  <c r="I43" i="38"/>
  <c r="H43" i="38"/>
  <c r="N43" i="38" s="1"/>
  <c r="O43" i="38" s="1"/>
  <c r="G43" i="38"/>
  <c r="F43" i="38"/>
  <c r="E43" i="38"/>
  <c r="D43" i="38"/>
  <c r="N42" i="38"/>
  <c r="O42" i="38"/>
  <c r="N41" i="38"/>
  <c r="O41" i="38"/>
  <c r="N40" i="38"/>
  <c r="O40" i="38"/>
  <c r="N39" i="38"/>
  <c r="O39" i="38"/>
  <c r="N38" i="38"/>
  <c r="O38" i="38" s="1"/>
  <c r="N37" i="38"/>
  <c r="O37" i="38" s="1"/>
  <c r="N36" i="38"/>
  <c r="O36" i="38"/>
  <c r="N35" i="38"/>
  <c r="O35" i="38"/>
  <c r="N34" i="38"/>
  <c r="O34" i="38"/>
  <c r="N33" i="38"/>
  <c r="O33" i="38"/>
  <c r="M32" i="38"/>
  <c r="M58" i="38" s="1"/>
  <c r="L32" i="38"/>
  <c r="K32" i="38"/>
  <c r="J32" i="38"/>
  <c r="I32" i="38"/>
  <c r="H32" i="38"/>
  <c r="G32" i="38"/>
  <c r="F32" i="38"/>
  <c r="N32" i="38"/>
  <c r="O32" i="38"/>
  <c r="E32" i="38"/>
  <c r="D32" i="38"/>
  <c r="N31" i="38"/>
  <c r="O31" i="38" s="1"/>
  <c r="N30" i="38"/>
  <c r="O30" i="38" s="1"/>
  <c r="N29" i="38"/>
  <c r="O29" i="38"/>
  <c r="N28" i="38"/>
  <c r="O28" i="38"/>
  <c r="N27" i="38"/>
  <c r="O27" i="38" s="1"/>
  <c r="N26" i="38"/>
  <c r="O26" i="38"/>
  <c r="N25" i="38"/>
  <c r="O25" i="38" s="1"/>
  <c r="N24" i="38"/>
  <c r="O24" i="38" s="1"/>
  <c r="N23" i="38"/>
  <c r="O23" i="38"/>
  <c r="N22" i="38"/>
  <c r="O22" i="38"/>
  <c r="N21" i="38"/>
  <c r="O21" i="38"/>
  <c r="M20" i="38"/>
  <c r="L20" i="38"/>
  <c r="K20" i="38"/>
  <c r="K58" i="38" s="1"/>
  <c r="J20" i="38"/>
  <c r="I20" i="38"/>
  <c r="H20" i="38"/>
  <c r="G20" i="38"/>
  <c r="F20" i="38"/>
  <c r="F58" i="38"/>
  <c r="E20" i="38"/>
  <c r="D20" i="38"/>
  <c r="N19" i="38"/>
  <c r="O19" i="38"/>
  <c r="N18" i="38"/>
  <c r="O18" i="38" s="1"/>
  <c r="N17" i="38"/>
  <c r="O17" i="38" s="1"/>
  <c r="N16" i="38"/>
  <c r="O16" i="38"/>
  <c r="M15" i="38"/>
  <c r="L15" i="38"/>
  <c r="K15" i="38"/>
  <c r="J15" i="38"/>
  <c r="I15" i="38"/>
  <c r="H15" i="38"/>
  <c r="G15" i="38"/>
  <c r="F15" i="38"/>
  <c r="E15" i="38"/>
  <c r="E58" i="38" s="1"/>
  <c r="D15" i="38"/>
  <c r="N14" i="38"/>
  <c r="O14" i="38"/>
  <c r="N13" i="38"/>
  <c r="O13" i="38"/>
  <c r="N12" i="38"/>
  <c r="O12" i="38" s="1"/>
  <c r="N11" i="38"/>
  <c r="O11" i="38"/>
  <c r="N10" i="38"/>
  <c r="O10" i="38" s="1"/>
  <c r="N9" i="38"/>
  <c r="O9" i="38" s="1"/>
  <c r="N8" i="38"/>
  <c r="O8" i="38"/>
  <c r="N7" i="38"/>
  <c r="O7" i="38"/>
  <c r="N6" i="38"/>
  <c r="O6" i="38"/>
  <c r="M5" i="38"/>
  <c r="L5" i="38"/>
  <c r="K5" i="38"/>
  <c r="J5" i="38"/>
  <c r="J58" i="38" s="1"/>
  <c r="I5" i="38"/>
  <c r="H5" i="38"/>
  <c r="G5" i="38"/>
  <c r="F5" i="38"/>
  <c r="E5" i="38"/>
  <c r="D5" i="38"/>
  <c r="N5" i="38" s="1"/>
  <c r="O5" i="38" s="1"/>
  <c r="D58" i="38"/>
  <c r="N57" i="37"/>
  <c r="O57" i="37" s="1"/>
  <c r="N56" i="37"/>
  <c r="O56" i="37" s="1"/>
  <c r="N55" i="37"/>
  <c r="O55" i="37"/>
  <c r="N54" i="37"/>
  <c r="O54" i="37"/>
  <c r="N53" i="37"/>
  <c r="O53" i="37"/>
  <c r="N52" i="37"/>
  <c r="O52" i="37"/>
  <c r="N51" i="37"/>
  <c r="O51" i="37" s="1"/>
  <c r="N50" i="37"/>
  <c r="O50" i="37" s="1"/>
  <c r="N49" i="37"/>
  <c r="O49" i="37"/>
  <c r="N48" i="37"/>
  <c r="O48" i="37"/>
  <c r="M47" i="37"/>
  <c r="L47" i="37"/>
  <c r="K47" i="37"/>
  <c r="J47" i="37"/>
  <c r="I47" i="37"/>
  <c r="H47" i="37"/>
  <c r="G47" i="37"/>
  <c r="F47" i="37"/>
  <c r="E47" i="37"/>
  <c r="D47" i="37"/>
  <c r="N46" i="37"/>
  <c r="O46" i="37"/>
  <c r="N45" i="37"/>
  <c r="O45" i="37" s="1"/>
  <c r="N44" i="37"/>
  <c r="O44" i="37"/>
  <c r="M43" i="37"/>
  <c r="L43" i="37"/>
  <c r="K43" i="37"/>
  <c r="J43" i="37"/>
  <c r="I43" i="37"/>
  <c r="H43" i="37"/>
  <c r="G43" i="37"/>
  <c r="F43" i="37"/>
  <c r="E43" i="37"/>
  <c r="D43" i="37"/>
  <c r="N42" i="37"/>
  <c r="O42" i="37"/>
  <c r="N41" i="37"/>
  <c r="O41" i="37" s="1"/>
  <c r="N40" i="37"/>
  <c r="O40" i="37" s="1"/>
  <c r="N39" i="37"/>
  <c r="O39" i="37"/>
  <c r="N38" i="37"/>
  <c r="O38" i="37"/>
  <c r="N37" i="37"/>
  <c r="O37" i="37"/>
  <c r="N36" i="37"/>
  <c r="O36" i="37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N31" i="37"/>
  <c r="O31" i="37" s="1"/>
  <c r="N30" i="37"/>
  <c r="O30" i="37" s="1"/>
  <c r="N29" i="37"/>
  <c r="O29" i="37"/>
  <c r="N28" i="37"/>
  <c r="O28" i="37"/>
  <c r="N27" i="37"/>
  <c r="O27" i="37" s="1"/>
  <c r="N26" i="37"/>
  <c r="O26" i="37" s="1"/>
  <c r="N25" i="37"/>
  <c r="O25" i="37"/>
  <c r="N24" i="37"/>
  <c r="O24" i="37" s="1"/>
  <c r="N23" i="37"/>
  <c r="O23" i="37"/>
  <c r="N22" i="37"/>
  <c r="O22" i="37" s="1"/>
  <c r="N21" i="37"/>
  <c r="O21" i="37" s="1"/>
  <c r="M20" i="37"/>
  <c r="L20" i="37"/>
  <c r="K20" i="37"/>
  <c r="J20" i="37"/>
  <c r="N20" i="37" s="1"/>
  <c r="O20" i="37" s="1"/>
  <c r="I20" i="37"/>
  <c r="H20" i="37"/>
  <c r="G20" i="37"/>
  <c r="F20" i="37"/>
  <c r="E20" i="37"/>
  <c r="D20" i="37"/>
  <c r="N19" i="37"/>
  <c r="O19" i="37" s="1"/>
  <c r="N18" i="37"/>
  <c r="O18" i="37"/>
  <c r="N17" i="37"/>
  <c r="O17" i="37" s="1"/>
  <c r="N16" i="37"/>
  <c r="O16" i="37"/>
  <c r="N15" i="37"/>
  <c r="O15" i="37" s="1"/>
  <c r="M14" i="37"/>
  <c r="L14" i="37"/>
  <c r="K14" i="37"/>
  <c r="J14" i="37"/>
  <c r="J58" i="37" s="1"/>
  <c r="I14" i="37"/>
  <c r="H14" i="37"/>
  <c r="G14" i="37"/>
  <c r="F14" i="37"/>
  <c r="E14" i="37"/>
  <c r="N14" i="37" s="1"/>
  <c r="O14" i="37" s="1"/>
  <c r="D14" i="37"/>
  <c r="N13" i="37"/>
  <c r="O13" i="37"/>
  <c r="N12" i="37"/>
  <c r="O12" i="37"/>
  <c r="N11" i="37"/>
  <c r="O11" i="37" s="1"/>
  <c r="N10" i="37"/>
  <c r="O10" i="37"/>
  <c r="N9" i="37"/>
  <c r="O9" i="37" s="1"/>
  <c r="N8" i="37"/>
  <c r="O8" i="37" s="1"/>
  <c r="N7" i="37"/>
  <c r="O7" i="37"/>
  <c r="N6" i="37"/>
  <c r="O6" i="37"/>
  <c r="M5" i="37"/>
  <c r="M58" i="37" s="1"/>
  <c r="L5" i="37"/>
  <c r="L58" i="37" s="1"/>
  <c r="K5" i="37"/>
  <c r="J5" i="37"/>
  <c r="I5" i="37"/>
  <c r="H5" i="37"/>
  <c r="G5" i="37"/>
  <c r="F5" i="37"/>
  <c r="E5" i="37"/>
  <c r="D5" i="37"/>
  <c r="D58" i="37" s="1"/>
  <c r="N52" i="36"/>
  <c r="O52" i="36" s="1"/>
  <c r="M51" i="36"/>
  <c r="L51" i="36"/>
  <c r="K51" i="36"/>
  <c r="J51" i="36"/>
  <c r="I51" i="36"/>
  <c r="H51" i="36"/>
  <c r="G51" i="36"/>
  <c r="F51" i="36"/>
  <c r="E51" i="36"/>
  <c r="N51" i="36" s="1"/>
  <c r="O51" i="36" s="1"/>
  <c r="D51" i="36"/>
  <c r="N50" i="36"/>
  <c r="O50" i="36" s="1"/>
  <c r="N49" i="36"/>
  <c r="O49" i="36"/>
  <c r="N48" i="36"/>
  <c r="O48" i="36" s="1"/>
  <c r="N47" i="36"/>
  <c r="O47" i="36" s="1"/>
  <c r="N46" i="36"/>
  <c r="O46" i="36" s="1"/>
  <c r="N45" i="36"/>
  <c r="O45" i="36" s="1"/>
  <c r="N44" i="36"/>
  <c r="O44" i="36" s="1"/>
  <c r="N43" i="36"/>
  <c r="O43" i="36"/>
  <c r="M42" i="36"/>
  <c r="L42" i="36"/>
  <c r="N42" i="36" s="1"/>
  <c r="O42" i="36" s="1"/>
  <c r="K42" i="36"/>
  <c r="J42" i="36"/>
  <c r="I42" i="36"/>
  <c r="H42" i="36"/>
  <c r="G42" i="36"/>
  <c r="F42" i="36"/>
  <c r="E42" i="36"/>
  <c r="D42" i="36"/>
  <c r="N41" i="36"/>
  <c r="O41" i="36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8" i="36"/>
  <c r="O38" i="36" s="1"/>
  <c r="N37" i="36"/>
  <c r="O37" i="36" s="1"/>
  <c r="N36" i="36"/>
  <c r="O36" i="36" s="1"/>
  <c r="N35" i="36"/>
  <c r="O35" i="36" s="1"/>
  <c r="N34" i="36"/>
  <c r="O34" i="36" s="1"/>
  <c r="N33" i="36"/>
  <c r="O33" i="36"/>
  <c r="N32" i="36"/>
  <c r="O32" i="36"/>
  <c r="N31" i="36"/>
  <c r="O31" i="36" s="1"/>
  <c r="N30" i="36"/>
  <c r="O30" i="36" s="1"/>
  <c r="M29" i="36"/>
  <c r="L29" i="36"/>
  <c r="L53" i="36" s="1"/>
  <c r="K29" i="36"/>
  <c r="N29" i="36" s="1"/>
  <c r="O29" i="36" s="1"/>
  <c r="J29" i="36"/>
  <c r="I29" i="36"/>
  <c r="H29" i="36"/>
  <c r="G29" i="36"/>
  <c r="F29" i="36"/>
  <c r="E29" i="36"/>
  <c r="D29" i="36"/>
  <c r="N28" i="36"/>
  <c r="O28" i="36"/>
  <c r="N27" i="36"/>
  <c r="O27" i="36"/>
  <c r="N26" i="36"/>
  <c r="O26" i="36"/>
  <c r="N25" i="36"/>
  <c r="O25" i="36"/>
  <c r="N24" i="36"/>
  <c r="O24" i="36" s="1"/>
  <c r="N23" i="36"/>
  <c r="O23" i="36"/>
  <c r="N22" i="36"/>
  <c r="O22" i="36"/>
  <c r="N21" i="36"/>
  <c r="O21" i="36" s="1"/>
  <c r="N20" i="36"/>
  <c r="O20" i="36"/>
  <c r="M19" i="36"/>
  <c r="L19" i="36"/>
  <c r="K19" i="36"/>
  <c r="J19" i="36"/>
  <c r="I19" i="36"/>
  <c r="H19" i="36"/>
  <c r="G19" i="36"/>
  <c r="F19" i="36"/>
  <c r="F53" i="36"/>
  <c r="E19" i="36"/>
  <c r="D19" i="36"/>
  <c r="N18" i="36"/>
  <c r="O18" i="36" s="1"/>
  <c r="N17" i="36"/>
  <c r="O17" i="36" s="1"/>
  <c r="N16" i="36"/>
  <c r="O16" i="36"/>
  <c r="N15" i="36"/>
  <c r="O15" i="36"/>
  <c r="M14" i="36"/>
  <c r="M53" i="36" s="1"/>
  <c r="L14" i="36"/>
  <c r="K14" i="36"/>
  <c r="J14" i="36"/>
  <c r="I14" i="36"/>
  <c r="H14" i="36"/>
  <c r="G14" i="36"/>
  <c r="F14" i="36"/>
  <c r="E14" i="36"/>
  <c r="D14" i="36"/>
  <c r="N13" i="36"/>
  <c r="O13" i="36"/>
  <c r="N12" i="36"/>
  <c r="O12" i="36" s="1"/>
  <c r="N11" i="36"/>
  <c r="O11" i="36"/>
  <c r="N10" i="36"/>
  <c r="O10" i="36" s="1"/>
  <c r="N9" i="36"/>
  <c r="O9" i="36" s="1"/>
  <c r="N8" i="36"/>
  <c r="O8" i="36"/>
  <c r="N7" i="36"/>
  <c r="O7" i="36"/>
  <c r="N6" i="36"/>
  <c r="O6" i="36"/>
  <c r="M5" i="36"/>
  <c r="L5" i="36"/>
  <c r="K5" i="36"/>
  <c r="K53" i="36" s="1"/>
  <c r="J5" i="36"/>
  <c r="J53" i="36" s="1"/>
  <c r="I5" i="36"/>
  <c r="I53" i="36" s="1"/>
  <c r="H5" i="36"/>
  <c r="G5" i="36"/>
  <c r="F5" i="36"/>
  <c r="E5" i="36"/>
  <c r="D5" i="36"/>
  <c r="N58" i="35"/>
  <c r="O58" i="35" s="1"/>
  <c r="N57" i="35"/>
  <c r="O57" i="35"/>
  <c r="M56" i="35"/>
  <c r="L56" i="35"/>
  <c r="N56" i="35" s="1"/>
  <c r="O56" i="35" s="1"/>
  <c r="K56" i="35"/>
  <c r="J56" i="35"/>
  <c r="I56" i="35"/>
  <c r="H56" i="35"/>
  <c r="G56" i="35"/>
  <c r="F56" i="35"/>
  <c r="E56" i="35"/>
  <c r="D56" i="35"/>
  <c r="N55" i="35"/>
  <c r="O55" i="35"/>
  <c r="N54" i="35"/>
  <c r="O54" i="35" s="1"/>
  <c r="N53" i="35"/>
  <c r="O53" i="35" s="1"/>
  <c r="N52" i="35"/>
  <c r="O52" i="35" s="1"/>
  <c r="N51" i="35"/>
  <c r="O51" i="35" s="1"/>
  <c r="N50" i="35"/>
  <c r="O50" i="35" s="1"/>
  <c r="N49" i="35"/>
  <c r="O49" i="35" s="1"/>
  <c r="N48" i="35"/>
  <c r="O48" i="35"/>
  <c r="N47" i="35"/>
  <c r="O47" i="35" s="1"/>
  <c r="M46" i="35"/>
  <c r="L46" i="35"/>
  <c r="K46" i="35"/>
  <c r="J46" i="35"/>
  <c r="I46" i="35"/>
  <c r="H46" i="35"/>
  <c r="G46" i="35"/>
  <c r="F46" i="35"/>
  <c r="E46" i="35"/>
  <c r="D46" i="35"/>
  <c r="N46" i="35" s="1"/>
  <c r="O46" i="35" s="1"/>
  <c r="N45" i="35"/>
  <c r="O45" i="35" s="1"/>
  <c r="N44" i="35"/>
  <c r="O44" i="35" s="1"/>
  <c r="M43" i="35"/>
  <c r="L43" i="35"/>
  <c r="K43" i="35"/>
  <c r="J43" i="35"/>
  <c r="I43" i="35"/>
  <c r="H43" i="35"/>
  <c r="N43" i="35" s="1"/>
  <c r="O43" i="35" s="1"/>
  <c r="G43" i="35"/>
  <c r="F43" i="35"/>
  <c r="E43" i="35"/>
  <c r="D43" i="35"/>
  <c r="N42" i="35"/>
  <c r="O42" i="35" s="1"/>
  <c r="N41" i="35"/>
  <c r="O41" i="35"/>
  <c r="N40" i="35"/>
  <c r="O40" i="35"/>
  <c r="N39" i="35"/>
  <c r="O39" i="35"/>
  <c r="N38" i="35"/>
  <c r="O38" i="35"/>
  <c r="N37" i="35"/>
  <c r="O37" i="35" s="1"/>
  <c r="N36" i="35"/>
  <c r="O36" i="35" s="1"/>
  <c r="N35" i="35"/>
  <c r="O35" i="35"/>
  <c r="N34" i="35"/>
  <c r="O34" i="35"/>
  <c r="M33" i="35"/>
  <c r="L33" i="35"/>
  <c r="L59" i="35" s="1"/>
  <c r="K33" i="35"/>
  <c r="J33" i="35"/>
  <c r="I33" i="35"/>
  <c r="H33" i="35"/>
  <c r="G33" i="35"/>
  <c r="F33" i="35"/>
  <c r="E33" i="35"/>
  <c r="D33" i="35"/>
  <c r="N32" i="35"/>
  <c r="O32" i="35"/>
  <c r="N31" i="35"/>
  <c r="O31" i="35"/>
  <c r="N30" i="35"/>
  <c r="O30" i="35"/>
  <c r="N29" i="35"/>
  <c r="O29" i="35" s="1"/>
  <c r="N28" i="35"/>
  <c r="O28" i="35" s="1"/>
  <c r="N27" i="35"/>
  <c r="O27" i="35"/>
  <c r="N26" i="35"/>
  <c r="O26" i="35"/>
  <c r="N25" i="35"/>
  <c r="O25" i="35"/>
  <c r="N24" i="35"/>
  <c r="O24" i="35"/>
  <c r="N23" i="35"/>
  <c r="O23" i="35" s="1"/>
  <c r="N22" i="35"/>
  <c r="O22" i="35" s="1"/>
  <c r="N21" i="35"/>
  <c r="O21" i="35"/>
  <c r="M20" i="35"/>
  <c r="L20" i="35"/>
  <c r="K20" i="35"/>
  <c r="J20" i="35"/>
  <c r="N20" i="35" s="1"/>
  <c r="O20" i="35" s="1"/>
  <c r="I20" i="35"/>
  <c r="H20" i="35"/>
  <c r="G20" i="35"/>
  <c r="F20" i="35"/>
  <c r="E20" i="35"/>
  <c r="D20" i="35"/>
  <c r="N19" i="35"/>
  <c r="O19" i="35"/>
  <c r="N18" i="35"/>
  <c r="O18" i="35"/>
  <c r="N17" i="35"/>
  <c r="O17" i="35"/>
  <c r="N16" i="35"/>
  <c r="O16" i="35"/>
  <c r="M15" i="35"/>
  <c r="M59" i="35" s="1"/>
  <c r="L15" i="35"/>
  <c r="K15" i="35"/>
  <c r="K59" i="35" s="1"/>
  <c r="J15" i="35"/>
  <c r="J59" i="35" s="1"/>
  <c r="I15" i="35"/>
  <c r="H15" i="35"/>
  <c r="G15" i="35"/>
  <c r="F15" i="35"/>
  <c r="E15" i="35"/>
  <c r="D15" i="35"/>
  <c r="N15" i="35" s="1"/>
  <c r="O15" i="35" s="1"/>
  <c r="N14" i="35"/>
  <c r="O14" i="35"/>
  <c r="N13" i="35"/>
  <c r="O13" i="35" s="1"/>
  <c r="N12" i="35"/>
  <c r="O12" i="35" s="1"/>
  <c r="N11" i="35"/>
  <c r="O11" i="35"/>
  <c r="N10" i="35"/>
  <c r="O10" i="35"/>
  <c r="N9" i="35"/>
  <c r="O9" i="35"/>
  <c r="N8" i="35"/>
  <c r="O8" i="35"/>
  <c r="N7" i="35"/>
  <c r="O7" i="35" s="1"/>
  <c r="N6" i="35"/>
  <c r="O6" i="35" s="1"/>
  <c r="M5" i="35"/>
  <c r="L5" i="35"/>
  <c r="K5" i="35"/>
  <c r="J5" i="35"/>
  <c r="I5" i="35"/>
  <c r="I59" i="35" s="1"/>
  <c r="H5" i="35"/>
  <c r="G5" i="35"/>
  <c r="G59" i="35"/>
  <c r="F5" i="35"/>
  <c r="F59" i="35" s="1"/>
  <c r="E5" i="35"/>
  <c r="D5" i="35"/>
  <c r="D59" i="35" s="1"/>
  <c r="N61" i="34"/>
  <c r="O61" i="34"/>
  <c r="M60" i="34"/>
  <c r="L60" i="34"/>
  <c r="K60" i="34"/>
  <c r="J60" i="34"/>
  <c r="I60" i="34"/>
  <c r="H60" i="34"/>
  <c r="G60" i="34"/>
  <c r="F60" i="34"/>
  <c r="N60" i="34" s="1"/>
  <c r="O60" i="34" s="1"/>
  <c r="E60" i="34"/>
  <c r="D60" i="34"/>
  <c r="N59" i="34"/>
  <c r="O59" i="34"/>
  <c r="N58" i="34"/>
  <c r="O58" i="34"/>
  <c r="N57" i="34"/>
  <c r="O57" i="34"/>
  <c r="N56" i="34"/>
  <c r="O56" i="34" s="1"/>
  <c r="N55" i="34"/>
  <c r="O55" i="34" s="1"/>
  <c r="N54" i="34"/>
  <c r="O54" i="34"/>
  <c r="N53" i="34"/>
  <c r="O53" i="34"/>
  <c r="N52" i="34"/>
  <c r="O52" i="34"/>
  <c r="N51" i="34"/>
  <c r="O51" i="34"/>
  <c r="M50" i="34"/>
  <c r="L50" i="34"/>
  <c r="K50" i="34"/>
  <c r="J50" i="34"/>
  <c r="I50" i="34"/>
  <c r="H50" i="34"/>
  <c r="G50" i="34"/>
  <c r="F50" i="34"/>
  <c r="E50" i="34"/>
  <c r="D50" i="34"/>
  <c r="N50" i="34" s="1"/>
  <c r="O50" i="34" s="1"/>
  <c r="N49" i="34"/>
  <c r="O49" i="34"/>
  <c r="N48" i="34"/>
  <c r="O48" i="34"/>
  <c r="M47" i="34"/>
  <c r="L47" i="34"/>
  <c r="K47" i="34"/>
  <c r="J47" i="34"/>
  <c r="I47" i="34"/>
  <c r="H47" i="34"/>
  <c r="G47" i="34"/>
  <c r="N47" i="34" s="1"/>
  <c r="O47" i="34" s="1"/>
  <c r="F47" i="34"/>
  <c r="E47" i="34"/>
  <c r="D47" i="34"/>
  <c r="N46" i="34"/>
  <c r="O46" i="34" s="1"/>
  <c r="N45" i="34"/>
  <c r="O45" i="34" s="1"/>
  <c r="N44" i="34"/>
  <c r="O44" i="34"/>
  <c r="N43" i="34"/>
  <c r="O43" i="34" s="1"/>
  <c r="N42" i="34"/>
  <c r="O42" i="34"/>
  <c r="N41" i="34"/>
  <c r="O41" i="34" s="1"/>
  <c r="N40" i="34"/>
  <c r="O40" i="34" s="1"/>
  <c r="N39" i="34"/>
  <c r="O39" i="34"/>
  <c r="N38" i="34"/>
  <c r="O38" i="34" s="1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6" i="34" s="1"/>
  <c r="O36" i="34" s="1"/>
  <c r="N35" i="34"/>
  <c r="O35" i="34"/>
  <c r="N34" i="34"/>
  <c r="O34" i="34"/>
  <c r="N33" i="34"/>
  <c r="O33" i="34" s="1"/>
  <c r="N32" i="34"/>
  <c r="O32" i="34" s="1"/>
  <c r="N31" i="34"/>
  <c r="O31" i="34" s="1"/>
  <c r="N30" i="34"/>
  <c r="O30" i="34" s="1"/>
  <c r="N29" i="34"/>
  <c r="O29" i="34"/>
  <c r="N28" i="34"/>
  <c r="O28" i="34"/>
  <c r="N27" i="34"/>
  <c r="O27" i="34" s="1"/>
  <c r="N26" i="34"/>
  <c r="O26" i="34" s="1"/>
  <c r="N25" i="34"/>
  <c r="O25" i="34" s="1"/>
  <c r="N24" i="34"/>
  <c r="O24" i="34" s="1"/>
  <c r="N23" i="34"/>
  <c r="O23" i="34"/>
  <c r="N22" i="34"/>
  <c r="O22" i="34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 s="1"/>
  <c r="N18" i="34"/>
  <c r="O18" i="34" s="1"/>
  <c r="N17" i="34"/>
  <c r="O17" i="34" s="1"/>
  <c r="N16" i="34"/>
  <c r="O16" i="34" s="1"/>
  <c r="M15" i="34"/>
  <c r="L15" i="34"/>
  <c r="K15" i="34"/>
  <c r="J15" i="34"/>
  <c r="I15" i="34"/>
  <c r="I62" i="34" s="1"/>
  <c r="H15" i="34"/>
  <c r="G15" i="34"/>
  <c r="F15" i="34"/>
  <c r="E15" i="34"/>
  <c r="D15" i="34"/>
  <c r="N15" i="34" s="1"/>
  <c r="O15" i="34" s="1"/>
  <c r="N14" i="34"/>
  <c r="O14" i="34"/>
  <c r="N13" i="34"/>
  <c r="O13" i="34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/>
  <c r="N6" i="34"/>
  <c r="O6" i="34" s="1"/>
  <c r="M5" i="34"/>
  <c r="M62" i="34" s="1"/>
  <c r="L5" i="34"/>
  <c r="L62" i="34" s="1"/>
  <c r="K5" i="34"/>
  <c r="K62" i="34" s="1"/>
  <c r="J5" i="34"/>
  <c r="J62" i="34" s="1"/>
  <c r="I5" i="34"/>
  <c r="H5" i="34"/>
  <c r="H62" i="34"/>
  <c r="G5" i="34"/>
  <c r="G62" i="34" s="1"/>
  <c r="F5" i="34"/>
  <c r="E5" i="34"/>
  <c r="E62" i="34" s="1"/>
  <c r="D5" i="34"/>
  <c r="D62" i="34" s="1"/>
  <c r="N34" i="33"/>
  <c r="O34" i="33" s="1"/>
  <c r="N35" i="33"/>
  <c r="O35" i="33"/>
  <c r="N36" i="33"/>
  <c r="O36" i="33"/>
  <c r="N37" i="33"/>
  <c r="O37" i="33" s="1"/>
  <c r="N38" i="33"/>
  <c r="O38" i="33" s="1"/>
  <c r="N39" i="33"/>
  <c r="O39" i="33" s="1"/>
  <c r="N40" i="33"/>
  <c r="O40" i="33" s="1"/>
  <c r="N41" i="33"/>
  <c r="O41" i="33"/>
  <c r="N42" i="33"/>
  <c r="O42" i="33"/>
  <c r="N43" i="33"/>
  <c r="O43" i="33" s="1"/>
  <c r="N20" i="33"/>
  <c r="O20" i="33" s="1"/>
  <c r="N21" i="33"/>
  <c r="O21" i="33" s="1"/>
  <c r="N22" i="33"/>
  <c r="O22" i="33" s="1"/>
  <c r="N23" i="33"/>
  <c r="O23" i="33"/>
  <c r="N24" i="33"/>
  <c r="O24" i="33"/>
  <c r="N25" i="33"/>
  <c r="O25" i="33" s="1"/>
  <c r="N26" i="33"/>
  <c r="O26" i="33" s="1"/>
  <c r="N27" i="33"/>
  <c r="O27" i="33" s="1"/>
  <c r="N28" i="33"/>
  <c r="O28" i="33" s="1"/>
  <c r="N29" i="33"/>
  <c r="O29" i="33"/>
  <c r="N30" i="33"/>
  <c r="O30" i="33"/>
  <c r="N31" i="33"/>
  <c r="O31" i="33" s="1"/>
  <c r="N32" i="33"/>
  <c r="O32" i="33" s="1"/>
  <c r="N9" i="33"/>
  <c r="O9" i="33" s="1"/>
  <c r="E33" i="33"/>
  <c r="F33" i="33"/>
  <c r="G33" i="33"/>
  <c r="H33" i="33"/>
  <c r="I33" i="33"/>
  <c r="J33" i="33"/>
  <c r="K33" i="33"/>
  <c r="L33" i="33"/>
  <c r="M33" i="33"/>
  <c r="D33" i="33"/>
  <c r="N33" i="33" s="1"/>
  <c r="O33" i="33" s="1"/>
  <c r="E19" i="33"/>
  <c r="F19" i="33"/>
  <c r="G19" i="33"/>
  <c r="H19" i="33"/>
  <c r="I19" i="33"/>
  <c r="J19" i="33"/>
  <c r="K19" i="33"/>
  <c r="L19" i="33"/>
  <c r="M19" i="33"/>
  <c r="D19" i="33"/>
  <c r="N19" i="33" s="1"/>
  <c r="O19" i="33" s="1"/>
  <c r="E15" i="33"/>
  <c r="F15" i="33"/>
  <c r="G15" i="33"/>
  <c r="H15" i="33"/>
  <c r="I15" i="33"/>
  <c r="I62" i="33" s="1"/>
  <c r="J15" i="33"/>
  <c r="K15" i="33"/>
  <c r="L15" i="33"/>
  <c r="L62" i="33" s="1"/>
  <c r="M15" i="33"/>
  <c r="M62" i="33" s="1"/>
  <c r="D15" i="33"/>
  <c r="N15" i="33" s="1"/>
  <c r="O15" i="33" s="1"/>
  <c r="E5" i="33"/>
  <c r="F5" i="33"/>
  <c r="G5" i="33"/>
  <c r="G62" i="33" s="1"/>
  <c r="H5" i="33"/>
  <c r="H62" i="33" s="1"/>
  <c r="I5" i="33"/>
  <c r="J5" i="33"/>
  <c r="J62" i="33" s="1"/>
  <c r="K5" i="33"/>
  <c r="K62" i="33" s="1"/>
  <c r="L5" i="33"/>
  <c r="M5" i="33"/>
  <c r="D5" i="33"/>
  <c r="D62" i="33" s="1"/>
  <c r="E60" i="33"/>
  <c r="F60" i="33"/>
  <c r="G60" i="33"/>
  <c r="H60" i="33"/>
  <c r="I60" i="33"/>
  <c r="J60" i="33"/>
  <c r="K60" i="33"/>
  <c r="N60" i="33" s="1"/>
  <c r="O60" i="33" s="1"/>
  <c r="L60" i="33"/>
  <c r="M60" i="33"/>
  <c r="D60" i="33"/>
  <c r="N61" i="33"/>
  <c r="O61" i="33" s="1"/>
  <c r="N51" i="33"/>
  <c r="O51" i="33"/>
  <c r="N52" i="33"/>
  <c r="O52" i="33"/>
  <c r="N53" i="33"/>
  <c r="O53" i="33" s="1"/>
  <c r="N54" i="33"/>
  <c r="O54" i="33" s="1"/>
  <c r="N55" i="33"/>
  <c r="O55" i="33" s="1"/>
  <c r="N56" i="33"/>
  <c r="O56" i="33" s="1"/>
  <c r="N57" i="33"/>
  <c r="O57" i="33"/>
  <c r="N58" i="33"/>
  <c r="O58" i="33"/>
  <c r="N59" i="33"/>
  <c r="O59" i="33" s="1"/>
  <c r="N50" i="33"/>
  <c r="O50" i="33" s="1"/>
  <c r="E49" i="33"/>
  <c r="N49" i="33" s="1"/>
  <c r="O49" i="33" s="1"/>
  <c r="F49" i="33"/>
  <c r="G49" i="33"/>
  <c r="H49" i="33"/>
  <c r="I49" i="33"/>
  <c r="J49" i="33"/>
  <c r="K49" i="33"/>
  <c r="L49" i="33"/>
  <c r="M49" i="33"/>
  <c r="D49" i="33"/>
  <c r="E44" i="33"/>
  <c r="F44" i="33"/>
  <c r="F62" i="33" s="1"/>
  <c r="G44" i="33"/>
  <c r="H44" i="33"/>
  <c r="I44" i="33"/>
  <c r="J44" i="33"/>
  <c r="K44" i="33"/>
  <c r="L44" i="33"/>
  <c r="M44" i="33"/>
  <c r="D44" i="33"/>
  <c r="N44" i="33" s="1"/>
  <c r="O44" i="33" s="1"/>
  <c r="N46" i="33"/>
  <c r="O46" i="33" s="1"/>
  <c r="N47" i="33"/>
  <c r="O47" i="33" s="1"/>
  <c r="N48" i="33"/>
  <c r="O48" i="33"/>
  <c r="N45" i="33"/>
  <c r="O45" i="33"/>
  <c r="N17" i="33"/>
  <c r="O17" i="33" s="1"/>
  <c r="N18" i="33"/>
  <c r="O18" i="33" s="1"/>
  <c r="N7" i="33"/>
  <c r="O7" i="33" s="1"/>
  <c r="N8" i="33"/>
  <c r="O8" i="33" s="1"/>
  <c r="N10" i="33"/>
  <c r="O10" i="33"/>
  <c r="N11" i="33"/>
  <c r="O11" i="33"/>
  <c r="N12" i="33"/>
  <c r="O12" i="33" s="1"/>
  <c r="N13" i="33"/>
  <c r="O13" i="33" s="1"/>
  <c r="N14" i="33"/>
  <c r="O14" i="33" s="1"/>
  <c r="N6" i="33"/>
  <c r="O6" i="33" s="1"/>
  <c r="N16" i="33"/>
  <c r="O16" i="33"/>
  <c r="E62" i="33"/>
  <c r="F62" i="34"/>
  <c r="H59" i="35"/>
  <c r="H53" i="36"/>
  <c r="N14" i="36"/>
  <c r="O14" i="36" s="1"/>
  <c r="N39" i="36"/>
  <c r="O39" i="36" s="1"/>
  <c r="D53" i="36"/>
  <c r="N43" i="37"/>
  <c r="O43" i="37" s="1"/>
  <c r="N47" i="37"/>
  <c r="O47" i="37" s="1"/>
  <c r="H58" i="38"/>
  <c r="G58" i="38"/>
  <c r="N15" i="38"/>
  <c r="O15" i="38" s="1"/>
  <c r="N47" i="38"/>
  <c r="O47" i="38" s="1"/>
  <c r="N45" i="39"/>
  <c r="O45" i="39" s="1"/>
  <c r="N5" i="39"/>
  <c r="O5" i="39"/>
  <c r="N19" i="36"/>
  <c r="O19" i="36" s="1"/>
  <c r="E59" i="35"/>
  <c r="H58" i="37"/>
  <c r="I58" i="37"/>
  <c r="F58" i="37"/>
  <c r="N23" i="40"/>
  <c r="O23" i="40"/>
  <c r="N45" i="40"/>
  <c r="O45" i="40" s="1"/>
  <c r="N35" i="40"/>
  <c r="O35" i="40" s="1"/>
  <c r="N5" i="40"/>
  <c r="O5" i="40" s="1"/>
  <c r="L61" i="41"/>
  <c r="E61" i="41"/>
  <c r="M61" i="41"/>
  <c r="K61" i="41"/>
  <c r="H61" i="41"/>
  <c r="N59" i="41"/>
  <c r="O59" i="41" s="1"/>
  <c r="N23" i="41"/>
  <c r="O23" i="41"/>
  <c r="D61" i="41"/>
  <c r="F61" i="41"/>
  <c r="J61" i="41"/>
  <c r="N34" i="41"/>
  <c r="O34" i="41" s="1"/>
  <c r="N15" i="41"/>
  <c r="O15" i="41" s="1"/>
  <c r="N5" i="41"/>
  <c r="O5" i="41"/>
  <c r="K65" i="42"/>
  <c r="M65" i="42"/>
  <c r="L65" i="42"/>
  <c r="N63" i="42"/>
  <c r="O63" i="42"/>
  <c r="N16" i="42"/>
  <c r="O16" i="42" s="1"/>
  <c r="N49" i="42"/>
  <c r="O49" i="42"/>
  <c r="F65" i="42"/>
  <c r="H65" i="42"/>
  <c r="J65" i="42"/>
  <c r="N53" i="42"/>
  <c r="O53" i="42"/>
  <c r="I65" i="42"/>
  <c r="N37" i="42"/>
  <c r="O37" i="42" s="1"/>
  <c r="E65" i="42"/>
  <c r="D65" i="42"/>
  <c r="N5" i="42"/>
  <c r="O5" i="42"/>
  <c r="N58" i="43"/>
  <c r="O58" i="43"/>
  <c r="L60" i="43"/>
  <c r="H60" i="43"/>
  <c r="K60" i="43"/>
  <c r="N24" i="43"/>
  <c r="O24" i="43"/>
  <c r="F60" i="43"/>
  <c r="J60" i="43"/>
  <c r="N45" i="43"/>
  <c r="O45" i="43" s="1"/>
  <c r="E60" i="43"/>
  <c r="I60" i="43"/>
  <c r="N34" i="43"/>
  <c r="O34" i="43" s="1"/>
  <c r="N16" i="43"/>
  <c r="O16" i="43"/>
  <c r="D60" i="43"/>
  <c r="N24" i="44"/>
  <c r="O24" i="44" s="1"/>
  <c r="N51" i="44"/>
  <c r="O51" i="44" s="1"/>
  <c r="N47" i="44"/>
  <c r="O47" i="44"/>
  <c r="N36" i="44"/>
  <c r="O36" i="44"/>
  <c r="N16" i="44"/>
  <c r="O16" i="44" s="1"/>
  <c r="N5" i="44"/>
  <c r="O5" i="44"/>
  <c r="F64" i="45"/>
  <c r="J64" i="45"/>
  <c r="M64" i="45"/>
  <c r="G64" i="45"/>
  <c r="H64" i="45"/>
  <c r="N47" i="45"/>
  <c r="O47" i="45"/>
  <c r="N51" i="45"/>
  <c r="O51" i="45" s="1"/>
  <c r="N37" i="45"/>
  <c r="O37" i="45"/>
  <c r="I64" i="45"/>
  <c r="E64" i="45"/>
  <c r="D64" i="45"/>
  <c r="N64" i="45" s="1"/>
  <c r="O64" i="45" s="1"/>
  <c r="N5" i="45"/>
  <c r="O5" i="45" s="1"/>
  <c r="O62" i="46"/>
  <c r="P62" i="46"/>
  <c r="O52" i="46"/>
  <c r="P52" i="46"/>
  <c r="O48" i="46"/>
  <c r="P48" i="46" s="1"/>
  <c r="O38" i="46"/>
  <c r="P38" i="46"/>
  <c r="O23" i="46"/>
  <c r="P23" i="46" s="1"/>
  <c r="I64" i="46"/>
  <c r="O16" i="46"/>
  <c r="P16" i="46"/>
  <c r="M64" i="46"/>
  <c r="N64" i="46"/>
  <c r="K64" i="46"/>
  <c r="D64" i="46"/>
  <c r="O64" i="46" s="1"/>
  <c r="P64" i="46" s="1"/>
  <c r="E64" i="46"/>
  <c r="F64" i="46"/>
  <c r="G64" i="46"/>
  <c r="H64" i="46"/>
  <c r="O52" i="47"/>
  <c r="P52" i="47"/>
  <c r="O48" i="47"/>
  <c r="P48" i="47"/>
  <c r="O38" i="47"/>
  <c r="P38" i="47" s="1"/>
  <c r="F66" i="47"/>
  <c r="E66" i="47"/>
  <c r="G66" i="47"/>
  <c r="I66" i="47"/>
  <c r="L66" i="47"/>
  <c r="O16" i="47"/>
  <c r="P16" i="47"/>
  <c r="K66" i="47"/>
  <c r="M66" i="47"/>
  <c r="D66" i="47"/>
  <c r="H66" i="47"/>
  <c r="O5" i="47"/>
  <c r="P5" i="47"/>
  <c r="O62" i="48" l="1"/>
  <c r="P62" i="48" s="1"/>
  <c r="N62" i="33"/>
  <c r="O62" i="33" s="1"/>
  <c r="N62" i="34"/>
  <c r="O62" i="34" s="1"/>
  <c r="N59" i="35"/>
  <c r="O59" i="35" s="1"/>
  <c r="M60" i="43"/>
  <c r="N5" i="33"/>
  <c r="O5" i="33" s="1"/>
  <c r="G60" i="43"/>
  <c r="N60" i="43" s="1"/>
  <c r="O60" i="43" s="1"/>
  <c r="G61" i="41"/>
  <c r="N61" i="41" s="1"/>
  <c r="O61" i="41" s="1"/>
  <c r="E58" i="37"/>
  <c r="N58" i="37" s="1"/>
  <c r="O58" i="37" s="1"/>
  <c r="N15" i="39"/>
  <c r="O15" i="39" s="1"/>
  <c r="I59" i="40"/>
  <c r="N24" i="45"/>
  <c r="O24" i="45" s="1"/>
  <c r="N46" i="41"/>
  <c r="O46" i="41" s="1"/>
  <c r="N5" i="34"/>
  <c r="O5" i="34" s="1"/>
  <c r="N5" i="36"/>
  <c r="O5" i="36" s="1"/>
  <c r="N5" i="35"/>
  <c r="O5" i="35" s="1"/>
  <c r="G58" i="37"/>
  <c r="K58" i="37"/>
  <c r="N33" i="37"/>
  <c r="O33" i="37" s="1"/>
  <c r="E53" i="36"/>
  <c r="N53" i="36" s="1"/>
  <c r="O53" i="36" s="1"/>
  <c r="O24" i="47"/>
  <c r="P24" i="47" s="1"/>
  <c r="D59" i="39"/>
  <c r="N59" i="39" s="1"/>
  <c r="O59" i="39" s="1"/>
  <c r="N5" i="37"/>
  <c r="O5" i="37" s="1"/>
  <c r="N62" i="45"/>
  <c r="O62" i="45" s="1"/>
  <c r="G53" i="36"/>
  <c r="J59" i="39"/>
  <c r="J66" i="47"/>
  <c r="O66" i="47" s="1"/>
  <c r="P66" i="47" s="1"/>
  <c r="N20" i="38"/>
  <c r="O20" i="38" s="1"/>
  <c r="N56" i="38"/>
  <c r="O56" i="38" s="1"/>
  <c r="N33" i="35"/>
  <c r="O33" i="35" s="1"/>
  <c r="N58" i="38"/>
  <c r="O58" i="38" s="1"/>
  <c r="G59" i="40"/>
  <c r="N59" i="40" s="1"/>
  <c r="O59" i="40" s="1"/>
</calcChain>
</file>

<file path=xl/sharedStrings.xml><?xml version="1.0" encoding="utf-8"?>
<sst xmlns="http://schemas.openxmlformats.org/spreadsheetml/2006/main" count="1233" uniqueCount="157">
  <si>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</si>
  <si>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</si>
  <si>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</si>
  <si>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</si>
  <si>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</si>
  <si>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</si>
  <si>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</si>
  <si>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</si>
  <si>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</si>
  <si>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</si>
  <si>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</si>
  <si>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</si>
  <si>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</si>
  <si>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</si>
  <si>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</si>
  <si>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</si>
  <si>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</si>
  <si>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</si>
  <si>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</si>
  <si>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</si>
  <si>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Intergovernmental Revenue</t>
  </si>
  <si>
    <t>Federal Grant - Economic Environment</t>
  </si>
  <si>
    <t>State Grant - Physical Environment - Water Supply System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</si>
  <si>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</si>
  <si>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</si>
  <si>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</si>
  <si>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</si>
  <si>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</si>
  <si>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</si>
  <si>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Public Safety</t>
  </si>
  <si>
    <t>Grants from Other Local Units - Transportation</t>
  </si>
  <si>
    <t>Grants from Other Local Units - Culture / Recreation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</si>
  <si>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</si>
  <si>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</si>
  <si>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</si>
  <si>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</si>
  <si>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</si>
  <si>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</si>
  <si>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</si>
  <si>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</si>
  <si>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</si>
  <si>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</si>
  <si>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Public Safety - Law Enforcement Services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</si>
  <si>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</si>
  <si>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</si>
  <si>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</si>
  <si>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</si>
  <si>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Transportation (User Fees) - Parking Facilities</t>
  </si>
  <si>
    <t>Economic Environment - Other Economic Environment Charges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</si>
  <si>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</si>
  <si>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</si>
  <si>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</si>
  <si>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</si>
  <si>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</si>
  <si>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Judgments and Fines - Intergovernmental Radio Communication Program</t>
  </si>
  <si>
    <t>Court-Ordered Judgments and Fines - As Decided by Circuit Court Civil</t>
  </si>
  <si>
    <t>Fines - Local Ordinance Violations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</si>
  <si>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</si>
  <si>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</si>
  <si>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</si>
  <si>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</si>
  <si>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</si>
  <si>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</si>
  <si>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Contributions and Donations from Private Sources</t>
  </si>
  <si>
    <t>Licenses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</si>
  <si>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</si>
  <si>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</si>
  <si>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</si>
  <si>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</si>
  <si>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</si>
  <si>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</si>
  <si>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</si>
  <si>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</si>
  <si>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</si>
  <si>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</si>
  <si>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Casualty Insurance Premium Tax for Police Officers' Retirement</t>
  </si>
  <si>
    <t>Lantana Revenues Reported by Account Code and Fund Type</t>
  </si>
  <si>
    <t>Local Fiscal Year Ended September 30, 2010</t>
  </si>
  <si>
    <t>Other Permits, Fees, and Special Assessments</t>
  </si>
  <si>
    <t>Federal Grant - Public Safety</t>
  </si>
  <si>
    <t>Federal Grant - Physical Environment - Other Physical Environment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</si>
  <si>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</si>
  <si>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</si>
  <si>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</si>
  <si>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Proprietary Non-Operating Sources - Capital Contributions from Other Public Source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</si>
  <si>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</si>
  <si>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</si>
  <si>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</si>
  <si>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</si>
  <si>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</si>
  <si>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</si>
  <si>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Franchise Fee - Solid Waste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</si>
  <si>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</si>
  <si>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</si>
  <si>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</si>
  <si>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</si>
  <si>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</si>
  <si>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Transportation - Parking Facilities</t>
  </si>
  <si>
    <t>Federal Fines and Forfeits</t>
  </si>
  <si>
    <t>Interest and Other Earnings - Gain (Loss) on Sale of Investments</t>
  </si>
  <si>
    <t>Sales - Disposition of Fixed Assets</t>
  </si>
  <si>
    <t>Other Miscellaneous Revenues - Settlements</t>
  </si>
  <si>
    <t>2013 Municipal Population:</t>
  </si>
  <si>
    <t>Local Fiscal Year Ended September 30, 2008</t>
  </si>
  <si>
    <t>Permits and Franchise Fees</t>
  </si>
  <si>
    <t>Other Permits and Fees</t>
  </si>
  <si>
    <t>2008 Municipal Population:</t>
  </si>
  <si>
    <t>Local Fiscal Year Ended September 30, 2014</t>
  </si>
  <si>
    <t>Insurance Premium Tax for Police Officers' Retirement</t>
  </si>
  <si>
    <t>Special Assessments - Charges for Public Services</t>
  </si>
  <si>
    <t>Public Safety - Other Public Safety Charges and Fees</t>
  </si>
  <si>
    <t>Court-Ordered Judgments and Fines - Intergovernmental Radio Communication Program</t>
  </si>
  <si>
    <t>2014 Municipal Population:</t>
  </si>
  <si>
    <t>Local Fiscal Year Ended September 30, 2015</t>
  </si>
  <si>
    <t>Impact Fees - Commercial - Physical Environment</t>
  </si>
  <si>
    <t>2015 Municipal Population:</t>
  </si>
  <si>
    <t>Local Fiscal Year Ended September 30, 2016</t>
  </si>
  <si>
    <t>2016 Municipal Population:</t>
  </si>
  <si>
    <t>Local Fiscal Year Ended September 30, 2017</t>
  </si>
  <si>
    <t>Discretionary Sales Surtaxes</t>
  </si>
  <si>
    <t>State Grant - Public Safety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</si>
  <si>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</si>
  <si>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</si>
  <si>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</si>
  <si>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</si>
  <si>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</si>
  <si>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</si>
  <si>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Impact Fees - Residential - Physical Environment</t>
  </si>
  <si>
    <t>Federal Grant - Human Services - Public Assistance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</si>
  <si>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</si>
  <si>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</si>
  <si>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</si>
  <si>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</si>
  <si>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</si>
  <si>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</si>
  <si>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</si>
  <si>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</si>
  <si>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</si>
  <si>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Local Communications Services Taxes</t>
  </si>
  <si>
    <t>Building Permits (Buildling Permit Fees)</t>
  </si>
  <si>
    <t>Permits - Other</t>
  </si>
  <si>
    <t>Intergovernmental Revenues</t>
  </si>
  <si>
    <t>Federal Grant - General Government</t>
  </si>
  <si>
    <t>Federal Grant - Culture / Recreation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</si>
  <si>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</si>
  <si>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</si>
  <si>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</si>
  <si>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</si>
  <si>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Franchise Fee - Telecommunications</t>
  </si>
  <si>
    <t>Inspection Fee</t>
  </si>
  <si>
    <t>Proceeds - Leases - Financial Agreements</t>
  </si>
  <si>
    <t>Proceeds - Debt Proceeds</t>
  </si>
  <si>
    <t>2022 Municipal Population:</t>
  </si>
  <si>
    <t>Local Fiscal Year Ended September 30, 2023</t>
  </si>
  <si>
    <t>State Shared Revenues - Other</t>
  </si>
  <si>
    <t>2023 Municipal Population:</t>
  </si>
  <si>
    <t>Proceeds - Leases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</si>
</sst>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131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132</v>
      </c>
      <c r="N4" s="35" t="s">
        <v>9</v>
      </c>
      <c r="O4" s="35" t="s">
        <v>133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134</v>
      </c>
      <c r="B5" s="26"/>
      <c r="C5" s="26"/>
      <c r="D5" s="27">
        <f t="shared" ref="D5:N5" si="0">SUM(D6:D15)</f>
        <v>8269222</v>
      </c>
      <c r="E5" s="27">
        <f t="shared" si="0"/>
        <v>1141987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9411209</v>
      </c>
      <c r="P5" s="33">
        <f t="shared" ref="P5:P36" si="1">(O5/P$64)</f>
        <v>768.63843515191115</v>
      </c>
      <c r="Q5" s="6"/>
    </row>
    <row r="6" spans="1:134">
      <c r="A6" s="12"/>
      <c r="B6" s="25">
        <v>311</v>
      </c>
      <c r="C6" s="20" t="s">
        <v>2</v>
      </c>
      <c r="D6" s="46">
        <v>5537896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5537896</v>
      </c>
      <c r="P6" s="47">
        <f t="shared" si="1"/>
        <v>452.29467494282915</v>
      </c>
      <c r="Q6" s="9"/>
    </row>
    <row r="7" spans="1:134">
      <c r="A7" s="12"/>
      <c r="B7" s="25">
        <v>312.41000000000003</v>
      </c>
      <c r="C7" s="20" t="s">
        <v>135</v>
      </c>
      <c r="D7" s="46">
        <v>208641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208641</v>
      </c>
      <c r="P7" s="47">
        <f t="shared" si="1"/>
        <v>17.040264619405423</v>
      </c>
      <c r="Q7" s="9"/>
    </row>
    <row r="8" spans="1:134">
      <c r="A8" s="12"/>
      <c r="B8" s="25">
        <v>312.43</v>
      </c>
      <c r="C8" s="20" t="s">
        <v>136</v>
      </c>
      <c r="D8" s="46">
        <v>94509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94509</v>
      </c>
      <c r="P8" s="47">
        <f t="shared" si="1"/>
        <v>7.7188010454099967</v>
      </c>
      <c r="Q8" s="9"/>
    </row>
    <row r="9" spans="1:134">
      <c r="A9" s="12"/>
      <c r="B9" s="25">
        <v>312.52</v>
      </c>
      <c r="C9" s="20" t="s">
        <v>108</v>
      </c>
      <c r="D9" s="46">
        <v>190032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190032</v>
      </c>
      <c r="P9" s="47">
        <f t="shared" si="1"/>
        <v>15.520418163998693</v>
      </c>
      <c r="Q9" s="9"/>
    </row>
    <row r="10" spans="1:134">
      <c r="A10" s="12"/>
      <c r="B10" s="25">
        <v>312.63</v>
      </c>
      <c r="C10" s="20" t="s">
        <v>137</v>
      </c>
      <c r="D10" s="46">
        <v>0</v>
      </c>
      <c r="E10" s="46">
        <v>1141987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1141987</v>
      </c>
      <c r="P10" s="47">
        <f t="shared" si="1"/>
        <v>93.269111401502784</v>
      </c>
      <c r="Q10" s="9"/>
    </row>
    <row r="11" spans="1:134">
      <c r="A11" s="12"/>
      <c r="B11" s="25">
        <v>314.10000000000002</v>
      </c>
      <c r="C11" s="20" t="s">
        <v>12</v>
      </c>
      <c r="D11" s="46">
        <v>1230801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1230801</v>
      </c>
      <c r="P11" s="47">
        <f t="shared" si="1"/>
        <v>100.52278667102254</v>
      </c>
      <c r="Q11" s="9"/>
    </row>
    <row r="12" spans="1:134">
      <c r="A12" s="12"/>
      <c r="B12" s="25">
        <v>314.3</v>
      </c>
      <c r="C12" s="20" t="s">
        <v>13</v>
      </c>
      <c r="D12" s="46">
        <v>382573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382573</v>
      </c>
      <c r="P12" s="47">
        <f t="shared" si="1"/>
        <v>31.245753021888273</v>
      </c>
      <c r="Q12" s="9"/>
    </row>
    <row r="13" spans="1:134">
      <c r="A13" s="12"/>
      <c r="B13" s="25">
        <v>314.39999999999998</v>
      </c>
      <c r="C13" s="20" t="s">
        <v>14</v>
      </c>
      <c r="D13" s="46">
        <v>64400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64400</v>
      </c>
      <c r="P13" s="47">
        <f t="shared" si="1"/>
        <v>5.2597190460633776</v>
      </c>
      <c r="Q13" s="9"/>
    </row>
    <row r="14" spans="1:134">
      <c r="A14" s="12"/>
      <c r="B14" s="25">
        <v>315.2</v>
      </c>
      <c r="C14" s="20" t="s">
        <v>138</v>
      </c>
      <c r="D14" s="46">
        <v>295133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295133</v>
      </c>
      <c r="P14" s="47">
        <f t="shared" si="1"/>
        <v>24.104295981705324</v>
      </c>
      <c r="Q14" s="9"/>
    </row>
    <row r="15" spans="1:134">
      <c r="A15" s="12"/>
      <c r="B15" s="25">
        <v>316</v>
      </c>
      <c r="C15" s="20" t="s">
        <v>90</v>
      </c>
      <c r="D15" s="46">
        <v>265237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265237</v>
      </c>
      <c r="P15" s="47">
        <f t="shared" si="1"/>
        <v>21.662610258085593</v>
      </c>
      <c r="Q15" s="9"/>
    </row>
    <row r="16" spans="1:134" ht="15.75">
      <c r="A16" s="29" t="s">
        <v>17</v>
      </c>
      <c r="B16" s="30"/>
      <c r="C16" s="31"/>
      <c r="D16" s="32">
        <f t="shared" ref="D16:N16" si="3">SUM(D17:D22)</f>
        <v>3721963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3721963</v>
      </c>
      <c r="P16" s="45">
        <f t="shared" si="1"/>
        <v>303.98260372427313</v>
      </c>
      <c r="Q16" s="10"/>
    </row>
    <row r="17" spans="1:17">
      <c r="A17" s="12"/>
      <c r="B17" s="25">
        <v>322</v>
      </c>
      <c r="C17" s="20" t="s">
        <v>139</v>
      </c>
      <c r="D17" s="46">
        <v>812500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812500</v>
      </c>
      <c r="P17" s="47">
        <f t="shared" si="1"/>
        <v>66.359032995753026</v>
      </c>
      <c r="Q17" s="9"/>
    </row>
    <row r="18" spans="1:17">
      <c r="A18" s="12"/>
      <c r="B18" s="25">
        <v>323.10000000000002</v>
      </c>
      <c r="C18" s="20" t="s">
        <v>18</v>
      </c>
      <c r="D18" s="46">
        <v>943350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2" si="4">SUM(D18:N18)</f>
        <v>943350</v>
      </c>
      <c r="P18" s="47">
        <f t="shared" si="1"/>
        <v>77.045900032669067</v>
      </c>
      <c r="Q18" s="9"/>
    </row>
    <row r="19" spans="1:17">
      <c r="A19" s="12"/>
      <c r="B19" s="25">
        <v>323.39999999999998</v>
      </c>
      <c r="C19" s="20" t="s">
        <v>19</v>
      </c>
      <c r="D19" s="46">
        <v>26933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26933</v>
      </c>
      <c r="P19" s="47">
        <f t="shared" si="1"/>
        <v>2.1996896439072198</v>
      </c>
      <c r="Q19" s="9"/>
    </row>
    <row r="20" spans="1:17">
      <c r="A20" s="12"/>
      <c r="B20" s="25">
        <v>323.7</v>
      </c>
      <c r="C20" s="20" t="s">
        <v>91</v>
      </c>
      <c r="D20" s="46">
        <v>640830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640830</v>
      </c>
      <c r="P20" s="47">
        <f t="shared" si="1"/>
        <v>52.338288141130349</v>
      </c>
      <c r="Q20" s="9"/>
    </row>
    <row r="21" spans="1:17">
      <c r="A21" s="12"/>
      <c r="B21" s="25">
        <v>325.2</v>
      </c>
      <c r="C21" s="20" t="s">
        <v>109</v>
      </c>
      <c r="D21" s="46">
        <v>1251260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1251260</v>
      </c>
      <c r="P21" s="47">
        <f t="shared" si="1"/>
        <v>102.19372754001959</v>
      </c>
      <c r="Q21" s="9"/>
    </row>
    <row r="22" spans="1:17">
      <c r="A22" s="12"/>
      <c r="B22" s="25">
        <v>329.1</v>
      </c>
      <c r="C22" s="20" t="s">
        <v>149</v>
      </c>
      <c r="D22" s="46">
        <v>47090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47090</v>
      </c>
      <c r="P22" s="47">
        <f t="shared" si="1"/>
        <v>3.8459653707938584</v>
      </c>
      <c r="Q22" s="9"/>
    </row>
    <row r="23" spans="1:17" ht="15.75">
      <c r="A23" s="29" t="s">
        <v>141</v>
      </c>
      <c r="B23" s="30"/>
      <c r="C23" s="31"/>
      <c r="D23" s="32">
        <f t="shared" ref="D23:N23" si="5">SUM(D24:D33)</f>
        <v>1896457</v>
      </c>
      <c r="E23" s="32">
        <f t="shared" si="5"/>
        <v>64300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47452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>SUM(D23:N23)</f>
        <v>2008209</v>
      </c>
      <c r="P23" s="45">
        <f t="shared" si="1"/>
        <v>164.015762822607</v>
      </c>
      <c r="Q23" s="10"/>
    </row>
    <row r="24" spans="1:17">
      <c r="A24" s="12"/>
      <c r="B24" s="25">
        <v>331.5</v>
      </c>
      <c r="C24" s="20" t="s">
        <v>21</v>
      </c>
      <c r="D24" s="46">
        <v>13985</v>
      </c>
      <c r="E24" s="46">
        <v>64300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9" si="6">SUM(D24:N24)</f>
        <v>78285</v>
      </c>
      <c r="P24" s="47">
        <f t="shared" si="1"/>
        <v>6.3937438745508004</v>
      </c>
      <c r="Q24" s="9"/>
    </row>
    <row r="25" spans="1:17">
      <c r="A25" s="12"/>
      <c r="B25" s="25">
        <v>334.5</v>
      </c>
      <c r="C25" s="20" t="s">
        <v>23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47452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47452</v>
      </c>
      <c r="P25" s="47">
        <f t="shared" si="1"/>
        <v>3.8755308722639659</v>
      </c>
      <c r="Q25" s="9"/>
    </row>
    <row r="26" spans="1:17">
      <c r="A26" s="12"/>
      <c r="B26" s="25">
        <v>335.125</v>
      </c>
      <c r="C26" s="20" t="s">
        <v>144</v>
      </c>
      <c r="D26" s="46">
        <v>517741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517741</v>
      </c>
      <c r="P26" s="47">
        <f t="shared" si="1"/>
        <v>42.285282587389744</v>
      </c>
      <c r="Q26" s="9"/>
    </row>
    <row r="27" spans="1:17">
      <c r="A27" s="12"/>
      <c r="B27" s="25">
        <v>335.14</v>
      </c>
      <c r="C27" s="20" t="s">
        <v>93</v>
      </c>
      <c r="D27" s="46">
        <v>21247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21247</v>
      </c>
      <c r="P27" s="47">
        <f t="shared" si="1"/>
        <v>1.7352989219209409</v>
      </c>
      <c r="Q27" s="9"/>
    </row>
    <row r="28" spans="1:17">
      <c r="A28" s="12"/>
      <c r="B28" s="25">
        <v>335.15</v>
      </c>
      <c r="C28" s="20" t="s">
        <v>94</v>
      </c>
      <c r="D28" s="46">
        <v>14282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14282</v>
      </c>
      <c r="P28" s="47">
        <f t="shared" si="1"/>
        <v>1.1664488729173472</v>
      </c>
      <c r="Q28" s="9"/>
    </row>
    <row r="29" spans="1:17">
      <c r="A29" s="12"/>
      <c r="B29" s="25">
        <v>335.18</v>
      </c>
      <c r="C29" s="20" t="s">
        <v>145</v>
      </c>
      <c r="D29" s="46">
        <v>1205782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1205782</v>
      </c>
      <c r="P29" s="47">
        <f t="shared" si="1"/>
        <v>98.479418490689312</v>
      </c>
      <c r="Q29" s="9"/>
    </row>
    <row r="30" spans="1:17">
      <c r="A30" s="12"/>
      <c r="B30" s="25">
        <v>335.9</v>
      </c>
      <c r="C30" s="20" t="s">
        <v>154</v>
      </c>
      <c r="D30" s="46">
        <v>38385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1" si="7">SUM(D30:N30)</f>
        <v>38385</v>
      </c>
      <c r="P30" s="47">
        <f t="shared" si="1"/>
        <v>3.1350049003593599</v>
      </c>
      <c r="Q30" s="9"/>
    </row>
    <row r="31" spans="1:17">
      <c r="A31" s="12"/>
      <c r="B31" s="25">
        <v>337.2</v>
      </c>
      <c r="C31" s="20" t="s">
        <v>29</v>
      </c>
      <c r="D31" s="46">
        <v>28881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28881</v>
      </c>
      <c r="P31" s="47">
        <f t="shared" si="1"/>
        <v>2.3587879777850373</v>
      </c>
      <c r="Q31" s="9"/>
    </row>
    <row r="32" spans="1:17">
      <c r="A32" s="12"/>
      <c r="B32" s="25">
        <v>338</v>
      </c>
      <c r="C32" s="20" t="s">
        <v>32</v>
      </c>
      <c r="D32" s="46">
        <v>27878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27878</v>
      </c>
      <c r="P32" s="47">
        <f t="shared" si="1"/>
        <v>2.2768703038222804</v>
      </c>
      <c r="Q32" s="9"/>
    </row>
    <row r="33" spans="1:17">
      <c r="A33" s="12"/>
      <c r="B33" s="25">
        <v>339</v>
      </c>
      <c r="C33" s="20" t="s">
        <v>33</v>
      </c>
      <c r="D33" s="46">
        <v>28276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28276</v>
      </c>
      <c r="P33" s="47">
        <f t="shared" si="1"/>
        <v>2.3093760209081999</v>
      </c>
      <c r="Q33" s="9"/>
    </row>
    <row r="34" spans="1:17" ht="15.75">
      <c r="A34" s="29" t="s">
        <v>38</v>
      </c>
      <c r="B34" s="30"/>
      <c r="C34" s="31"/>
      <c r="D34" s="32">
        <f t="shared" ref="D34:N34" si="8">SUM(D35:D43)</f>
        <v>1412997</v>
      </c>
      <c r="E34" s="32">
        <f t="shared" si="8"/>
        <v>45000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7381819</v>
      </c>
      <c r="J34" s="32">
        <f t="shared" si="8"/>
        <v>720384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8"/>
        <v>0</v>
      </c>
      <c r="O34" s="32">
        <f>SUM(D34:N34)</f>
        <v>9560200</v>
      </c>
      <c r="P34" s="45">
        <f t="shared" si="1"/>
        <v>780.80692584122835</v>
      </c>
      <c r="Q34" s="10"/>
    </row>
    <row r="35" spans="1:17">
      <c r="A35" s="12"/>
      <c r="B35" s="25">
        <v>341.2</v>
      </c>
      <c r="C35" s="20" t="s">
        <v>96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720384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3" si="9">SUM(D35:N35)</f>
        <v>720384</v>
      </c>
      <c r="P35" s="47">
        <f t="shared" si="1"/>
        <v>58.835674616138519</v>
      </c>
      <c r="Q35" s="9"/>
    </row>
    <row r="36" spans="1:17">
      <c r="A36" s="12"/>
      <c r="B36" s="25">
        <v>342.1</v>
      </c>
      <c r="C36" s="20" t="s">
        <v>42</v>
      </c>
      <c r="D36" s="46">
        <v>838646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838646</v>
      </c>
      <c r="P36" s="47">
        <f t="shared" si="1"/>
        <v>68.494446259392362</v>
      </c>
      <c r="Q36" s="9"/>
    </row>
    <row r="37" spans="1:17">
      <c r="A37" s="12"/>
      <c r="B37" s="25">
        <v>343.3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3948377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3948377</v>
      </c>
      <c r="P37" s="47">
        <f t="shared" ref="P37:P62" si="10">(O37/P$64)</f>
        <v>322.47443645867361</v>
      </c>
      <c r="Q37" s="9"/>
    </row>
    <row r="38" spans="1:17">
      <c r="A38" s="12"/>
      <c r="B38" s="25">
        <v>343.5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3335411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3335411</v>
      </c>
      <c r="P38" s="47">
        <f t="shared" si="10"/>
        <v>272.41187520418163</v>
      </c>
      <c r="Q38" s="9"/>
    </row>
    <row r="39" spans="1:17">
      <c r="A39" s="12"/>
      <c r="B39" s="25">
        <v>343.6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98031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98031</v>
      </c>
      <c r="P39" s="47">
        <f t="shared" si="10"/>
        <v>8.0064521398235868</v>
      </c>
      <c r="Q39" s="9"/>
    </row>
    <row r="40" spans="1:17">
      <c r="A40" s="12"/>
      <c r="B40" s="25">
        <v>344.5</v>
      </c>
      <c r="C40" s="20" t="s">
        <v>97</v>
      </c>
      <c r="D40" s="46">
        <v>487707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487707</v>
      </c>
      <c r="P40" s="47">
        <f t="shared" si="10"/>
        <v>39.83232603724273</v>
      </c>
      <c r="Q40" s="9"/>
    </row>
    <row r="41" spans="1:17">
      <c r="A41" s="12"/>
      <c r="B41" s="25">
        <v>345.9</v>
      </c>
      <c r="C41" s="20" t="s">
        <v>48</v>
      </c>
      <c r="D41" s="46">
        <v>0</v>
      </c>
      <c r="E41" s="46">
        <v>45000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45000</v>
      </c>
      <c r="P41" s="47">
        <f t="shared" si="10"/>
        <v>3.6752695197647829</v>
      </c>
      <c r="Q41" s="9"/>
    </row>
    <row r="42" spans="1:17">
      <c r="A42" s="12"/>
      <c r="B42" s="25">
        <v>347.2</v>
      </c>
      <c r="C42" s="20" t="s">
        <v>49</v>
      </c>
      <c r="D42" s="46">
        <v>60448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60448</v>
      </c>
      <c r="P42" s="47">
        <f t="shared" si="10"/>
        <v>4.936948709572035</v>
      </c>
      <c r="Q42" s="9"/>
    </row>
    <row r="43" spans="1:17">
      <c r="A43" s="12"/>
      <c r="B43" s="25">
        <v>347.5</v>
      </c>
      <c r="C43" s="20" t="s">
        <v>50</v>
      </c>
      <c r="D43" s="46">
        <v>26196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26196</v>
      </c>
      <c r="P43" s="47">
        <f t="shared" si="10"/>
        <v>2.1394968964390721</v>
      </c>
      <c r="Q43" s="9"/>
    </row>
    <row r="44" spans="1:17" ht="15.75">
      <c r="A44" s="29" t="s">
        <v>39</v>
      </c>
      <c r="B44" s="30"/>
      <c r="C44" s="31"/>
      <c r="D44" s="32">
        <f t="shared" ref="D44:N44" si="11">SUM(D45:D47)</f>
        <v>768265</v>
      </c>
      <c r="E44" s="32">
        <f t="shared" si="11"/>
        <v>5744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1"/>
        <v>0</v>
      </c>
      <c r="O44" s="32">
        <f>SUM(D44:N44)</f>
        <v>774009</v>
      </c>
      <c r="P44" s="45">
        <f t="shared" si="10"/>
        <v>63.215370793858213</v>
      </c>
      <c r="Q44" s="10"/>
    </row>
    <row r="45" spans="1:17">
      <c r="A45" s="13"/>
      <c r="B45" s="39">
        <v>351.1</v>
      </c>
      <c r="C45" s="21" t="s">
        <v>53</v>
      </c>
      <c r="D45" s="46">
        <v>25255</v>
      </c>
      <c r="E45" s="46">
        <v>4516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29771</v>
      </c>
      <c r="P45" s="47">
        <f t="shared" si="10"/>
        <v>2.4314766416203857</v>
      </c>
      <c r="Q45" s="9"/>
    </row>
    <row r="46" spans="1:17">
      <c r="A46" s="13"/>
      <c r="B46" s="39">
        <v>351.7</v>
      </c>
      <c r="C46" s="21" t="s">
        <v>111</v>
      </c>
      <c r="D46" s="46">
        <v>6827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47" si="12">SUM(D46:N46)</f>
        <v>6827</v>
      </c>
      <c r="P46" s="47">
        <f t="shared" si="10"/>
        <v>0.55757922247631497</v>
      </c>
      <c r="Q46" s="9"/>
    </row>
    <row r="47" spans="1:17">
      <c r="A47" s="13"/>
      <c r="B47" s="39">
        <v>354</v>
      </c>
      <c r="C47" s="21" t="s">
        <v>56</v>
      </c>
      <c r="D47" s="46">
        <v>736183</v>
      </c>
      <c r="E47" s="46">
        <v>1228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737411</v>
      </c>
      <c r="P47" s="47">
        <f t="shared" si="10"/>
        <v>60.226314929761514</v>
      </c>
      <c r="Q47" s="9"/>
    </row>
    <row r="48" spans="1:17" ht="15.75">
      <c r="A48" s="29" t="s">
        <v>3</v>
      </c>
      <c r="B48" s="30"/>
      <c r="C48" s="31"/>
      <c r="D48" s="32">
        <f t="shared" ref="D48:N48" si="13">SUM(D49:D57)</f>
        <v>1093965</v>
      </c>
      <c r="E48" s="32">
        <f t="shared" si="13"/>
        <v>50341</v>
      </c>
      <c r="F48" s="32">
        <f t="shared" si="13"/>
        <v>0</v>
      </c>
      <c r="G48" s="32">
        <f t="shared" si="13"/>
        <v>0</v>
      </c>
      <c r="H48" s="32">
        <f t="shared" si="13"/>
        <v>0</v>
      </c>
      <c r="I48" s="32">
        <f t="shared" si="13"/>
        <v>457759</v>
      </c>
      <c r="J48" s="32">
        <f t="shared" si="13"/>
        <v>0</v>
      </c>
      <c r="K48" s="32">
        <f t="shared" si="13"/>
        <v>3645674</v>
      </c>
      <c r="L48" s="32">
        <f t="shared" si="13"/>
        <v>0</v>
      </c>
      <c r="M48" s="32">
        <f t="shared" si="13"/>
        <v>0</v>
      </c>
      <c r="N48" s="32">
        <f t="shared" si="13"/>
        <v>0</v>
      </c>
      <c r="O48" s="32">
        <f>SUM(D48:N48)</f>
        <v>5247739</v>
      </c>
      <c r="P48" s="45">
        <f t="shared" si="10"/>
        <v>428.59678209735381</v>
      </c>
      <c r="Q48" s="10"/>
    </row>
    <row r="49" spans="1:120">
      <c r="A49" s="12"/>
      <c r="B49" s="25">
        <v>361.1</v>
      </c>
      <c r="C49" s="20" t="s">
        <v>57</v>
      </c>
      <c r="D49" s="46">
        <v>730898</v>
      </c>
      <c r="E49" s="46">
        <v>50341</v>
      </c>
      <c r="F49" s="46">
        <v>0</v>
      </c>
      <c r="G49" s="46">
        <v>0</v>
      </c>
      <c r="H49" s="46">
        <v>0</v>
      </c>
      <c r="I49" s="46">
        <v>421212</v>
      </c>
      <c r="J49" s="46">
        <v>0</v>
      </c>
      <c r="K49" s="46">
        <v>152311</v>
      </c>
      <c r="L49" s="46">
        <v>0</v>
      </c>
      <c r="M49" s="46">
        <v>0</v>
      </c>
      <c r="N49" s="46">
        <v>0</v>
      </c>
      <c r="O49" s="46">
        <f>SUM(D49:N49)</f>
        <v>1354762</v>
      </c>
      <c r="P49" s="47">
        <f t="shared" si="10"/>
        <v>110.64701078079059</v>
      </c>
      <c r="Q49" s="9"/>
    </row>
    <row r="50" spans="1:120">
      <c r="A50" s="12"/>
      <c r="B50" s="25">
        <v>361.2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594197</v>
      </c>
      <c r="L50" s="46">
        <v>0</v>
      </c>
      <c r="M50" s="46">
        <v>0</v>
      </c>
      <c r="N50" s="46">
        <v>0</v>
      </c>
      <c r="O50" s="46">
        <f t="shared" ref="O50:O61" si="14">SUM(D50:N50)</f>
        <v>594197</v>
      </c>
      <c r="P50" s="47">
        <f t="shared" si="10"/>
        <v>48.529647174126104</v>
      </c>
      <c r="Q50" s="9"/>
    </row>
    <row r="51" spans="1:120">
      <c r="A51" s="12"/>
      <c r="B51" s="25">
        <v>361.3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1080707</v>
      </c>
      <c r="L51" s="46">
        <v>0</v>
      </c>
      <c r="M51" s="46">
        <v>0</v>
      </c>
      <c r="N51" s="46">
        <v>0</v>
      </c>
      <c r="O51" s="46">
        <f t="shared" si="14"/>
        <v>1080707</v>
      </c>
      <c r="P51" s="47">
        <f t="shared" si="10"/>
        <v>88.264211042143089</v>
      </c>
      <c r="Q51" s="9"/>
    </row>
    <row r="52" spans="1:120">
      <c r="A52" s="12"/>
      <c r="B52" s="25">
        <v>361.4</v>
      </c>
      <c r="C52" s="20" t="s">
        <v>99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492848</v>
      </c>
      <c r="L52" s="46">
        <v>0</v>
      </c>
      <c r="M52" s="46">
        <v>0</v>
      </c>
      <c r="N52" s="46">
        <v>0</v>
      </c>
      <c r="O52" s="46">
        <f t="shared" si="14"/>
        <v>492848</v>
      </c>
      <c r="P52" s="47">
        <f t="shared" si="10"/>
        <v>40.252205161711856</v>
      </c>
      <c r="Q52" s="9"/>
    </row>
    <row r="53" spans="1:120">
      <c r="A53" s="12"/>
      <c r="B53" s="25">
        <v>362</v>
      </c>
      <c r="C53" s="20" t="s">
        <v>61</v>
      </c>
      <c r="D53" s="46">
        <v>7346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7346</v>
      </c>
      <c r="P53" s="47">
        <f t="shared" si="10"/>
        <v>0.59996733093760213</v>
      </c>
      <c r="Q53" s="9"/>
    </row>
    <row r="54" spans="1:120">
      <c r="A54" s="12"/>
      <c r="B54" s="25">
        <v>364</v>
      </c>
      <c r="C54" s="20" t="s">
        <v>100</v>
      </c>
      <c r="D54" s="46">
        <v>27197</v>
      </c>
      <c r="E54" s="46">
        <v>0</v>
      </c>
      <c r="F54" s="46">
        <v>0</v>
      </c>
      <c r="G54" s="46">
        <v>0</v>
      </c>
      <c r="H54" s="46">
        <v>0</v>
      </c>
      <c r="I54" s="46">
        <v>9909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37106</v>
      </c>
      <c r="P54" s="47">
        <f t="shared" si="10"/>
        <v>3.030545573342045</v>
      </c>
      <c r="Q54" s="9"/>
    </row>
    <row r="55" spans="1:120">
      <c r="A55" s="12"/>
      <c r="B55" s="25">
        <v>366</v>
      </c>
      <c r="C55" s="20" t="s">
        <v>63</v>
      </c>
      <c r="D55" s="46">
        <v>130401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130401</v>
      </c>
      <c r="P55" s="47">
        <f t="shared" si="10"/>
        <v>10.650196014374387</v>
      </c>
      <c r="Q55" s="9"/>
    </row>
    <row r="56" spans="1:120">
      <c r="A56" s="12"/>
      <c r="B56" s="25">
        <v>368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1325611</v>
      </c>
      <c r="L56" s="46">
        <v>0</v>
      </c>
      <c r="M56" s="46">
        <v>0</v>
      </c>
      <c r="N56" s="46">
        <v>0</v>
      </c>
      <c r="O56" s="46">
        <f t="shared" si="14"/>
        <v>1325611</v>
      </c>
      <c r="P56" s="47">
        <f t="shared" si="10"/>
        <v>108.26617118588696</v>
      </c>
      <c r="Q56" s="9"/>
    </row>
    <row r="57" spans="1:120">
      <c r="A57" s="12"/>
      <c r="B57" s="25">
        <v>369.9</v>
      </c>
      <c r="C57" s="20" t="s">
        <v>66</v>
      </c>
      <c r="D57" s="46">
        <v>198123</v>
      </c>
      <c r="E57" s="46">
        <v>0</v>
      </c>
      <c r="F57" s="46">
        <v>0</v>
      </c>
      <c r="G57" s="46">
        <v>0</v>
      </c>
      <c r="H57" s="46">
        <v>0</v>
      </c>
      <c r="I57" s="46">
        <v>26638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224761</v>
      </c>
      <c r="P57" s="47">
        <f t="shared" si="10"/>
        <v>18.356827834041162</v>
      </c>
      <c r="Q57" s="9"/>
    </row>
    <row r="58" spans="1:120" ht="15.75">
      <c r="A58" s="29" t="s">
        <v>40</v>
      </c>
      <c r="B58" s="30"/>
      <c r="C58" s="31"/>
      <c r="D58" s="32">
        <f t="shared" ref="D58:N58" si="15">SUM(D59:D61)</f>
        <v>327655</v>
      </c>
      <c r="E58" s="32">
        <f t="shared" si="15"/>
        <v>181023</v>
      </c>
      <c r="F58" s="32">
        <f t="shared" si="15"/>
        <v>0</v>
      </c>
      <c r="G58" s="32">
        <f t="shared" si="15"/>
        <v>0</v>
      </c>
      <c r="H58" s="32">
        <f t="shared" si="15"/>
        <v>0</v>
      </c>
      <c r="I58" s="32">
        <f t="shared" si="15"/>
        <v>0</v>
      </c>
      <c r="J58" s="32">
        <f t="shared" si="15"/>
        <v>0</v>
      </c>
      <c r="K58" s="32">
        <f t="shared" si="15"/>
        <v>0</v>
      </c>
      <c r="L58" s="32">
        <f t="shared" si="15"/>
        <v>0</v>
      </c>
      <c r="M58" s="32">
        <f t="shared" si="15"/>
        <v>0</v>
      </c>
      <c r="N58" s="32">
        <f t="shared" si="15"/>
        <v>0</v>
      </c>
      <c r="O58" s="32">
        <f t="shared" si="14"/>
        <v>508678</v>
      </c>
      <c r="P58" s="45">
        <f t="shared" si="10"/>
        <v>41.545083306109113</v>
      </c>
      <c r="Q58" s="9"/>
    </row>
    <row r="59" spans="1:120">
      <c r="A59" s="12"/>
      <c r="B59" s="25">
        <v>381</v>
      </c>
      <c r="C59" s="20" t="s">
        <v>67</v>
      </c>
      <c r="D59" s="46">
        <v>0</v>
      </c>
      <c r="E59" s="46">
        <v>99823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99823</v>
      </c>
      <c r="P59" s="47">
        <f t="shared" si="10"/>
        <v>8.1528095393662205</v>
      </c>
      <c r="Q59" s="9"/>
    </row>
    <row r="60" spans="1:120">
      <c r="A60" s="12"/>
      <c r="B60" s="25">
        <v>383.1</v>
      </c>
      <c r="C60" s="20" t="s">
        <v>150</v>
      </c>
      <c r="D60" s="46">
        <v>269749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269749</v>
      </c>
      <c r="P60" s="47">
        <f t="shared" si="10"/>
        <v>22.031117281934009</v>
      </c>
      <c r="Q60" s="9"/>
    </row>
    <row r="61" spans="1:120" ht="15.75" thickBot="1">
      <c r="A61" s="12"/>
      <c r="B61" s="25">
        <v>384</v>
      </c>
      <c r="C61" s="20" t="s">
        <v>151</v>
      </c>
      <c r="D61" s="46">
        <v>57906</v>
      </c>
      <c r="E61" s="46">
        <v>81200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139106</v>
      </c>
      <c r="P61" s="47">
        <f t="shared" si="10"/>
        <v>11.361156484808886</v>
      </c>
      <c r="Q61" s="9"/>
    </row>
    <row r="62" spans="1:120" ht="16.5" thickBot="1">
      <c r="A62" s="14" t="s">
        <v>51</v>
      </c>
      <c r="B62" s="23"/>
      <c r="C62" s="22"/>
      <c r="D62" s="15">
        <f t="shared" ref="D62:N62" si="16">SUM(D5,D16,D23,D34,D44,D48,D58)</f>
        <v>17490524</v>
      </c>
      <c r="E62" s="15">
        <f t="shared" si="16"/>
        <v>1488395</v>
      </c>
      <c r="F62" s="15">
        <f t="shared" si="16"/>
        <v>0</v>
      </c>
      <c r="G62" s="15">
        <f t="shared" si="16"/>
        <v>0</v>
      </c>
      <c r="H62" s="15">
        <f t="shared" si="16"/>
        <v>0</v>
      </c>
      <c r="I62" s="15">
        <f t="shared" si="16"/>
        <v>7887030</v>
      </c>
      <c r="J62" s="15">
        <f t="shared" si="16"/>
        <v>720384</v>
      </c>
      <c r="K62" s="15">
        <f t="shared" si="16"/>
        <v>3645674</v>
      </c>
      <c r="L62" s="15">
        <f t="shared" si="16"/>
        <v>0</v>
      </c>
      <c r="M62" s="15">
        <f t="shared" si="16"/>
        <v>0</v>
      </c>
      <c r="N62" s="15">
        <f t="shared" si="16"/>
        <v>0</v>
      </c>
      <c r="O62" s="15">
        <f>SUM(D62:N62)</f>
        <v>31232007</v>
      </c>
      <c r="P62" s="38">
        <f t="shared" si="10"/>
        <v>2550.8009637373407</v>
      </c>
      <c r="Q62" s="6"/>
      <c r="R62" s="2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</row>
    <row r="63" spans="1:120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9"/>
    </row>
    <row r="64" spans="1:120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48" t="s">
        <v>155</v>
      </c>
      <c r="N64" s="48"/>
      <c r="O64" s="48"/>
      <c r="P64" s="43">
        <v>12244</v>
      </c>
    </row>
    <row r="65" spans="1:16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1"/>
    </row>
    <row r="66" spans="1:16" ht="15.75" customHeight="1" thickBot="1">
      <c r="A66" s="52" t="s">
        <v>82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4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4152084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4152084</v>
      </c>
      <c r="O5" s="33">
        <f t="shared" ref="O5:O36" si="1">(N5/O$61)</f>
        <v>388.73551165621194</v>
      </c>
      <c r="P5" s="6"/>
    </row>
    <row r="6" spans="1:133">
      <c r="A6" s="12"/>
      <c r="B6" s="25">
        <v>311</v>
      </c>
      <c r="C6" s="20" t="s">
        <v>2</v>
      </c>
      <c r="D6" s="46">
        <v>2153179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2153179</v>
      </c>
      <c r="O6" s="47">
        <f t="shared" si="1"/>
        <v>201.58964516431047</v>
      </c>
      <c r="P6" s="9"/>
    </row>
    <row r="7" spans="1:133">
      <c r="A7" s="12"/>
      <c r="B7" s="25">
        <v>312.41000000000003</v>
      </c>
      <c r="C7" s="20" t="s">
        <v>11</v>
      </c>
      <c r="D7" s="46">
        <v>183675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183675</v>
      </c>
      <c r="O7" s="47">
        <f t="shared" si="1"/>
        <v>17.196423555846831</v>
      </c>
      <c r="P7" s="9"/>
    </row>
    <row r="8" spans="1:133">
      <c r="A8" s="12"/>
      <c r="B8" s="25">
        <v>312.42</v>
      </c>
      <c r="C8" s="20" t="s">
        <v>10</v>
      </c>
      <c r="D8" s="46">
        <v>86758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86758</v>
      </c>
      <c r="O8" s="47">
        <f t="shared" si="1"/>
        <v>8.122647692163655</v>
      </c>
      <c r="P8" s="9"/>
    </row>
    <row r="9" spans="1:133">
      <c r="A9" s="12"/>
      <c r="B9" s="25">
        <v>312.52</v>
      </c>
      <c r="C9" s="20" t="s">
        <v>108</v>
      </c>
      <c r="D9" s="46">
        <v>95532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95532</v>
      </c>
      <c r="O9" s="47">
        <f t="shared" si="1"/>
        <v>8.9441063570826707</v>
      </c>
      <c r="P9" s="9"/>
    </row>
    <row r="10" spans="1:133">
      <c r="A10" s="12"/>
      <c r="B10" s="25">
        <v>314.10000000000002</v>
      </c>
      <c r="C10" s="20" t="s">
        <v>12</v>
      </c>
      <c r="D10" s="46">
        <v>834615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834615</v>
      </c>
      <c r="O10" s="47">
        <f t="shared" si="1"/>
        <v>78.14015541615953</v>
      </c>
      <c r="P10" s="9"/>
    </row>
    <row r="11" spans="1:133">
      <c r="A11" s="12"/>
      <c r="B11" s="25">
        <v>314.3</v>
      </c>
      <c r="C11" s="20" t="s">
        <v>13</v>
      </c>
      <c r="D11" s="46">
        <v>257553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257553</v>
      </c>
      <c r="O11" s="47">
        <f t="shared" si="1"/>
        <v>24.113191648722029</v>
      </c>
      <c r="P11" s="9"/>
    </row>
    <row r="12" spans="1:133">
      <c r="A12" s="12"/>
      <c r="B12" s="25">
        <v>314.39999999999998</v>
      </c>
      <c r="C12" s="20" t="s">
        <v>14</v>
      </c>
      <c r="D12" s="46">
        <v>57055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57055</v>
      </c>
      <c r="O12" s="47">
        <f t="shared" si="1"/>
        <v>5.3417283025933902</v>
      </c>
      <c r="P12" s="9"/>
    </row>
    <row r="13" spans="1:133">
      <c r="A13" s="12"/>
      <c r="B13" s="25">
        <v>315</v>
      </c>
      <c r="C13" s="20" t="s">
        <v>89</v>
      </c>
      <c r="D13" s="46">
        <v>258776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258776</v>
      </c>
      <c r="O13" s="47">
        <f t="shared" si="1"/>
        <v>24.227694036138939</v>
      </c>
      <c r="P13" s="9"/>
    </row>
    <row r="14" spans="1:133">
      <c r="A14" s="12"/>
      <c r="B14" s="25">
        <v>316</v>
      </c>
      <c r="C14" s="20" t="s">
        <v>90</v>
      </c>
      <c r="D14" s="46">
        <v>224941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224941</v>
      </c>
      <c r="O14" s="47">
        <f t="shared" si="1"/>
        <v>21.059919483194456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SUM(D16:D21)</f>
        <v>2072880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4" si="4">SUM(D15:M15)</f>
        <v>2072880</v>
      </c>
      <c r="O15" s="45">
        <f t="shared" si="1"/>
        <v>194.07171613144837</v>
      </c>
      <c r="P15" s="10"/>
    </row>
    <row r="16" spans="1:133">
      <c r="A16" s="12"/>
      <c r="B16" s="25">
        <v>322</v>
      </c>
      <c r="C16" s="20" t="s">
        <v>0</v>
      </c>
      <c r="D16" s="46">
        <v>333927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333927</v>
      </c>
      <c r="O16" s="47">
        <f t="shared" si="1"/>
        <v>31.263645726055614</v>
      </c>
      <c r="P16" s="9"/>
    </row>
    <row r="17" spans="1:16">
      <c r="A17" s="12"/>
      <c r="B17" s="25">
        <v>323.10000000000002</v>
      </c>
      <c r="C17" s="20" t="s">
        <v>18</v>
      </c>
      <c r="D17" s="46">
        <v>660062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660062</v>
      </c>
      <c r="O17" s="47">
        <f t="shared" si="1"/>
        <v>61.797771744218707</v>
      </c>
      <c r="P17" s="9"/>
    </row>
    <row r="18" spans="1:16">
      <c r="A18" s="12"/>
      <c r="B18" s="25">
        <v>323.39999999999998</v>
      </c>
      <c r="C18" s="20" t="s">
        <v>19</v>
      </c>
      <c r="D18" s="46">
        <v>10798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10798</v>
      </c>
      <c r="O18" s="47">
        <f t="shared" si="1"/>
        <v>1.0109540305214868</v>
      </c>
      <c r="P18" s="9"/>
    </row>
    <row r="19" spans="1:16">
      <c r="A19" s="12"/>
      <c r="B19" s="25">
        <v>323.7</v>
      </c>
      <c r="C19" s="20" t="s">
        <v>91</v>
      </c>
      <c r="D19" s="46">
        <v>441340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441340</v>
      </c>
      <c r="O19" s="47">
        <f t="shared" si="1"/>
        <v>41.320101114127894</v>
      </c>
      <c r="P19" s="9"/>
    </row>
    <row r="20" spans="1:16">
      <c r="A20" s="12"/>
      <c r="B20" s="25">
        <v>325.2</v>
      </c>
      <c r="C20" s="20" t="s">
        <v>109</v>
      </c>
      <c r="D20" s="46">
        <v>587362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587362</v>
      </c>
      <c r="O20" s="47">
        <f t="shared" si="1"/>
        <v>54.991292950098305</v>
      </c>
      <c r="P20" s="9"/>
    </row>
    <row r="21" spans="1:16">
      <c r="A21" s="12"/>
      <c r="B21" s="25">
        <v>329</v>
      </c>
      <c r="C21" s="20" t="s">
        <v>78</v>
      </c>
      <c r="D21" s="46">
        <v>39391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39391</v>
      </c>
      <c r="O21" s="47">
        <f t="shared" si="1"/>
        <v>3.6879505664263648</v>
      </c>
      <c r="P21" s="9"/>
    </row>
    <row r="22" spans="1:16" ht="15.75">
      <c r="A22" s="29" t="s">
        <v>20</v>
      </c>
      <c r="B22" s="30"/>
      <c r="C22" s="31"/>
      <c r="D22" s="32">
        <f t="shared" ref="D22:M22" si="5">SUM(D23:D33)</f>
        <v>1225520</v>
      </c>
      <c r="E22" s="32">
        <f t="shared" si="5"/>
        <v>273780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1499300</v>
      </c>
      <c r="O22" s="45">
        <f t="shared" si="1"/>
        <v>140.37075180226572</v>
      </c>
      <c r="P22" s="10"/>
    </row>
    <row r="23" spans="1:16">
      <c r="A23" s="12"/>
      <c r="B23" s="25">
        <v>331.2</v>
      </c>
      <c r="C23" s="20" t="s">
        <v>79</v>
      </c>
      <c r="D23" s="46">
        <v>0</v>
      </c>
      <c r="E23" s="46">
        <v>3267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3267</v>
      </c>
      <c r="O23" s="47">
        <f t="shared" si="1"/>
        <v>0.305870236869207</v>
      </c>
      <c r="P23" s="9"/>
    </row>
    <row r="24" spans="1:16">
      <c r="A24" s="12"/>
      <c r="B24" s="25">
        <v>331.39</v>
      </c>
      <c r="C24" s="20" t="s">
        <v>80</v>
      </c>
      <c r="D24" s="46">
        <v>0</v>
      </c>
      <c r="E24" s="46">
        <v>103353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103353</v>
      </c>
      <c r="O24" s="47">
        <f t="shared" si="1"/>
        <v>9.6763411665574388</v>
      </c>
      <c r="P24" s="9"/>
    </row>
    <row r="25" spans="1:16">
      <c r="A25" s="12"/>
      <c r="B25" s="25">
        <v>334.7</v>
      </c>
      <c r="C25" s="20" t="s">
        <v>24</v>
      </c>
      <c r="D25" s="46">
        <v>4635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4635</v>
      </c>
      <c r="O25" s="47">
        <f t="shared" si="1"/>
        <v>0.43394813219735978</v>
      </c>
      <c r="P25" s="9"/>
    </row>
    <row r="26" spans="1:16">
      <c r="A26" s="12"/>
      <c r="B26" s="25">
        <v>335.12</v>
      </c>
      <c r="C26" s="20" t="s">
        <v>92</v>
      </c>
      <c r="D26" s="46">
        <v>327538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327538</v>
      </c>
      <c r="O26" s="47">
        <f t="shared" si="1"/>
        <v>30.665480760228444</v>
      </c>
      <c r="P26" s="9"/>
    </row>
    <row r="27" spans="1:16">
      <c r="A27" s="12"/>
      <c r="B27" s="25">
        <v>335.14</v>
      </c>
      <c r="C27" s="20" t="s">
        <v>93</v>
      </c>
      <c r="D27" s="46">
        <v>23430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23430</v>
      </c>
      <c r="O27" s="47">
        <f t="shared" si="1"/>
        <v>2.1936148300720908</v>
      </c>
      <c r="P27" s="9"/>
    </row>
    <row r="28" spans="1:16">
      <c r="A28" s="12"/>
      <c r="B28" s="25">
        <v>335.15</v>
      </c>
      <c r="C28" s="20" t="s">
        <v>94</v>
      </c>
      <c r="D28" s="46">
        <v>11362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11362</v>
      </c>
      <c r="O28" s="47">
        <f t="shared" si="1"/>
        <v>1.0637580750866025</v>
      </c>
      <c r="P28" s="9"/>
    </row>
    <row r="29" spans="1:16">
      <c r="A29" s="12"/>
      <c r="B29" s="25">
        <v>335.18</v>
      </c>
      <c r="C29" s="20" t="s">
        <v>95</v>
      </c>
      <c r="D29" s="46">
        <v>776691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776691</v>
      </c>
      <c r="O29" s="47">
        <f t="shared" si="1"/>
        <v>72.717067690291174</v>
      </c>
      <c r="P29" s="9"/>
    </row>
    <row r="30" spans="1:16">
      <c r="A30" s="12"/>
      <c r="B30" s="25">
        <v>337.2</v>
      </c>
      <c r="C30" s="20" t="s">
        <v>29</v>
      </c>
      <c r="D30" s="46">
        <v>21653</v>
      </c>
      <c r="E30" s="46">
        <v>17370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39023</v>
      </c>
      <c r="O30" s="47">
        <f t="shared" si="1"/>
        <v>3.6534968635895515</v>
      </c>
      <c r="P30" s="9"/>
    </row>
    <row r="31" spans="1:16">
      <c r="A31" s="12"/>
      <c r="B31" s="25">
        <v>337.7</v>
      </c>
      <c r="C31" s="20" t="s">
        <v>31</v>
      </c>
      <c r="D31" s="46">
        <v>15332</v>
      </c>
      <c r="E31" s="46">
        <v>149790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165122</v>
      </c>
      <c r="O31" s="47">
        <f t="shared" si="1"/>
        <v>15.459413912555004</v>
      </c>
      <c r="P31" s="9"/>
    </row>
    <row r="32" spans="1:16">
      <c r="A32" s="12"/>
      <c r="B32" s="25">
        <v>338</v>
      </c>
      <c r="C32" s="20" t="s">
        <v>32</v>
      </c>
      <c r="D32" s="46">
        <v>34851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34851</v>
      </c>
      <c r="O32" s="47">
        <f t="shared" si="1"/>
        <v>3.2628967325156819</v>
      </c>
      <c r="P32" s="9"/>
    </row>
    <row r="33" spans="1:16">
      <c r="A33" s="12"/>
      <c r="B33" s="25">
        <v>339</v>
      </c>
      <c r="C33" s="20" t="s">
        <v>33</v>
      </c>
      <c r="D33" s="46">
        <v>10028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10028</v>
      </c>
      <c r="O33" s="47">
        <f t="shared" si="1"/>
        <v>0.93886340230315513</v>
      </c>
      <c r="P33" s="9"/>
    </row>
    <row r="34" spans="1:16" ht="15.75">
      <c r="A34" s="29" t="s">
        <v>38</v>
      </c>
      <c r="B34" s="30"/>
      <c r="C34" s="31"/>
      <c r="D34" s="32">
        <f t="shared" ref="D34:M34" si="6">SUM(D35:D44)</f>
        <v>996169</v>
      </c>
      <c r="E34" s="32">
        <f t="shared" si="6"/>
        <v>34200</v>
      </c>
      <c r="F34" s="32">
        <f t="shared" si="6"/>
        <v>0</v>
      </c>
      <c r="G34" s="32">
        <f t="shared" si="6"/>
        <v>0</v>
      </c>
      <c r="H34" s="32">
        <f t="shared" si="6"/>
        <v>0</v>
      </c>
      <c r="I34" s="32">
        <f t="shared" si="6"/>
        <v>5253173</v>
      </c>
      <c r="J34" s="32">
        <f t="shared" si="6"/>
        <v>322521</v>
      </c>
      <c r="K34" s="32">
        <f t="shared" si="6"/>
        <v>0</v>
      </c>
      <c r="L34" s="32">
        <f t="shared" si="6"/>
        <v>0</v>
      </c>
      <c r="M34" s="32">
        <f t="shared" si="6"/>
        <v>0</v>
      </c>
      <c r="N34" s="32">
        <f t="shared" si="4"/>
        <v>6606063</v>
      </c>
      <c r="O34" s="45">
        <f t="shared" si="1"/>
        <v>618.48731392191746</v>
      </c>
      <c r="P34" s="10"/>
    </row>
    <row r="35" spans="1:16">
      <c r="A35" s="12"/>
      <c r="B35" s="25">
        <v>341.2</v>
      </c>
      <c r="C35" s="20" t="s">
        <v>96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322521</v>
      </c>
      <c r="K35" s="46">
        <v>0</v>
      </c>
      <c r="L35" s="46">
        <v>0</v>
      </c>
      <c r="M35" s="46">
        <v>0</v>
      </c>
      <c r="N35" s="46">
        <f t="shared" ref="N35:N44" si="7">SUM(D35:M35)</f>
        <v>322521</v>
      </c>
      <c r="O35" s="47">
        <f t="shared" si="1"/>
        <v>30.195768186499393</v>
      </c>
      <c r="P35" s="9"/>
    </row>
    <row r="36" spans="1:16">
      <c r="A36" s="12"/>
      <c r="B36" s="25">
        <v>342.1</v>
      </c>
      <c r="C36" s="20" t="s">
        <v>42</v>
      </c>
      <c r="D36" s="46">
        <v>744645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744645</v>
      </c>
      <c r="O36" s="47">
        <f t="shared" si="1"/>
        <v>69.716786817713697</v>
      </c>
      <c r="P36" s="9"/>
    </row>
    <row r="37" spans="1:16">
      <c r="A37" s="12"/>
      <c r="B37" s="25">
        <v>342.9</v>
      </c>
      <c r="C37" s="20" t="s">
        <v>110</v>
      </c>
      <c r="D37" s="46">
        <v>1200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1200</v>
      </c>
      <c r="O37" s="47">
        <f t="shared" ref="O37:O59" si="8">(N37/O$61)</f>
        <v>0.11234903098960772</v>
      </c>
      <c r="P37" s="9"/>
    </row>
    <row r="38" spans="1:16">
      <c r="A38" s="12"/>
      <c r="B38" s="25">
        <v>343.3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2672727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2672727</v>
      </c>
      <c r="O38" s="47">
        <f t="shared" si="8"/>
        <v>250.23190712480104</v>
      </c>
      <c r="P38" s="9"/>
    </row>
    <row r="39" spans="1:16">
      <c r="A39" s="12"/>
      <c r="B39" s="25">
        <v>343.4</v>
      </c>
      <c r="C39" s="20" t="s">
        <v>44</v>
      </c>
      <c r="D39" s="46">
        <v>-3307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-3307</v>
      </c>
      <c r="O39" s="47">
        <f t="shared" si="8"/>
        <v>-0.3096152045688606</v>
      </c>
      <c r="P39" s="9"/>
    </row>
    <row r="40" spans="1:16">
      <c r="A40" s="12"/>
      <c r="B40" s="25">
        <v>343.5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2454291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2454291</v>
      </c>
      <c r="O40" s="47">
        <f t="shared" si="8"/>
        <v>229.78101301376276</v>
      </c>
      <c r="P40" s="9"/>
    </row>
    <row r="41" spans="1:16">
      <c r="A41" s="12"/>
      <c r="B41" s="25">
        <v>343.6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126155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126155</v>
      </c>
      <c r="O41" s="47">
        <f t="shared" si="8"/>
        <v>11.811160003744968</v>
      </c>
      <c r="P41" s="9"/>
    </row>
    <row r="42" spans="1:16">
      <c r="A42" s="12"/>
      <c r="B42" s="25">
        <v>344.5</v>
      </c>
      <c r="C42" s="20" t="s">
        <v>97</v>
      </c>
      <c r="D42" s="46">
        <v>202245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202245</v>
      </c>
      <c r="O42" s="47">
        <f t="shared" si="8"/>
        <v>18.935024810411011</v>
      </c>
      <c r="P42" s="9"/>
    </row>
    <row r="43" spans="1:16">
      <c r="A43" s="12"/>
      <c r="B43" s="25">
        <v>345.9</v>
      </c>
      <c r="C43" s="20" t="s">
        <v>48</v>
      </c>
      <c r="D43" s="46">
        <v>0</v>
      </c>
      <c r="E43" s="46">
        <v>34200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34200</v>
      </c>
      <c r="O43" s="47">
        <f t="shared" si="8"/>
        <v>3.2019473832038199</v>
      </c>
      <c r="P43" s="9"/>
    </row>
    <row r="44" spans="1:16">
      <c r="A44" s="12"/>
      <c r="B44" s="25">
        <v>347.2</v>
      </c>
      <c r="C44" s="20" t="s">
        <v>49</v>
      </c>
      <c r="D44" s="46">
        <v>51386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51386</v>
      </c>
      <c r="O44" s="47">
        <f t="shared" si="8"/>
        <v>4.8109727553599848</v>
      </c>
      <c r="P44" s="9"/>
    </row>
    <row r="45" spans="1:16" ht="15.75">
      <c r="A45" s="29" t="s">
        <v>39</v>
      </c>
      <c r="B45" s="30"/>
      <c r="C45" s="31"/>
      <c r="D45" s="32">
        <f t="shared" ref="D45:M45" si="9">SUM(D46:D48)</f>
        <v>281522</v>
      </c>
      <c r="E45" s="32">
        <f t="shared" si="9"/>
        <v>9358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ref="N45:N50" si="10">SUM(D45:M45)</f>
        <v>290880</v>
      </c>
      <c r="O45" s="45">
        <f t="shared" si="8"/>
        <v>27.233405111880909</v>
      </c>
      <c r="P45" s="10"/>
    </row>
    <row r="46" spans="1:16">
      <c r="A46" s="13"/>
      <c r="B46" s="39">
        <v>351.1</v>
      </c>
      <c r="C46" s="21" t="s">
        <v>53</v>
      </c>
      <c r="D46" s="46">
        <v>30318</v>
      </c>
      <c r="E46" s="46">
        <v>3836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34154</v>
      </c>
      <c r="O46" s="47">
        <f t="shared" si="8"/>
        <v>3.1976406703492182</v>
      </c>
      <c r="P46" s="9"/>
    </row>
    <row r="47" spans="1:16">
      <c r="A47" s="13"/>
      <c r="B47" s="39">
        <v>351.7</v>
      </c>
      <c r="C47" s="21" t="s">
        <v>111</v>
      </c>
      <c r="D47" s="46">
        <v>41362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41362</v>
      </c>
      <c r="O47" s="47">
        <f t="shared" si="8"/>
        <v>3.8724838498267951</v>
      </c>
      <c r="P47" s="9"/>
    </row>
    <row r="48" spans="1:16">
      <c r="A48" s="13"/>
      <c r="B48" s="39">
        <v>354</v>
      </c>
      <c r="C48" s="21" t="s">
        <v>56</v>
      </c>
      <c r="D48" s="46">
        <v>209842</v>
      </c>
      <c r="E48" s="46">
        <v>5522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215364</v>
      </c>
      <c r="O48" s="47">
        <f t="shared" si="8"/>
        <v>20.163280591704897</v>
      </c>
      <c r="P48" s="9"/>
    </row>
    <row r="49" spans="1:119" ht="15.75">
      <c r="A49" s="29" t="s">
        <v>3</v>
      </c>
      <c r="B49" s="30"/>
      <c r="C49" s="31"/>
      <c r="D49" s="32">
        <f t="shared" ref="D49:M49" si="11">SUM(D50:D58)</f>
        <v>1641027</v>
      </c>
      <c r="E49" s="32">
        <f t="shared" si="11"/>
        <v>23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18824</v>
      </c>
      <c r="J49" s="32">
        <f t="shared" si="11"/>
        <v>0</v>
      </c>
      <c r="K49" s="32">
        <f t="shared" si="11"/>
        <v>1595373</v>
      </c>
      <c r="L49" s="32">
        <f t="shared" si="11"/>
        <v>0</v>
      </c>
      <c r="M49" s="32">
        <f t="shared" si="11"/>
        <v>0</v>
      </c>
      <c r="N49" s="32">
        <f t="shared" si="10"/>
        <v>3255247</v>
      </c>
      <c r="O49" s="45">
        <f t="shared" si="8"/>
        <v>304.76987173485628</v>
      </c>
      <c r="P49" s="10"/>
    </row>
    <row r="50" spans="1:119">
      <c r="A50" s="12"/>
      <c r="B50" s="25">
        <v>361.1</v>
      </c>
      <c r="C50" s="20" t="s">
        <v>57</v>
      </c>
      <c r="D50" s="46">
        <v>13498</v>
      </c>
      <c r="E50" s="46">
        <v>23</v>
      </c>
      <c r="F50" s="46">
        <v>0</v>
      </c>
      <c r="G50" s="46">
        <v>0</v>
      </c>
      <c r="H50" s="46">
        <v>0</v>
      </c>
      <c r="I50" s="46">
        <v>9127</v>
      </c>
      <c r="J50" s="46">
        <v>0</v>
      </c>
      <c r="K50" s="46">
        <v>13</v>
      </c>
      <c r="L50" s="46">
        <v>0</v>
      </c>
      <c r="M50" s="46">
        <v>0</v>
      </c>
      <c r="N50" s="46">
        <f t="shared" si="10"/>
        <v>22661</v>
      </c>
      <c r="O50" s="47">
        <f t="shared" si="8"/>
        <v>2.1216178260462502</v>
      </c>
      <c r="P50" s="9"/>
    </row>
    <row r="51" spans="1:119">
      <c r="A51" s="12"/>
      <c r="B51" s="25">
        <v>361.2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203849</v>
      </c>
      <c r="L51" s="46">
        <v>0</v>
      </c>
      <c r="M51" s="46">
        <v>0</v>
      </c>
      <c r="N51" s="46">
        <f t="shared" ref="N51:N58" si="12">SUM(D51:M51)</f>
        <v>203849</v>
      </c>
      <c r="O51" s="47">
        <f t="shared" si="8"/>
        <v>19.085198015167119</v>
      </c>
      <c r="P51" s="9"/>
    </row>
    <row r="52" spans="1:119">
      <c r="A52" s="12"/>
      <c r="B52" s="25">
        <v>361.3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786115</v>
      </c>
      <c r="L52" s="46">
        <v>0</v>
      </c>
      <c r="M52" s="46">
        <v>0</v>
      </c>
      <c r="N52" s="46">
        <f t="shared" si="12"/>
        <v>786115</v>
      </c>
      <c r="O52" s="47">
        <f t="shared" si="8"/>
        <v>73.599382080329562</v>
      </c>
      <c r="P52" s="9"/>
    </row>
    <row r="53" spans="1:119">
      <c r="A53" s="12"/>
      <c r="B53" s="25">
        <v>361.4</v>
      </c>
      <c r="C53" s="20" t="s">
        <v>99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19592</v>
      </c>
      <c r="L53" s="46">
        <v>0</v>
      </c>
      <c r="M53" s="46">
        <v>0</v>
      </c>
      <c r="N53" s="46">
        <f t="shared" si="12"/>
        <v>19592</v>
      </c>
      <c r="O53" s="47">
        <f t="shared" si="8"/>
        <v>1.8342851792903285</v>
      </c>
      <c r="P53" s="9"/>
    </row>
    <row r="54" spans="1:119">
      <c r="A54" s="12"/>
      <c r="B54" s="25">
        <v>362</v>
      </c>
      <c r="C54" s="20" t="s">
        <v>61</v>
      </c>
      <c r="D54" s="46">
        <v>223245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223245</v>
      </c>
      <c r="O54" s="47">
        <f t="shared" si="8"/>
        <v>20.901132852729145</v>
      </c>
      <c r="P54" s="9"/>
    </row>
    <row r="55" spans="1:119">
      <c r="A55" s="12"/>
      <c r="B55" s="25">
        <v>364</v>
      </c>
      <c r="C55" s="20" t="s">
        <v>100</v>
      </c>
      <c r="D55" s="46">
        <v>212090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212090</v>
      </c>
      <c r="O55" s="47">
        <f t="shared" si="8"/>
        <v>19.856754985488251</v>
      </c>
      <c r="P55" s="9"/>
    </row>
    <row r="56" spans="1:119">
      <c r="A56" s="12"/>
      <c r="B56" s="25">
        <v>366</v>
      </c>
      <c r="C56" s="20" t="s">
        <v>63</v>
      </c>
      <c r="D56" s="46">
        <v>1023500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1023500</v>
      </c>
      <c r="O56" s="47">
        <f t="shared" si="8"/>
        <v>95.82436101488625</v>
      </c>
      <c r="P56" s="9"/>
    </row>
    <row r="57" spans="1:119">
      <c r="A57" s="12"/>
      <c r="B57" s="25">
        <v>368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583804</v>
      </c>
      <c r="L57" s="46">
        <v>0</v>
      </c>
      <c r="M57" s="46">
        <v>0</v>
      </c>
      <c r="N57" s="46">
        <f t="shared" si="12"/>
        <v>583804</v>
      </c>
      <c r="O57" s="47">
        <f t="shared" si="8"/>
        <v>54.658178073214117</v>
      </c>
      <c r="P57" s="9"/>
    </row>
    <row r="58" spans="1:119" ht="15.75" thickBot="1">
      <c r="A58" s="12"/>
      <c r="B58" s="25">
        <v>369.9</v>
      </c>
      <c r="C58" s="20" t="s">
        <v>66</v>
      </c>
      <c r="D58" s="46">
        <v>168694</v>
      </c>
      <c r="E58" s="46">
        <v>0</v>
      </c>
      <c r="F58" s="46">
        <v>0</v>
      </c>
      <c r="G58" s="46">
        <v>0</v>
      </c>
      <c r="H58" s="46">
        <v>0</v>
      </c>
      <c r="I58" s="46">
        <v>9697</v>
      </c>
      <c r="J58" s="46">
        <v>0</v>
      </c>
      <c r="K58" s="46">
        <v>2000</v>
      </c>
      <c r="L58" s="46">
        <v>0</v>
      </c>
      <c r="M58" s="46">
        <v>0</v>
      </c>
      <c r="N58" s="46">
        <f t="shared" si="12"/>
        <v>180391</v>
      </c>
      <c r="O58" s="47">
        <f t="shared" si="8"/>
        <v>16.88896170770527</v>
      </c>
      <c r="P58" s="9"/>
    </row>
    <row r="59" spans="1:119" ht="16.5" thickBot="1">
      <c r="A59" s="14" t="s">
        <v>51</v>
      </c>
      <c r="B59" s="23"/>
      <c r="C59" s="22"/>
      <c r="D59" s="15">
        <f>SUM(D5,D15,D22,D34,D45,D49)</f>
        <v>10369202</v>
      </c>
      <c r="E59" s="15">
        <f t="shared" ref="E59:M59" si="13">SUM(E5,E15,E22,E34,E45,E49)</f>
        <v>317361</v>
      </c>
      <c r="F59" s="15">
        <f t="shared" si="13"/>
        <v>0</v>
      </c>
      <c r="G59" s="15">
        <f t="shared" si="13"/>
        <v>0</v>
      </c>
      <c r="H59" s="15">
        <f t="shared" si="13"/>
        <v>0</v>
      </c>
      <c r="I59" s="15">
        <f t="shared" si="13"/>
        <v>5271997</v>
      </c>
      <c r="J59" s="15">
        <f t="shared" si="13"/>
        <v>322521</v>
      </c>
      <c r="K59" s="15">
        <f t="shared" si="13"/>
        <v>1595373</v>
      </c>
      <c r="L59" s="15">
        <f t="shared" si="13"/>
        <v>0</v>
      </c>
      <c r="M59" s="15">
        <f t="shared" si="13"/>
        <v>0</v>
      </c>
      <c r="N59" s="15">
        <f>SUM(D59:M59)</f>
        <v>17876454</v>
      </c>
      <c r="O59" s="38">
        <f t="shared" si="8"/>
        <v>1673.6685703585806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112</v>
      </c>
      <c r="M61" s="48"/>
      <c r="N61" s="48"/>
      <c r="O61" s="43">
        <v>10681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82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3934305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3934305</v>
      </c>
      <c r="O5" s="33">
        <f t="shared" ref="O5:O36" si="1">(N5/O$60)</f>
        <v>371.75706321458944</v>
      </c>
      <c r="P5" s="6"/>
    </row>
    <row r="6" spans="1:133">
      <c r="A6" s="12"/>
      <c r="B6" s="25">
        <v>311</v>
      </c>
      <c r="C6" s="20" t="s">
        <v>2</v>
      </c>
      <c r="D6" s="46">
        <v>2105853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2105853</v>
      </c>
      <c r="O6" s="47">
        <f t="shared" si="1"/>
        <v>198.98450344892751</v>
      </c>
      <c r="P6" s="9"/>
    </row>
    <row r="7" spans="1:133">
      <c r="A7" s="12"/>
      <c r="B7" s="25">
        <v>312.41000000000003</v>
      </c>
      <c r="C7" s="20" t="s">
        <v>11</v>
      </c>
      <c r="D7" s="46">
        <v>179149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179149</v>
      </c>
      <c r="O7" s="47">
        <f t="shared" si="1"/>
        <v>16.927997732212038</v>
      </c>
      <c r="P7" s="9"/>
    </row>
    <row r="8" spans="1:133">
      <c r="A8" s="12"/>
      <c r="B8" s="25">
        <v>312.42</v>
      </c>
      <c r="C8" s="20" t="s">
        <v>10</v>
      </c>
      <c r="D8" s="46">
        <v>84541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84541</v>
      </c>
      <c r="O8" s="47">
        <f t="shared" si="1"/>
        <v>7.9883775866956439</v>
      </c>
      <c r="P8" s="9"/>
    </row>
    <row r="9" spans="1:133">
      <c r="A9" s="12"/>
      <c r="B9" s="25">
        <v>314.10000000000002</v>
      </c>
      <c r="C9" s="20" t="s">
        <v>12</v>
      </c>
      <c r="D9" s="46">
        <v>751631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751631</v>
      </c>
      <c r="O9" s="47">
        <f t="shared" si="1"/>
        <v>71.022488897288099</v>
      </c>
      <c r="P9" s="9"/>
    </row>
    <row r="10" spans="1:133">
      <c r="A10" s="12"/>
      <c r="B10" s="25">
        <v>314.3</v>
      </c>
      <c r="C10" s="20" t="s">
        <v>13</v>
      </c>
      <c r="D10" s="46">
        <v>237434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237434</v>
      </c>
      <c r="O10" s="47">
        <f t="shared" si="1"/>
        <v>22.435415288670509</v>
      </c>
      <c r="P10" s="9"/>
    </row>
    <row r="11" spans="1:133">
      <c r="A11" s="12"/>
      <c r="B11" s="25">
        <v>314.39999999999998</v>
      </c>
      <c r="C11" s="20" t="s">
        <v>14</v>
      </c>
      <c r="D11" s="46">
        <v>48784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48784</v>
      </c>
      <c r="O11" s="47">
        <f t="shared" si="1"/>
        <v>4.6096569970707737</v>
      </c>
      <c r="P11" s="9"/>
    </row>
    <row r="12" spans="1:133">
      <c r="A12" s="12"/>
      <c r="B12" s="25">
        <v>315</v>
      </c>
      <c r="C12" s="20" t="s">
        <v>89</v>
      </c>
      <c r="D12" s="46">
        <v>306020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306020</v>
      </c>
      <c r="O12" s="47">
        <f t="shared" si="1"/>
        <v>28.916186336577528</v>
      </c>
      <c r="P12" s="9"/>
    </row>
    <row r="13" spans="1:133">
      <c r="A13" s="12"/>
      <c r="B13" s="25">
        <v>316</v>
      </c>
      <c r="C13" s="20" t="s">
        <v>90</v>
      </c>
      <c r="D13" s="46">
        <v>220893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220893</v>
      </c>
      <c r="O13" s="47">
        <f t="shared" si="1"/>
        <v>20.872436927147312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SUM(D15:D19)</f>
        <v>1009630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1009630</v>
      </c>
      <c r="O14" s="45">
        <f t="shared" si="1"/>
        <v>95.401114995747903</v>
      </c>
      <c r="P14" s="10"/>
    </row>
    <row r="15" spans="1:133">
      <c r="A15" s="12"/>
      <c r="B15" s="25">
        <v>322</v>
      </c>
      <c r="C15" s="20" t="s">
        <v>0</v>
      </c>
      <c r="D15" s="46">
        <v>270217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270217</v>
      </c>
      <c r="O15" s="47">
        <f t="shared" si="1"/>
        <v>25.533119153359159</v>
      </c>
      <c r="P15" s="9"/>
    </row>
    <row r="16" spans="1:133">
      <c r="A16" s="12"/>
      <c r="B16" s="25">
        <v>323.10000000000002</v>
      </c>
      <c r="C16" s="20" t="s">
        <v>18</v>
      </c>
      <c r="D16" s="46">
        <v>610311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610311</v>
      </c>
      <c r="O16" s="47">
        <f t="shared" si="1"/>
        <v>57.668997448738544</v>
      </c>
      <c r="P16" s="9"/>
    </row>
    <row r="17" spans="1:16">
      <c r="A17" s="12"/>
      <c r="B17" s="25">
        <v>323.39999999999998</v>
      </c>
      <c r="C17" s="20" t="s">
        <v>19</v>
      </c>
      <c r="D17" s="46">
        <v>11493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11493</v>
      </c>
      <c r="O17" s="47">
        <f t="shared" si="1"/>
        <v>1.0859869602192196</v>
      </c>
      <c r="P17" s="9"/>
    </row>
    <row r="18" spans="1:16">
      <c r="A18" s="12"/>
      <c r="B18" s="25">
        <v>323.7</v>
      </c>
      <c r="C18" s="20" t="s">
        <v>91</v>
      </c>
      <c r="D18" s="46">
        <v>85552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85552</v>
      </c>
      <c r="O18" s="47">
        <f t="shared" si="1"/>
        <v>8.0839081545875455</v>
      </c>
      <c r="P18" s="9"/>
    </row>
    <row r="19" spans="1:16">
      <c r="A19" s="12"/>
      <c r="B19" s="25">
        <v>329</v>
      </c>
      <c r="C19" s="20" t="s">
        <v>78</v>
      </c>
      <c r="D19" s="46">
        <v>32057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32057</v>
      </c>
      <c r="O19" s="47">
        <f t="shared" si="1"/>
        <v>3.029103278843428</v>
      </c>
      <c r="P19" s="9"/>
    </row>
    <row r="20" spans="1:16" ht="15.75">
      <c r="A20" s="29" t="s">
        <v>20</v>
      </c>
      <c r="B20" s="30"/>
      <c r="C20" s="31"/>
      <c r="D20" s="32">
        <f t="shared" ref="D20:M20" si="5">SUM(D21:D32)</f>
        <v>1139489</v>
      </c>
      <c r="E20" s="32">
        <f t="shared" si="5"/>
        <v>1307545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2447034</v>
      </c>
      <c r="O20" s="45">
        <f t="shared" si="1"/>
        <v>231.22309364074459</v>
      </c>
      <c r="P20" s="10"/>
    </row>
    <row r="21" spans="1:16">
      <c r="A21" s="12"/>
      <c r="B21" s="25">
        <v>331.2</v>
      </c>
      <c r="C21" s="20" t="s">
        <v>79</v>
      </c>
      <c r="D21" s="46">
        <v>975</v>
      </c>
      <c r="E21" s="46">
        <v>34131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35106</v>
      </c>
      <c r="O21" s="47">
        <f t="shared" si="1"/>
        <v>3.3172068411603517</v>
      </c>
      <c r="P21" s="9"/>
    </row>
    <row r="22" spans="1:16">
      <c r="A22" s="12"/>
      <c r="B22" s="25">
        <v>331.39</v>
      </c>
      <c r="C22" s="20" t="s">
        <v>80</v>
      </c>
      <c r="D22" s="46">
        <v>0</v>
      </c>
      <c r="E22" s="46">
        <v>983414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983414</v>
      </c>
      <c r="O22" s="47">
        <f t="shared" si="1"/>
        <v>92.923934612113769</v>
      </c>
      <c r="P22" s="9"/>
    </row>
    <row r="23" spans="1:16">
      <c r="A23" s="12"/>
      <c r="B23" s="25">
        <v>331.5</v>
      </c>
      <c r="C23" s="20" t="s">
        <v>21</v>
      </c>
      <c r="D23" s="46">
        <v>2868</v>
      </c>
      <c r="E23" s="46">
        <v>290000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292868</v>
      </c>
      <c r="O23" s="47">
        <f t="shared" si="1"/>
        <v>27.673438533497119</v>
      </c>
      <c r="P23" s="9"/>
    </row>
    <row r="24" spans="1:16">
      <c r="A24" s="12"/>
      <c r="B24" s="25">
        <v>334.5</v>
      </c>
      <c r="C24" s="20" t="s">
        <v>23</v>
      </c>
      <c r="D24" s="46">
        <v>478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478</v>
      </c>
      <c r="O24" s="47">
        <f t="shared" si="1"/>
        <v>4.5166776906359257E-2</v>
      </c>
      <c r="P24" s="9"/>
    </row>
    <row r="25" spans="1:16">
      <c r="A25" s="12"/>
      <c r="B25" s="25">
        <v>334.7</v>
      </c>
      <c r="C25" s="20" t="s">
        <v>24</v>
      </c>
      <c r="D25" s="46">
        <v>4295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4295</v>
      </c>
      <c r="O25" s="47">
        <f t="shared" si="1"/>
        <v>0.40583955400170085</v>
      </c>
      <c r="P25" s="9"/>
    </row>
    <row r="26" spans="1:16">
      <c r="A26" s="12"/>
      <c r="B26" s="25">
        <v>335.12</v>
      </c>
      <c r="C26" s="20" t="s">
        <v>92</v>
      </c>
      <c r="D26" s="46">
        <v>310382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310382</v>
      </c>
      <c r="O26" s="47">
        <f t="shared" si="1"/>
        <v>29.328356798639327</v>
      </c>
      <c r="P26" s="9"/>
    </row>
    <row r="27" spans="1:16">
      <c r="A27" s="12"/>
      <c r="B27" s="25">
        <v>335.14</v>
      </c>
      <c r="C27" s="20" t="s">
        <v>93</v>
      </c>
      <c r="D27" s="46">
        <v>21576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21576</v>
      </c>
      <c r="O27" s="47">
        <f t="shared" si="1"/>
        <v>2.0387413776811867</v>
      </c>
      <c r="P27" s="9"/>
    </row>
    <row r="28" spans="1:16">
      <c r="A28" s="12"/>
      <c r="B28" s="25">
        <v>335.15</v>
      </c>
      <c r="C28" s="20" t="s">
        <v>94</v>
      </c>
      <c r="D28" s="46">
        <v>9831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9831</v>
      </c>
      <c r="O28" s="47">
        <f t="shared" si="1"/>
        <v>0.92894264386279879</v>
      </c>
      <c r="P28" s="9"/>
    </row>
    <row r="29" spans="1:16">
      <c r="A29" s="12"/>
      <c r="B29" s="25">
        <v>335.18</v>
      </c>
      <c r="C29" s="20" t="s">
        <v>95</v>
      </c>
      <c r="D29" s="46">
        <v>720196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720196</v>
      </c>
      <c r="O29" s="47">
        <f t="shared" si="1"/>
        <v>68.052159123121982</v>
      </c>
      <c r="P29" s="9"/>
    </row>
    <row r="30" spans="1:16">
      <c r="A30" s="12"/>
      <c r="B30" s="25">
        <v>337.2</v>
      </c>
      <c r="C30" s="20" t="s">
        <v>29</v>
      </c>
      <c r="D30" s="46">
        <v>25842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25842</v>
      </c>
      <c r="O30" s="47">
        <f t="shared" si="1"/>
        <v>2.4418406878956818</v>
      </c>
      <c r="P30" s="9"/>
    </row>
    <row r="31" spans="1:16">
      <c r="A31" s="12"/>
      <c r="B31" s="25">
        <v>338</v>
      </c>
      <c r="C31" s="20" t="s">
        <v>32</v>
      </c>
      <c r="D31" s="46">
        <v>35060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35060</v>
      </c>
      <c r="O31" s="47">
        <f t="shared" si="1"/>
        <v>3.3128602475668525</v>
      </c>
      <c r="P31" s="9"/>
    </row>
    <row r="32" spans="1:16">
      <c r="A32" s="12"/>
      <c r="B32" s="25">
        <v>339</v>
      </c>
      <c r="C32" s="20" t="s">
        <v>33</v>
      </c>
      <c r="D32" s="46">
        <v>7986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7986</v>
      </c>
      <c r="O32" s="47">
        <f t="shared" si="1"/>
        <v>0.75460644429745816</v>
      </c>
      <c r="P32" s="9"/>
    </row>
    <row r="33" spans="1:16" ht="15.75">
      <c r="A33" s="29" t="s">
        <v>38</v>
      </c>
      <c r="B33" s="30"/>
      <c r="C33" s="31"/>
      <c r="D33" s="32">
        <f t="shared" ref="D33:M33" si="7">SUM(D34:D42)</f>
        <v>1703143</v>
      </c>
      <c r="E33" s="32">
        <f t="shared" si="7"/>
        <v>36000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4983393</v>
      </c>
      <c r="J33" s="32">
        <f t="shared" si="7"/>
        <v>314511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7037047</v>
      </c>
      <c r="O33" s="45">
        <f t="shared" si="1"/>
        <v>664.93876972503074</v>
      </c>
      <c r="P33" s="10"/>
    </row>
    <row r="34" spans="1:16">
      <c r="A34" s="12"/>
      <c r="B34" s="25">
        <v>341.2</v>
      </c>
      <c r="C34" s="20" t="s">
        <v>96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314511</v>
      </c>
      <c r="K34" s="46">
        <v>0</v>
      </c>
      <c r="L34" s="46">
        <v>0</v>
      </c>
      <c r="M34" s="46">
        <v>0</v>
      </c>
      <c r="N34" s="46">
        <f t="shared" ref="N34:N42" si="8">SUM(D34:M34)</f>
        <v>314511</v>
      </c>
      <c r="O34" s="47">
        <f t="shared" si="1"/>
        <v>29.7185108192384</v>
      </c>
      <c r="P34" s="9"/>
    </row>
    <row r="35" spans="1:16">
      <c r="A35" s="12"/>
      <c r="B35" s="25">
        <v>342.1</v>
      </c>
      <c r="C35" s="20" t="s">
        <v>42</v>
      </c>
      <c r="D35" s="46">
        <v>687762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687762</v>
      </c>
      <c r="O35" s="47">
        <f t="shared" si="1"/>
        <v>64.987432675044886</v>
      </c>
      <c r="P35" s="9"/>
    </row>
    <row r="36" spans="1:16">
      <c r="A36" s="12"/>
      <c r="B36" s="25">
        <v>343.3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2483345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2483345</v>
      </c>
      <c r="O36" s="47">
        <f t="shared" si="1"/>
        <v>234.65416233582161</v>
      </c>
      <c r="P36" s="9"/>
    </row>
    <row r="37" spans="1:16">
      <c r="A37" s="12"/>
      <c r="B37" s="25">
        <v>343.4</v>
      </c>
      <c r="C37" s="20" t="s">
        <v>44</v>
      </c>
      <c r="D37" s="46">
        <v>806827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806827</v>
      </c>
      <c r="O37" s="47">
        <f t="shared" ref="O37:O58" si="9">(N37/O$60)</f>
        <v>76.238023244826607</v>
      </c>
      <c r="P37" s="9"/>
    </row>
    <row r="38" spans="1:16">
      <c r="A38" s="12"/>
      <c r="B38" s="25">
        <v>343.5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2372042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2372042</v>
      </c>
      <c r="O38" s="47">
        <f t="shared" si="9"/>
        <v>224.13701218936029</v>
      </c>
      <c r="P38" s="9"/>
    </row>
    <row r="39" spans="1:16">
      <c r="A39" s="12"/>
      <c r="B39" s="25">
        <v>343.6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128006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128006</v>
      </c>
      <c r="O39" s="47">
        <f t="shared" si="9"/>
        <v>12.095436076726825</v>
      </c>
      <c r="P39" s="9"/>
    </row>
    <row r="40" spans="1:16">
      <c r="A40" s="12"/>
      <c r="B40" s="25">
        <v>344.5</v>
      </c>
      <c r="C40" s="20" t="s">
        <v>97</v>
      </c>
      <c r="D40" s="46">
        <v>157878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157878</v>
      </c>
      <c r="O40" s="47">
        <f t="shared" si="9"/>
        <v>14.918076159879051</v>
      </c>
      <c r="P40" s="9"/>
    </row>
    <row r="41" spans="1:16">
      <c r="A41" s="12"/>
      <c r="B41" s="25">
        <v>345.9</v>
      </c>
      <c r="C41" s="20" t="s">
        <v>48</v>
      </c>
      <c r="D41" s="46">
        <v>0</v>
      </c>
      <c r="E41" s="46">
        <v>36000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36000</v>
      </c>
      <c r="O41" s="47">
        <f t="shared" si="9"/>
        <v>3.401681942738354</v>
      </c>
      <c r="P41" s="9"/>
    </row>
    <row r="42" spans="1:16">
      <c r="A42" s="12"/>
      <c r="B42" s="25">
        <v>347.2</v>
      </c>
      <c r="C42" s="20" t="s">
        <v>49</v>
      </c>
      <c r="D42" s="46">
        <v>50676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50676</v>
      </c>
      <c r="O42" s="47">
        <f t="shared" si="9"/>
        <v>4.7884342813946894</v>
      </c>
      <c r="P42" s="9"/>
    </row>
    <row r="43" spans="1:16" ht="15.75">
      <c r="A43" s="29" t="s">
        <v>39</v>
      </c>
      <c r="B43" s="30"/>
      <c r="C43" s="31"/>
      <c r="D43" s="32">
        <f t="shared" ref="D43:M43" si="10">SUM(D44:D46)</f>
        <v>135148</v>
      </c>
      <c r="E43" s="32">
        <f t="shared" si="10"/>
        <v>5593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48" si="11">SUM(D43:M43)</f>
        <v>140741</v>
      </c>
      <c r="O43" s="45">
        <f t="shared" si="9"/>
        <v>13.29878106397052</v>
      </c>
      <c r="P43" s="10"/>
    </row>
    <row r="44" spans="1:16">
      <c r="A44" s="13"/>
      <c r="B44" s="39">
        <v>351.1</v>
      </c>
      <c r="C44" s="21" t="s">
        <v>53</v>
      </c>
      <c r="D44" s="46">
        <v>19532</v>
      </c>
      <c r="E44" s="46">
        <v>3182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22714</v>
      </c>
      <c r="O44" s="47">
        <f t="shared" si="9"/>
        <v>2.1462723235377492</v>
      </c>
      <c r="P44" s="9"/>
    </row>
    <row r="45" spans="1:16">
      <c r="A45" s="13"/>
      <c r="B45" s="39">
        <v>354</v>
      </c>
      <c r="C45" s="21" t="s">
        <v>56</v>
      </c>
      <c r="D45" s="46">
        <v>115616</v>
      </c>
      <c r="E45" s="46">
        <v>1242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116858</v>
      </c>
      <c r="O45" s="47">
        <f t="shared" si="9"/>
        <v>11.042048568458849</v>
      </c>
      <c r="P45" s="9"/>
    </row>
    <row r="46" spans="1:16">
      <c r="A46" s="13"/>
      <c r="B46" s="39">
        <v>355</v>
      </c>
      <c r="C46" s="21" t="s">
        <v>98</v>
      </c>
      <c r="D46" s="46">
        <v>0</v>
      </c>
      <c r="E46" s="46">
        <v>1169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1169</v>
      </c>
      <c r="O46" s="47">
        <f t="shared" si="9"/>
        <v>0.11046017197392044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SUM(D48:D57)</f>
        <v>583353</v>
      </c>
      <c r="E47" s="32">
        <f t="shared" si="12"/>
        <v>401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1385644</v>
      </c>
      <c r="J47" s="32">
        <f t="shared" si="12"/>
        <v>0</v>
      </c>
      <c r="K47" s="32">
        <f t="shared" si="12"/>
        <v>1560862</v>
      </c>
      <c r="L47" s="32">
        <f t="shared" si="12"/>
        <v>0</v>
      </c>
      <c r="M47" s="32">
        <f t="shared" si="12"/>
        <v>0</v>
      </c>
      <c r="N47" s="32">
        <f t="shared" si="11"/>
        <v>3530260</v>
      </c>
      <c r="O47" s="45">
        <f t="shared" si="9"/>
        <v>333.57838042143061</v>
      </c>
      <c r="P47" s="10"/>
    </row>
    <row r="48" spans="1:16">
      <c r="A48" s="12"/>
      <c r="B48" s="25">
        <v>361.1</v>
      </c>
      <c r="C48" s="20" t="s">
        <v>57</v>
      </c>
      <c r="D48" s="46">
        <v>10998</v>
      </c>
      <c r="E48" s="46">
        <v>41</v>
      </c>
      <c r="F48" s="46">
        <v>0</v>
      </c>
      <c r="G48" s="46">
        <v>0</v>
      </c>
      <c r="H48" s="46">
        <v>0</v>
      </c>
      <c r="I48" s="46">
        <v>7087</v>
      </c>
      <c r="J48" s="46">
        <v>0</v>
      </c>
      <c r="K48" s="46">
        <v>187131</v>
      </c>
      <c r="L48" s="46">
        <v>0</v>
      </c>
      <c r="M48" s="46">
        <v>0</v>
      </c>
      <c r="N48" s="46">
        <f t="shared" si="11"/>
        <v>205257</v>
      </c>
      <c r="O48" s="47">
        <f t="shared" si="9"/>
        <v>19.394973070017954</v>
      </c>
      <c r="P48" s="9"/>
    </row>
    <row r="49" spans="1:119">
      <c r="A49" s="12"/>
      <c r="B49" s="25">
        <v>361.2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108946</v>
      </c>
      <c r="L49" s="46">
        <v>0</v>
      </c>
      <c r="M49" s="46">
        <v>0</v>
      </c>
      <c r="N49" s="46">
        <f t="shared" ref="N49:N57" si="13">SUM(D49:M49)</f>
        <v>108946</v>
      </c>
      <c r="O49" s="47">
        <f t="shared" si="9"/>
        <v>10.29443447037702</v>
      </c>
      <c r="P49" s="9"/>
    </row>
    <row r="50" spans="1:119">
      <c r="A50" s="12"/>
      <c r="B50" s="25">
        <v>361.3</v>
      </c>
      <c r="C50" s="20" t="s">
        <v>59</v>
      </c>
      <c r="D50" s="46">
        <v>4692</v>
      </c>
      <c r="E50" s="46">
        <v>0</v>
      </c>
      <c r="F50" s="46">
        <v>0</v>
      </c>
      <c r="G50" s="46">
        <v>0</v>
      </c>
      <c r="H50" s="46">
        <v>0</v>
      </c>
      <c r="I50" s="46">
        <v>5372</v>
      </c>
      <c r="J50" s="46">
        <v>0</v>
      </c>
      <c r="K50" s="46">
        <v>491437</v>
      </c>
      <c r="L50" s="46">
        <v>0</v>
      </c>
      <c r="M50" s="46">
        <v>0</v>
      </c>
      <c r="N50" s="46">
        <f t="shared" si="13"/>
        <v>501501</v>
      </c>
      <c r="O50" s="47">
        <f t="shared" si="9"/>
        <v>47.387413776811869</v>
      </c>
      <c r="P50" s="9"/>
    </row>
    <row r="51" spans="1:119">
      <c r="A51" s="12"/>
      <c r="B51" s="25">
        <v>361.4</v>
      </c>
      <c r="C51" s="20" t="s">
        <v>99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192959</v>
      </c>
      <c r="L51" s="46">
        <v>0</v>
      </c>
      <c r="M51" s="46">
        <v>0</v>
      </c>
      <c r="N51" s="46">
        <f t="shared" si="13"/>
        <v>192959</v>
      </c>
      <c r="O51" s="47">
        <f t="shared" si="9"/>
        <v>18.2329207219125</v>
      </c>
      <c r="P51" s="9"/>
    </row>
    <row r="52" spans="1:119">
      <c r="A52" s="12"/>
      <c r="B52" s="25">
        <v>362</v>
      </c>
      <c r="C52" s="20" t="s">
        <v>61</v>
      </c>
      <c r="D52" s="46">
        <v>478645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478645</v>
      </c>
      <c r="O52" s="47">
        <f t="shared" si="9"/>
        <v>45.22772370783332</v>
      </c>
      <c r="P52" s="9"/>
    </row>
    <row r="53" spans="1:119">
      <c r="A53" s="12"/>
      <c r="B53" s="25">
        <v>364</v>
      </c>
      <c r="C53" s="20" t="s">
        <v>100</v>
      </c>
      <c r="D53" s="46">
        <v>7181</v>
      </c>
      <c r="E53" s="46">
        <v>360</v>
      </c>
      <c r="F53" s="46">
        <v>0</v>
      </c>
      <c r="G53" s="46">
        <v>0</v>
      </c>
      <c r="H53" s="46">
        <v>0</v>
      </c>
      <c r="I53" s="46">
        <v>1033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8574</v>
      </c>
      <c r="O53" s="47">
        <f t="shared" si="9"/>
        <v>0.81016724936218465</v>
      </c>
      <c r="P53" s="9"/>
    </row>
    <row r="54" spans="1:119">
      <c r="A54" s="12"/>
      <c r="B54" s="25">
        <v>366</v>
      </c>
      <c r="C54" s="20" t="s">
        <v>63</v>
      </c>
      <c r="D54" s="46">
        <v>3650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3650</v>
      </c>
      <c r="O54" s="47">
        <f t="shared" si="9"/>
        <v>0.34489275252763868</v>
      </c>
      <c r="P54" s="9"/>
    </row>
    <row r="55" spans="1:119">
      <c r="A55" s="12"/>
      <c r="B55" s="25">
        <v>368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580326</v>
      </c>
      <c r="L55" s="46">
        <v>0</v>
      </c>
      <c r="M55" s="46">
        <v>0</v>
      </c>
      <c r="N55" s="46">
        <f t="shared" si="13"/>
        <v>580326</v>
      </c>
      <c r="O55" s="47">
        <f t="shared" si="9"/>
        <v>54.835679863932725</v>
      </c>
      <c r="P55" s="9"/>
    </row>
    <row r="56" spans="1:119">
      <c r="A56" s="12"/>
      <c r="B56" s="25">
        <v>369.3</v>
      </c>
      <c r="C56" s="20" t="s">
        <v>101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1362153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1362153</v>
      </c>
      <c r="O56" s="47">
        <f t="shared" si="9"/>
        <v>128.71142398185771</v>
      </c>
      <c r="P56" s="9"/>
    </row>
    <row r="57" spans="1:119" ht="15.75" thickBot="1">
      <c r="A57" s="12"/>
      <c r="B57" s="25">
        <v>369.9</v>
      </c>
      <c r="C57" s="20" t="s">
        <v>66</v>
      </c>
      <c r="D57" s="46">
        <v>78187</v>
      </c>
      <c r="E57" s="46">
        <v>0</v>
      </c>
      <c r="F57" s="46">
        <v>0</v>
      </c>
      <c r="G57" s="46">
        <v>0</v>
      </c>
      <c r="H57" s="46">
        <v>0</v>
      </c>
      <c r="I57" s="46">
        <v>9999</v>
      </c>
      <c r="J57" s="46">
        <v>0</v>
      </c>
      <c r="K57" s="46">
        <v>63</v>
      </c>
      <c r="L57" s="46">
        <v>0</v>
      </c>
      <c r="M57" s="46">
        <v>0</v>
      </c>
      <c r="N57" s="46">
        <f t="shared" si="13"/>
        <v>88249</v>
      </c>
      <c r="O57" s="47">
        <f t="shared" si="9"/>
        <v>8.3387508267976944</v>
      </c>
      <c r="P57" s="9"/>
    </row>
    <row r="58" spans="1:119" ht="16.5" thickBot="1">
      <c r="A58" s="14" t="s">
        <v>51</v>
      </c>
      <c r="B58" s="23"/>
      <c r="C58" s="22"/>
      <c r="D58" s="15">
        <f>SUM(D5,D14,D20,D33,D43,D47)</f>
        <v>8505068</v>
      </c>
      <c r="E58" s="15">
        <f t="shared" ref="E58:M58" si="14">SUM(E5,E14,E20,E33,E43,E47)</f>
        <v>1349539</v>
      </c>
      <c r="F58" s="15">
        <f t="shared" si="14"/>
        <v>0</v>
      </c>
      <c r="G58" s="15">
        <f t="shared" si="14"/>
        <v>0</v>
      </c>
      <c r="H58" s="15">
        <f t="shared" si="14"/>
        <v>0</v>
      </c>
      <c r="I58" s="15">
        <f t="shared" si="14"/>
        <v>6369037</v>
      </c>
      <c r="J58" s="15">
        <f t="shared" si="14"/>
        <v>314511</v>
      </c>
      <c r="K58" s="15">
        <f t="shared" si="14"/>
        <v>1560862</v>
      </c>
      <c r="L58" s="15">
        <f t="shared" si="14"/>
        <v>0</v>
      </c>
      <c r="M58" s="15">
        <f t="shared" si="14"/>
        <v>0</v>
      </c>
      <c r="N58" s="15">
        <f>SUM(D58:M58)</f>
        <v>18099017</v>
      </c>
      <c r="O58" s="38">
        <f t="shared" si="9"/>
        <v>1710.1972030615138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102</v>
      </c>
      <c r="M60" s="48"/>
      <c r="N60" s="48"/>
      <c r="O60" s="43">
        <v>10583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82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3966311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3966311</v>
      </c>
      <c r="O5" s="33">
        <f t="shared" ref="O5:O36" si="1">(N5/O$55)</f>
        <v>376.45320804859529</v>
      </c>
      <c r="P5" s="6"/>
    </row>
    <row r="6" spans="1:133">
      <c r="A6" s="12"/>
      <c r="B6" s="25">
        <v>311</v>
      </c>
      <c r="C6" s="20" t="s">
        <v>2</v>
      </c>
      <c r="D6" s="46">
        <v>2181084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2181084</v>
      </c>
      <c r="O6" s="47">
        <f t="shared" si="1"/>
        <v>207.01252847380411</v>
      </c>
      <c r="P6" s="9"/>
    </row>
    <row r="7" spans="1:133">
      <c r="A7" s="12"/>
      <c r="B7" s="25">
        <v>312.41000000000003</v>
      </c>
      <c r="C7" s="20" t="s">
        <v>11</v>
      </c>
      <c r="D7" s="46">
        <v>179398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179398</v>
      </c>
      <c r="O7" s="47">
        <f t="shared" si="1"/>
        <v>17.02714502657555</v>
      </c>
      <c r="P7" s="9"/>
    </row>
    <row r="8" spans="1:133">
      <c r="A8" s="12"/>
      <c r="B8" s="25">
        <v>312.42</v>
      </c>
      <c r="C8" s="20" t="s">
        <v>10</v>
      </c>
      <c r="D8" s="46">
        <v>84563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84563</v>
      </c>
      <c r="O8" s="47">
        <f t="shared" si="1"/>
        <v>8.0261009870918762</v>
      </c>
      <c r="P8" s="9"/>
    </row>
    <row r="9" spans="1:133">
      <c r="A9" s="12"/>
      <c r="B9" s="25">
        <v>314.10000000000002</v>
      </c>
      <c r="C9" s="20" t="s">
        <v>12</v>
      </c>
      <c r="D9" s="46">
        <v>704225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704225</v>
      </c>
      <c r="O9" s="47">
        <f t="shared" si="1"/>
        <v>66.839882308276387</v>
      </c>
      <c r="P9" s="9"/>
    </row>
    <row r="10" spans="1:133">
      <c r="A10" s="12"/>
      <c r="B10" s="25">
        <v>314.3</v>
      </c>
      <c r="C10" s="20" t="s">
        <v>13</v>
      </c>
      <c r="D10" s="46">
        <v>233395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233395</v>
      </c>
      <c r="O10" s="47">
        <f t="shared" si="1"/>
        <v>22.15214502657555</v>
      </c>
      <c r="P10" s="9"/>
    </row>
    <row r="11" spans="1:133">
      <c r="A11" s="12"/>
      <c r="B11" s="25">
        <v>314.39999999999998</v>
      </c>
      <c r="C11" s="20" t="s">
        <v>14</v>
      </c>
      <c r="D11" s="46">
        <v>49149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49149</v>
      </c>
      <c r="O11" s="47">
        <f t="shared" si="1"/>
        <v>4.6648633257403187</v>
      </c>
      <c r="P11" s="9"/>
    </row>
    <row r="12" spans="1:133">
      <c r="A12" s="12"/>
      <c r="B12" s="25">
        <v>315</v>
      </c>
      <c r="C12" s="20" t="s">
        <v>15</v>
      </c>
      <c r="D12" s="46">
        <v>329829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329829</v>
      </c>
      <c r="O12" s="47">
        <f t="shared" si="1"/>
        <v>31.304954441913441</v>
      </c>
      <c r="P12" s="9"/>
    </row>
    <row r="13" spans="1:133">
      <c r="A13" s="12"/>
      <c r="B13" s="25">
        <v>316</v>
      </c>
      <c r="C13" s="20" t="s">
        <v>16</v>
      </c>
      <c r="D13" s="46">
        <v>204668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204668</v>
      </c>
      <c r="O13" s="47">
        <f t="shared" si="1"/>
        <v>19.425588458618073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964521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9" si="4">SUM(D14:M14)</f>
        <v>964521</v>
      </c>
      <c r="O14" s="45">
        <f t="shared" si="1"/>
        <v>91.545273348519359</v>
      </c>
      <c r="P14" s="10"/>
    </row>
    <row r="15" spans="1:133">
      <c r="A15" s="12"/>
      <c r="B15" s="25">
        <v>322</v>
      </c>
      <c r="C15" s="20" t="s">
        <v>0</v>
      </c>
      <c r="D15" s="46">
        <v>267408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267408</v>
      </c>
      <c r="O15" s="47">
        <f t="shared" si="1"/>
        <v>25.380410022779042</v>
      </c>
      <c r="P15" s="9"/>
    </row>
    <row r="16" spans="1:133">
      <c r="A16" s="12"/>
      <c r="B16" s="25">
        <v>323.10000000000002</v>
      </c>
      <c r="C16" s="20" t="s">
        <v>18</v>
      </c>
      <c r="D16" s="46">
        <v>628615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628615</v>
      </c>
      <c r="O16" s="47">
        <f t="shared" si="1"/>
        <v>59.663534548215644</v>
      </c>
      <c r="P16" s="9"/>
    </row>
    <row r="17" spans="1:16">
      <c r="A17" s="12"/>
      <c r="B17" s="25">
        <v>323.39999999999998</v>
      </c>
      <c r="C17" s="20" t="s">
        <v>19</v>
      </c>
      <c r="D17" s="46">
        <v>10492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10492</v>
      </c>
      <c r="O17" s="47">
        <f t="shared" si="1"/>
        <v>0.99582384206529995</v>
      </c>
      <c r="P17" s="9"/>
    </row>
    <row r="18" spans="1:16">
      <c r="A18" s="12"/>
      <c r="B18" s="25">
        <v>329</v>
      </c>
      <c r="C18" s="20" t="s">
        <v>78</v>
      </c>
      <c r="D18" s="46">
        <v>58006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58006</v>
      </c>
      <c r="O18" s="47">
        <f t="shared" si="1"/>
        <v>5.5055049354593777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SUM(D20:D28)</f>
        <v>1125069</v>
      </c>
      <c r="E19" s="32">
        <f t="shared" si="5"/>
        <v>270507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1395576</v>
      </c>
      <c r="O19" s="45">
        <f t="shared" si="1"/>
        <v>132.45785876993168</v>
      </c>
      <c r="P19" s="10"/>
    </row>
    <row r="20" spans="1:16">
      <c r="A20" s="12"/>
      <c r="B20" s="25">
        <v>331.2</v>
      </c>
      <c r="C20" s="20" t="s">
        <v>79</v>
      </c>
      <c r="D20" s="46">
        <v>0</v>
      </c>
      <c r="E20" s="46">
        <v>145763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145763</v>
      </c>
      <c r="O20" s="47">
        <f t="shared" si="1"/>
        <v>13.834757023538344</v>
      </c>
      <c r="P20" s="9"/>
    </row>
    <row r="21" spans="1:16">
      <c r="A21" s="12"/>
      <c r="B21" s="25">
        <v>331.39</v>
      </c>
      <c r="C21" s="20" t="s">
        <v>80</v>
      </c>
      <c r="D21" s="46">
        <v>0</v>
      </c>
      <c r="E21" s="46">
        <v>124744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124744</v>
      </c>
      <c r="O21" s="47">
        <f t="shared" si="1"/>
        <v>11.839787395596051</v>
      </c>
      <c r="P21" s="9"/>
    </row>
    <row r="22" spans="1:16">
      <c r="A22" s="12"/>
      <c r="B22" s="25">
        <v>334.7</v>
      </c>
      <c r="C22" s="20" t="s">
        <v>24</v>
      </c>
      <c r="D22" s="46">
        <v>4035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4035</v>
      </c>
      <c r="O22" s="47">
        <f t="shared" si="1"/>
        <v>0.38297266514806377</v>
      </c>
      <c r="P22" s="9"/>
    </row>
    <row r="23" spans="1:16">
      <c r="A23" s="12"/>
      <c r="B23" s="25">
        <v>335.12</v>
      </c>
      <c r="C23" s="20" t="s">
        <v>25</v>
      </c>
      <c r="D23" s="46">
        <v>321707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321707</v>
      </c>
      <c r="O23" s="47">
        <f t="shared" si="1"/>
        <v>30.53407365223994</v>
      </c>
      <c r="P23" s="9"/>
    </row>
    <row r="24" spans="1:16">
      <c r="A24" s="12"/>
      <c r="B24" s="25">
        <v>335.14</v>
      </c>
      <c r="C24" s="20" t="s">
        <v>26</v>
      </c>
      <c r="D24" s="46">
        <v>23267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23267</v>
      </c>
      <c r="O24" s="47">
        <f t="shared" si="1"/>
        <v>2.2083333333333335</v>
      </c>
      <c r="P24" s="9"/>
    </row>
    <row r="25" spans="1:16">
      <c r="A25" s="12"/>
      <c r="B25" s="25">
        <v>335.15</v>
      </c>
      <c r="C25" s="20" t="s">
        <v>27</v>
      </c>
      <c r="D25" s="46">
        <v>11467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11467</v>
      </c>
      <c r="O25" s="47">
        <f t="shared" si="1"/>
        <v>1.0883637053910402</v>
      </c>
      <c r="P25" s="9"/>
    </row>
    <row r="26" spans="1:16">
      <c r="A26" s="12"/>
      <c r="B26" s="25">
        <v>335.18</v>
      </c>
      <c r="C26" s="20" t="s">
        <v>28</v>
      </c>
      <c r="D26" s="46">
        <v>680303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680303</v>
      </c>
      <c r="O26" s="47">
        <f t="shared" si="1"/>
        <v>64.569381169324217</v>
      </c>
      <c r="P26" s="9"/>
    </row>
    <row r="27" spans="1:16">
      <c r="A27" s="12"/>
      <c r="B27" s="25">
        <v>337.2</v>
      </c>
      <c r="C27" s="20" t="s">
        <v>29</v>
      </c>
      <c r="D27" s="46">
        <v>31592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31592</v>
      </c>
      <c r="O27" s="47">
        <f t="shared" si="1"/>
        <v>2.9984813971146544</v>
      </c>
      <c r="P27" s="9"/>
    </row>
    <row r="28" spans="1:16">
      <c r="A28" s="12"/>
      <c r="B28" s="25">
        <v>338</v>
      </c>
      <c r="C28" s="20" t="s">
        <v>32</v>
      </c>
      <c r="D28" s="46">
        <v>52698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52698</v>
      </c>
      <c r="O28" s="47">
        <f t="shared" si="1"/>
        <v>5.0017084282460136</v>
      </c>
      <c r="P28" s="9"/>
    </row>
    <row r="29" spans="1:16" ht="15.75">
      <c r="A29" s="29" t="s">
        <v>38</v>
      </c>
      <c r="B29" s="30"/>
      <c r="C29" s="31"/>
      <c r="D29" s="32">
        <f t="shared" ref="D29:M29" si="6">SUM(D30:D38)</f>
        <v>1788879</v>
      </c>
      <c r="E29" s="32">
        <f t="shared" si="6"/>
        <v>36900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5027494</v>
      </c>
      <c r="J29" s="32">
        <f t="shared" si="6"/>
        <v>342622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7195895</v>
      </c>
      <c r="O29" s="45">
        <f t="shared" si="1"/>
        <v>682.98168185269549</v>
      </c>
      <c r="P29" s="10"/>
    </row>
    <row r="30" spans="1:16">
      <c r="A30" s="12"/>
      <c r="B30" s="25">
        <v>341.2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342622</v>
      </c>
      <c r="K30" s="46">
        <v>0</v>
      </c>
      <c r="L30" s="46">
        <v>0</v>
      </c>
      <c r="M30" s="46">
        <v>0</v>
      </c>
      <c r="N30" s="46">
        <f t="shared" ref="N30:N38" si="7">SUM(D30:M30)</f>
        <v>342622</v>
      </c>
      <c r="O30" s="47">
        <f t="shared" si="1"/>
        <v>32.519172361427486</v>
      </c>
      <c r="P30" s="9"/>
    </row>
    <row r="31" spans="1:16">
      <c r="A31" s="12"/>
      <c r="B31" s="25">
        <v>342.1</v>
      </c>
      <c r="C31" s="20" t="s">
        <v>42</v>
      </c>
      <c r="D31" s="46">
        <v>666695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666695</v>
      </c>
      <c r="O31" s="47">
        <f t="shared" si="1"/>
        <v>63.277809415337892</v>
      </c>
      <c r="P31" s="9"/>
    </row>
    <row r="32" spans="1:16">
      <c r="A32" s="12"/>
      <c r="B32" s="25">
        <v>343.3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2452277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2452277</v>
      </c>
      <c r="O32" s="47">
        <f t="shared" si="1"/>
        <v>232.75218299164769</v>
      </c>
      <c r="P32" s="9"/>
    </row>
    <row r="33" spans="1:16">
      <c r="A33" s="12"/>
      <c r="B33" s="25">
        <v>343.4</v>
      </c>
      <c r="C33" s="20" t="s">
        <v>44</v>
      </c>
      <c r="D33" s="46">
        <v>876980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876980</v>
      </c>
      <c r="O33" s="47">
        <f t="shared" si="1"/>
        <v>83.236522399392555</v>
      </c>
      <c r="P33" s="9"/>
    </row>
    <row r="34" spans="1:16">
      <c r="A34" s="12"/>
      <c r="B34" s="25">
        <v>343.5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2461037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2461037</v>
      </c>
      <c r="O34" s="47">
        <f t="shared" si="1"/>
        <v>233.58361807137433</v>
      </c>
      <c r="P34" s="9"/>
    </row>
    <row r="35" spans="1:16">
      <c r="A35" s="12"/>
      <c r="B35" s="25">
        <v>343.6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114180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114180</v>
      </c>
      <c r="O35" s="47">
        <f t="shared" si="1"/>
        <v>10.837129840546696</v>
      </c>
      <c r="P35" s="9"/>
    </row>
    <row r="36" spans="1:16">
      <c r="A36" s="12"/>
      <c r="B36" s="25">
        <v>344.5</v>
      </c>
      <c r="C36" s="20" t="s">
        <v>47</v>
      </c>
      <c r="D36" s="46">
        <v>195470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195470</v>
      </c>
      <c r="O36" s="47">
        <f t="shared" si="1"/>
        <v>18.552581624905088</v>
      </c>
      <c r="P36" s="9"/>
    </row>
    <row r="37" spans="1:16">
      <c r="A37" s="12"/>
      <c r="B37" s="25">
        <v>345.9</v>
      </c>
      <c r="C37" s="20" t="s">
        <v>48</v>
      </c>
      <c r="D37" s="46">
        <v>0</v>
      </c>
      <c r="E37" s="46">
        <v>36900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36900</v>
      </c>
      <c r="O37" s="47">
        <f t="shared" ref="O37:O53" si="8">(N37/O$55)</f>
        <v>3.5022779043280181</v>
      </c>
      <c r="P37" s="9"/>
    </row>
    <row r="38" spans="1:16">
      <c r="A38" s="12"/>
      <c r="B38" s="25">
        <v>347.2</v>
      </c>
      <c r="C38" s="20" t="s">
        <v>49</v>
      </c>
      <c r="D38" s="46">
        <v>49734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49734</v>
      </c>
      <c r="O38" s="47">
        <f t="shared" si="8"/>
        <v>4.7203872437357628</v>
      </c>
      <c r="P38" s="9"/>
    </row>
    <row r="39" spans="1:16" ht="15.75">
      <c r="A39" s="29" t="s">
        <v>39</v>
      </c>
      <c r="B39" s="30"/>
      <c r="C39" s="31"/>
      <c r="D39" s="32">
        <f t="shared" ref="D39:M39" si="9">SUM(D40:D41)</f>
        <v>135445</v>
      </c>
      <c r="E39" s="32">
        <f t="shared" si="9"/>
        <v>3927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139372</v>
      </c>
      <c r="O39" s="45">
        <f t="shared" si="8"/>
        <v>13.228170083523159</v>
      </c>
      <c r="P39" s="10"/>
    </row>
    <row r="40" spans="1:16">
      <c r="A40" s="13"/>
      <c r="B40" s="39">
        <v>351.1</v>
      </c>
      <c r="C40" s="21" t="s">
        <v>53</v>
      </c>
      <c r="D40" s="46">
        <v>13784</v>
      </c>
      <c r="E40" s="46">
        <v>2949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16733</v>
      </c>
      <c r="O40" s="47">
        <f t="shared" si="8"/>
        <v>1.588173880030372</v>
      </c>
      <c r="P40" s="9"/>
    </row>
    <row r="41" spans="1:16">
      <c r="A41" s="13"/>
      <c r="B41" s="39">
        <v>354</v>
      </c>
      <c r="C41" s="21" t="s">
        <v>56</v>
      </c>
      <c r="D41" s="46">
        <v>121661</v>
      </c>
      <c r="E41" s="46">
        <v>978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122639</v>
      </c>
      <c r="O41" s="47">
        <f t="shared" si="8"/>
        <v>11.639996203492787</v>
      </c>
      <c r="P41" s="9"/>
    </row>
    <row r="42" spans="1:16" ht="15.75">
      <c r="A42" s="29" t="s">
        <v>3</v>
      </c>
      <c r="B42" s="30"/>
      <c r="C42" s="31"/>
      <c r="D42" s="32">
        <f t="shared" ref="D42:M42" si="10">SUM(D43:D50)</f>
        <v>626963</v>
      </c>
      <c r="E42" s="32">
        <f t="shared" si="10"/>
        <v>61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48614</v>
      </c>
      <c r="J42" s="32">
        <f t="shared" si="10"/>
        <v>0</v>
      </c>
      <c r="K42" s="32">
        <f t="shared" si="10"/>
        <v>1403265</v>
      </c>
      <c r="L42" s="32">
        <f t="shared" si="10"/>
        <v>0</v>
      </c>
      <c r="M42" s="32">
        <f t="shared" si="10"/>
        <v>0</v>
      </c>
      <c r="N42" s="32">
        <f>SUM(D42:M42)</f>
        <v>2078903</v>
      </c>
      <c r="O42" s="45">
        <f t="shared" si="8"/>
        <v>197.31425588458617</v>
      </c>
      <c r="P42" s="10"/>
    </row>
    <row r="43" spans="1:16">
      <c r="A43" s="12"/>
      <c r="B43" s="25">
        <v>361.1</v>
      </c>
      <c r="C43" s="20" t="s">
        <v>57</v>
      </c>
      <c r="D43" s="46">
        <v>16513</v>
      </c>
      <c r="E43" s="46">
        <v>61</v>
      </c>
      <c r="F43" s="46">
        <v>0</v>
      </c>
      <c r="G43" s="46">
        <v>0</v>
      </c>
      <c r="H43" s="46">
        <v>0</v>
      </c>
      <c r="I43" s="46">
        <v>8628</v>
      </c>
      <c r="J43" s="46">
        <v>0</v>
      </c>
      <c r="K43" s="46">
        <v>106305</v>
      </c>
      <c r="L43" s="46">
        <v>0</v>
      </c>
      <c r="M43" s="46">
        <v>0</v>
      </c>
      <c r="N43" s="46">
        <f>SUM(D43:M43)</f>
        <v>131507</v>
      </c>
      <c r="O43" s="47">
        <f t="shared" si="8"/>
        <v>12.48168185269552</v>
      </c>
      <c r="P43" s="9"/>
    </row>
    <row r="44" spans="1:16">
      <c r="A44" s="12"/>
      <c r="B44" s="25">
        <v>361.2</v>
      </c>
      <c r="C44" s="20" t="s">
        <v>58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97262</v>
      </c>
      <c r="L44" s="46">
        <v>0</v>
      </c>
      <c r="M44" s="46">
        <v>0</v>
      </c>
      <c r="N44" s="46">
        <f t="shared" ref="N44:N50" si="11">SUM(D44:M44)</f>
        <v>97262</v>
      </c>
      <c r="O44" s="47">
        <f t="shared" si="8"/>
        <v>9.2313971146545182</v>
      </c>
      <c r="P44" s="9"/>
    </row>
    <row r="45" spans="1:16">
      <c r="A45" s="12"/>
      <c r="B45" s="25">
        <v>361.3</v>
      </c>
      <c r="C45" s="20" t="s">
        <v>59</v>
      </c>
      <c r="D45" s="46">
        <v>22472</v>
      </c>
      <c r="E45" s="46">
        <v>0</v>
      </c>
      <c r="F45" s="46">
        <v>0</v>
      </c>
      <c r="G45" s="46">
        <v>0</v>
      </c>
      <c r="H45" s="46">
        <v>0</v>
      </c>
      <c r="I45" s="46">
        <v>25729</v>
      </c>
      <c r="J45" s="46">
        <v>0</v>
      </c>
      <c r="K45" s="46">
        <v>537835</v>
      </c>
      <c r="L45" s="46">
        <v>0</v>
      </c>
      <c r="M45" s="46">
        <v>0</v>
      </c>
      <c r="N45" s="46">
        <f t="shared" si="11"/>
        <v>586036</v>
      </c>
      <c r="O45" s="47">
        <f t="shared" si="8"/>
        <v>55.622247532270315</v>
      </c>
      <c r="P45" s="9"/>
    </row>
    <row r="46" spans="1:16">
      <c r="A46" s="12"/>
      <c r="B46" s="25">
        <v>361.4</v>
      </c>
      <c r="C46" s="20" t="s">
        <v>60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126144</v>
      </c>
      <c r="L46" s="46">
        <v>0</v>
      </c>
      <c r="M46" s="46">
        <v>0</v>
      </c>
      <c r="N46" s="46">
        <f t="shared" si="11"/>
        <v>126144</v>
      </c>
      <c r="O46" s="47">
        <f t="shared" si="8"/>
        <v>11.972665148063781</v>
      </c>
      <c r="P46" s="9"/>
    </row>
    <row r="47" spans="1:16">
      <c r="A47" s="12"/>
      <c r="B47" s="25">
        <v>362</v>
      </c>
      <c r="C47" s="20" t="s">
        <v>61</v>
      </c>
      <c r="D47" s="46">
        <v>420131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420131</v>
      </c>
      <c r="O47" s="47">
        <f t="shared" si="8"/>
        <v>39.87575930144267</v>
      </c>
      <c r="P47" s="9"/>
    </row>
    <row r="48" spans="1:16">
      <c r="A48" s="12"/>
      <c r="B48" s="25">
        <v>366</v>
      </c>
      <c r="C48" s="20" t="s">
        <v>63</v>
      </c>
      <c r="D48" s="46">
        <v>14400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14400</v>
      </c>
      <c r="O48" s="47">
        <f t="shared" si="8"/>
        <v>1.3667425968109339</v>
      </c>
      <c r="P48" s="9"/>
    </row>
    <row r="49" spans="1:119">
      <c r="A49" s="12"/>
      <c r="B49" s="25">
        <v>368</v>
      </c>
      <c r="C49" s="20" t="s">
        <v>65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535601</v>
      </c>
      <c r="L49" s="46">
        <v>0</v>
      </c>
      <c r="M49" s="46">
        <v>0</v>
      </c>
      <c r="N49" s="46">
        <f t="shared" si="11"/>
        <v>535601</v>
      </c>
      <c r="O49" s="47">
        <f t="shared" si="8"/>
        <v>50.835326499620351</v>
      </c>
      <c r="P49" s="9"/>
    </row>
    <row r="50" spans="1:119">
      <c r="A50" s="12"/>
      <c r="B50" s="25">
        <v>369.9</v>
      </c>
      <c r="C50" s="20" t="s">
        <v>66</v>
      </c>
      <c r="D50" s="46">
        <v>153447</v>
      </c>
      <c r="E50" s="46">
        <v>0</v>
      </c>
      <c r="F50" s="46">
        <v>0</v>
      </c>
      <c r="G50" s="46">
        <v>0</v>
      </c>
      <c r="H50" s="46">
        <v>0</v>
      </c>
      <c r="I50" s="46">
        <v>14257</v>
      </c>
      <c r="J50" s="46">
        <v>0</v>
      </c>
      <c r="K50" s="46">
        <v>118</v>
      </c>
      <c r="L50" s="46">
        <v>0</v>
      </c>
      <c r="M50" s="46">
        <v>0</v>
      </c>
      <c r="N50" s="46">
        <f t="shared" si="11"/>
        <v>167822</v>
      </c>
      <c r="O50" s="47">
        <f t="shared" si="8"/>
        <v>15.928435839028094</v>
      </c>
      <c r="P50" s="9"/>
    </row>
    <row r="51" spans="1:119" ht="15.75">
      <c r="A51" s="29" t="s">
        <v>40</v>
      </c>
      <c r="B51" s="30"/>
      <c r="C51" s="31"/>
      <c r="D51" s="32">
        <f t="shared" ref="D51:M51" si="12">SUM(D52:D52)</f>
        <v>23000</v>
      </c>
      <c r="E51" s="32">
        <f t="shared" si="12"/>
        <v>0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>SUM(D51:M51)</f>
        <v>23000</v>
      </c>
      <c r="O51" s="45">
        <f t="shared" si="8"/>
        <v>2.1829916476841307</v>
      </c>
      <c r="P51" s="9"/>
    </row>
    <row r="52" spans="1:119" ht="15.75" thickBot="1">
      <c r="A52" s="12"/>
      <c r="B52" s="25">
        <v>381</v>
      </c>
      <c r="C52" s="20" t="s">
        <v>67</v>
      </c>
      <c r="D52" s="46">
        <v>23000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23000</v>
      </c>
      <c r="O52" s="47">
        <f t="shared" si="8"/>
        <v>2.1829916476841307</v>
      </c>
      <c r="P52" s="9"/>
    </row>
    <row r="53" spans="1:119" ht="16.5" thickBot="1">
      <c r="A53" s="14" t="s">
        <v>51</v>
      </c>
      <c r="B53" s="23"/>
      <c r="C53" s="22"/>
      <c r="D53" s="15">
        <f t="shared" ref="D53:M53" si="13">SUM(D5,D14,D19,D29,D39,D42,D51)</f>
        <v>8630188</v>
      </c>
      <c r="E53" s="15">
        <f t="shared" si="13"/>
        <v>311395</v>
      </c>
      <c r="F53" s="15">
        <f t="shared" si="13"/>
        <v>0</v>
      </c>
      <c r="G53" s="15">
        <f t="shared" si="13"/>
        <v>0</v>
      </c>
      <c r="H53" s="15">
        <f t="shared" si="13"/>
        <v>0</v>
      </c>
      <c r="I53" s="15">
        <f t="shared" si="13"/>
        <v>5076108</v>
      </c>
      <c r="J53" s="15">
        <f t="shared" si="13"/>
        <v>342622</v>
      </c>
      <c r="K53" s="15">
        <f t="shared" si="13"/>
        <v>1403265</v>
      </c>
      <c r="L53" s="15">
        <f t="shared" si="13"/>
        <v>0</v>
      </c>
      <c r="M53" s="15">
        <f t="shared" si="13"/>
        <v>0</v>
      </c>
      <c r="N53" s="15">
        <f>SUM(D53:M53)</f>
        <v>15763578</v>
      </c>
      <c r="O53" s="38">
        <f t="shared" si="8"/>
        <v>1496.1634396355353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87</v>
      </c>
      <c r="M55" s="48"/>
      <c r="N55" s="48"/>
      <c r="O55" s="43">
        <v>10536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82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4113908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4113908</v>
      </c>
      <c r="O5" s="33">
        <f t="shared" ref="O5:O36" si="1">(N5/O$61)</f>
        <v>393.07357156506782</v>
      </c>
      <c r="P5" s="6"/>
    </row>
    <row r="6" spans="1:133">
      <c r="A6" s="12"/>
      <c r="B6" s="25">
        <v>311</v>
      </c>
      <c r="C6" s="20" t="s">
        <v>2</v>
      </c>
      <c r="D6" s="46">
        <v>2264607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2264607</v>
      </c>
      <c r="O6" s="47">
        <f t="shared" si="1"/>
        <v>216.37750812153641</v>
      </c>
      <c r="P6" s="9"/>
    </row>
    <row r="7" spans="1:133">
      <c r="A7" s="12"/>
      <c r="B7" s="25">
        <v>312.41000000000003</v>
      </c>
      <c r="C7" s="20" t="s">
        <v>11</v>
      </c>
      <c r="D7" s="46">
        <v>171720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171720</v>
      </c>
      <c r="O7" s="47">
        <f t="shared" si="1"/>
        <v>16.407414484999045</v>
      </c>
      <c r="P7" s="9"/>
    </row>
    <row r="8" spans="1:133">
      <c r="A8" s="12"/>
      <c r="B8" s="25">
        <v>312.42</v>
      </c>
      <c r="C8" s="20" t="s">
        <v>10</v>
      </c>
      <c r="D8" s="46">
        <v>79985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79985</v>
      </c>
      <c r="O8" s="47">
        <f t="shared" si="1"/>
        <v>7.6423657557806228</v>
      </c>
      <c r="P8" s="9"/>
    </row>
    <row r="9" spans="1:133">
      <c r="A9" s="12"/>
      <c r="B9" s="25">
        <v>312.52</v>
      </c>
      <c r="C9" s="20" t="s">
        <v>75</v>
      </c>
      <c r="D9" s="46">
        <v>81401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81401</v>
      </c>
      <c r="O9" s="47">
        <f t="shared" si="1"/>
        <v>7.7776609975157651</v>
      </c>
      <c r="P9" s="9"/>
    </row>
    <row r="10" spans="1:133">
      <c r="A10" s="12"/>
      <c r="B10" s="25">
        <v>314.10000000000002</v>
      </c>
      <c r="C10" s="20" t="s">
        <v>12</v>
      </c>
      <c r="D10" s="46">
        <v>700642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700642</v>
      </c>
      <c r="O10" s="47">
        <f t="shared" si="1"/>
        <v>66.944582457481374</v>
      </c>
      <c r="P10" s="9"/>
    </row>
    <row r="11" spans="1:133">
      <c r="A11" s="12"/>
      <c r="B11" s="25">
        <v>314.3</v>
      </c>
      <c r="C11" s="20" t="s">
        <v>13</v>
      </c>
      <c r="D11" s="46">
        <v>235481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235481</v>
      </c>
      <c r="O11" s="47">
        <f t="shared" si="1"/>
        <v>22.499617810051596</v>
      </c>
      <c r="P11" s="9"/>
    </row>
    <row r="12" spans="1:133">
      <c r="A12" s="12"/>
      <c r="B12" s="25">
        <v>314.39999999999998</v>
      </c>
      <c r="C12" s="20" t="s">
        <v>14</v>
      </c>
      <c r="D12" s="46">
        <v>50781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50781</v>
      </c>
      <c r="O12" s="47">
        <f t="shared" si="1"/>
        <v>4.8519969424804126</v>
      </c>
      <c r="P12" s="9"/>
    </row>
    <row r="13" spans="1:133">
      <c r="A13" s="12"/>
      <c r="B13" s="25">
        <v>315</v>
      </c>
      <c r="C13" s="20" t="s">
        <v>15</v>
      </c>
      <c r="D13" s="46">
        <v>332588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332588</v>
      </c>
      <c r="O13" s="47">
        <f t="shared" si="1"/>
        <v>31.777947639977068</v>
      </c>
      <c r="P13" s="9"/>
    </row>
    <row r="14" spans="1:133">
      <c r="A14" s="12"/>
      <c r="B14" s="25">
        <v>316</v>
      </c>
      <c r="C14" s="20" t="s">
        <v>16</v>
      </c>
      <c r="D14" s="46">
        <v>196703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196703</v>
      </c>
      <c r="O14" s="47">
        <f t="shared" si="1"/>
        <v>18.794477355245558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SUM(D16:D19)</f>
        <v>855230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3" si="4">SUM(D15:M15)</f>
        <v>855230</v>
      </c>
      <c r="O15" s="45">
        <f t="shared" si="1"/>
        <v>81.715077393464554</v>
      </c>
      <c r="P15" s="10"/>
    </row>
    <row r="16" spans="1:133">
      <c r="A16" s="12"/>
      <c r="B16" s="25">
        <v>322</v>
      </c>
      <c r="C16" s="20" t="s">
        <v>0</v>
      </c>
      <c r="D16" s="46">
        <v>139438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139438</v>
      </c>
      <c r="O16" s="47">
        <f t="shared" si="1"/>
        <v>13.322950506401682</v>
      </c>
      <c r="P16" s="9"/>
    </row>
    <row r="17" spans="1:16">
      <c r="A17" s="12"/>
      <c r="B17" s="25">
        <v>323.10000000000002</v>
      </c>
      <c r="C17" s="20" t="s">
        <v>18</v>
      </c>
      <c r="D17" s="46">
        <v>673526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673526</v>
      </c>
      <c r="O17" s="47">
        <f t="shared" si="1"/>
        <v>64.353716797248239</v>
      </c>
      <c r="P17" s="9"/>
    </row>
    <row r="18" spans="1:16">
      <c r="A18" s="12"/>
      <c r="B18" s="25">
        <v>323.39999999999998</v>
      </c>
      <c r="C18" s="20" t="s">
        <v>19</v>
      </c>
      <c r="D18" s="46">
        <v>13305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13305</v>
      </c>
      <c r="O18" s="47">
        <f t="shared" si="1"/>
        <v>1.2712593158799923</v>
      </c>
      <c r="P18" s="9"/>
    </row>
    <row r="19" spans="1:16">
      <c r="A19" s="12"/>
      <c r="B19" s="25">
        <v>329</v>
      </c>
      <c r="C19" s="20" t="s">
        <v>78</v>
      </c>
      <c r="D19" s="46">
        <v>28961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28961</v>
      </c>
      <c r="O19" s="47">
        <f t="shared" si="1"/>
        <v>2.7671507739346457</v>
      </c>
      <c r="P19" s="9"/>
    </row>
    <row r="20" spans="1:16" ht="15.75">
      <c r="A20" s="29" t="s">
        <v>20</v>
      </c>
      <c r="B20" s="30"/>
      <c r="C20" s="31"/>
      <c r="D20" s="32">
        <f t="shared" ref="D20:M20" si="5">SUM(D21:D32)</f>
        <v>1087101</v>
      </c>
      <c r="E20" s="32">
        <f t="shared" si="5"/>
        <v>404649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1491750</v>
      </c>
      <c r="O20" s="45">
        <f t="shared" si="1"/>
        <v>142.53296388304989</v>
      </c>
      <c r="P20" s="10"/>
    </row>
    <row r="21" spans="1:16">
      <c r="A21" s="12"/>
      <c r="B21" s="25">
        <v>331.2</v>
      </c>
      <c r="C21" s="20" t="s">
        <v>79</v>
      </c>
      <c r="D21" s="46">
        <v>0</v>
      </c>
      <c r="E21" s="46">
        <v>146480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146480</v>
      </c>
      <c r="O21" s="47">
        <f t="shared" si="1"/>
        <v>13.995795910567551</v>
      </c>
      <c r="P21" s="9"/>
    </row>
    <row r="22" spans="1:16">
      <c r="A22" s="12"/>
      <c r="B22" s="25">
        <v>331.39</v>
      </c>
      <c r="C22" s="20" t="s">
        <v>80</v>
      </c>
      <c r="D22" s="46">
        <v>0</v>
      </c>
      <c r="E22" s="46">
        <v>216469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216469</v>
      </c>
      <c r="O22" s="47">
        <f t="shared" si="1"/>
        <v>20.683068985285686</v>
      </c>
      <c r="P22" s="9"/>
    </row>
    <row r="23" spans="1:16">
      <c r="A23" s="12"/>
      <c r="B23" s="25">
        <v>331.5</v>
      </c>
      <c r="C23" s="20" t="s">
        <v>21</v>
      </c>
      <c r="D23" s="46">
        <v>0</v>
      </c>
      <c r="E23" s="46">
        <v>51000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51000</v>
      </c>
      <c r="O23" s="47">
        <f t="shared" si="1"/>
        <v>4.8729218421555514</v>
      </c>
      <c r="P23" s="9"/>
    </row>
    <row r="24" spans="1:16">
      <c r="A24" s="12"/>
      <c r="B24" s="25">
        <v>334.7</v>
      </c>
      <c r="C24" s="20" t="s">
        <v>24</v>
      </c>
      <c r="D24" s="46">
        <v>3815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3815</v>
      </c>
      <c r="O24" s="47">
        <f t="shared" si="1"/>
        <v>0.36451366329065543</v>
      </c>
      <c r="P24" s="9"/>
    </row>
    <row r="25" spans="1:16">
      <c r="A25" s="12"/>
      <c r="B25" s="25">
        <v>335.12</v>
      </c>
      <c r="C25" s="20" t="s">
        <v>25</v>
      </c>
      <c r="D25" s="46">
        <v>290375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290375</v>
      </c>
      <c r="O25" s="47">
        <f t="shared" si="1"/>
        <v>27.744601566978787</v>
      </c>
      <c r="P25" s="9"/>
    </row>
    <row r="26" spans="1:16">
      <c r="A26" s="12"/>
      <c r="B26" s="25">
        <v>335.14</v>
      </c>
      <c r="C26" s="20" t="s">
        <v>26</v>
      </c>
      <c r="D26" s="46">
        <v>22770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22770</v>
      </c>
      <c r="O26" s="47">
        <f t="shared" si="1"/>
        <v>2.1756162812918021</v>
      </c>
      <c r="P26" s="9"/>
    </row>
    <row r="27" spans="1:16">
      <c r="A27" s="12"/>
      <c r="B27" s="25">
        <v>335.15</v>
      </c>
      <c r="C27" s="20" t="s">
        <v>27</v>
      </c>
      <c r="D27" s="46">
        <v>11069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11069</v>
      </c>
      <c r="O27" s="47">
        <f t="shared" si="1"/>
        <v>1.0576151347219569</v>
      </c>
      <c r="P27" s="9"/>
    </row>
    <row r="28" spans="1:16">
      <c r="A28" s="12"/>
      <c r="B28" s="25">
        <v>335.18</v>
      </c>
      <c r="C28" s="20" t="s">
        <v>28</v>
      </c>
      <c r="D28" s="46">
        <v>628516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628516</v>
      </c>
      <c r="O28" s="47">
        <f t="shared" si="1"/>
        <v>60.053124402828203</v>
      </c>
      <c r="P28" s="9"/>
    </row>
    <row r="29" spans="1:16">
      <c r="A29" s="12"/>
      <c r="B29" s="25">
        <v>337.2</v>
      </c>
      <c r="C29" s="20" t="s">
        <v>29</v>
      </c>
      <c r="D29" s="46">
        <v>52571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52571</v>
      </c>
      <c r="O29" s="47">
        <f t="shared" si="1"/>
        <v>5.0230269443913622</v>
      </c>
      <c r="P29" s="9"/>
    </row>
    <row r="30" spans="1:16">
      <c r="A30" s="12"/>
      <c r="B30" s="25">
        <v>337.7</v>
      </c>
      <c r="C30" s="20" t="s">
        <v>31</v>
      </c>
      <c r="D30" s="46">
        <v>0</v>
      </c>
      <c r="E30" s="46">
        <v>-9300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-9300</v>
      </c>
      <c r="O30" s="47">
        <f t="shared" si="1"/>
        <v>-0.88859163004012998</v>
      </c>
      <c r="P30" s="9"/>
    </row>
    <row r="31" spans="1:16">
      <c r="A31" s="12"/>
      <c r="B31" s="25">
        <v>338</v>
      </c>
      <c r="C31" s="20" t="s">
        <v>32</v>
      </c>
      <c r="D31" s="46">
        <v>63031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63031</v>
      </c>
      <c r="O31" s="47">
        <f t="shared" si="1"/>
        <v>6.0224536594687557</v>
      </c>
      <c r="P31" s="9"/>
    </row>
    <row r="32" spans="1:16">
      <c r="A32" s="12"/>
      <c r="B32" s="25">
        <v>339</v>
      </c>
      <c r="C32" s="20" t="s">
        <v>33</v>
      </c>
      <c r="D32" s="46">
        <v>14954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14954</v>
      </c>
      <c r="O32" s="47">
        <f t="shared" si="1"/>
        <v>1.4288171221096886</v>
      </c>
      <c r="P32" s="9"/>
    </row>
    <row r="33" spans="1:16" ht="15.75">
      <c r="A33" s="29" t="s">
        <v>38</v>
      </c>
      <c r="B33" s="30"/>
      <c r="C33" s="31"/>
      <c r="D33" s="32">
        <f t="shared" ref="D33:M33" si="6">SUM(D34:D42)</f>
        <v>1795562</v>
      </c>
      <c r="E33" s="32">
        <f t="shared" si="6"/>
        <v>37800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4987346</v>
      </c>
      <c r="J33" s="32">
        <f t="shared" si="6"/>
        <v>412109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4"/>
        <v>7232817</v>
      </c>
      <c r="O33" s="45">
        <f t="shared" si="1"/>
        <v>691.077489012039</v>
      </c>
      <c r="P33" s="10"/>
    </row>
    <row r="34" spans="1:16">
      <c r="A34" s="12"/>
      <c r="B34" s="25">
        <v>341.2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412109</v>
      </c>
      <c r="K34" s="46">
        <v>0</v>
      </c>
      <c r="L34" s="46">
        <v>0</v>
      </c>
      <c r="M34" s="46">
        <v>0</v>
      </c>
      <c r="N34" s="46">
        <f t="shared" ref="N34:N42" si="7">SUM(D34:M34)</f>
        <v>412109</v>
      </c>
      <c r="O34" s="47">
        <f t="shared" si="1"/>
        <v>39.375979361742786</v>
      </c>
      <c r="P34" s="9"/>
    </row>
    <row r="35" spans="1:16">
      <c r="A35" s="12"/>
      <c r="B35" s="25">
        <v>342.1</v>
      </c>
      <c r="C35" s="20" t="s">
        <v>42</v>
      </c>
      <c r="D35" s="46">
        <v>648791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648791</v>
      </c>
      <c r="O35" s="47">
        <f t="shared" si="1"/>
        <v>61.990349703802792</v>
      </c>
      <c r="P35" s="9"/>
    </row>
    <row r="36" spans="1:16">
      <c r="A36" s="12"/>
      <c r="B36" s="25">
        <v>343.3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2455680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2455680</v>
      </c>
      <c r="O36" s="47">
        <f t="shared" si="1"/>
        <v>234.63405312440284</v>
      </c>
      <c r="P36" s="9"/>
    </row>
    <row r="37" spans="1:16">
      <c r="A37" s="12"/>
      <c r="B37" s="25">
        <v>343.4</v>
      </c>
      <c r="C37" s="20" t="s">
        <v>44</v>
      </c>
      <c r="D37" s="46">
        <v>859904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859904</v>
      </c>
      <c r="O37" s="47">
        <f t="shared" ref="O37:O59" si="8">(N37/O$61)</f>
        <v>82.161666348175046</v>
      </c>
      <c r="P37" s="9"/>
    </row>
    <row r="38" spans="1:16">
      <c r="A38" s="12"/>
      <c r="B38" s="25">
        <v>343.5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2427413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2427413</v>
      </c>
      <c r="O38" s="47">
        <f t="shared" si="8"/>
        <v>231.93321230651634</v>
      </c>
      <c r="P38" s="9"/>
    </row>
    <row r="39" spans="1:16">
      <c r="A39" s="12"/>
      <c r="B39" s="25">
        <v>343.6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104253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104253</v>
      </c>
      <c r="O39" s="47">
        <f t="shared" si="8"/>
        <v>9.9611121727498571</v>
      </c>
      <c r="P39" s="9"/>
    </row>
    <row r="40" spans="1:16">
      <c r="A40" s="12"/>
      <c r="B40" s="25">
        <v>344.5</v>
      </c>
      <c r="C40" s="20" t="s">
        <v>47</v>
      </c>
      <c r="D40" s="46">
        <v>238470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238470</v>
      </c>
      <c r="O40" s="47">
        <f t="shared" si="8"/>
        <v>22.78520924899675</v>
      </c>
      <c r="P40" s="9"/>
    </row>
    <row r="41" spans="1:16">
      <c r="A41" s="12"/>
      <c r="B41" s="25">
        <v>345.9</v>
      </c>
      <c r="C41" s="20" t="s">
        <v>48</v>
      </c>
      <c r="D41" s="46">
        <v>0</v>
      </c>
      <c r="E41" s="46">
        <v>37800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37800</v>
      </c>
      <c r="O41" s="47">
        <f t="shared" si="8"/>
        <v>3.6116950124211735</v>
      </c>
      <c r="P41" s="9"/>
    </row>
    <row r="42" spans="1:16">
      <c r="A42" s="12"/>
      <c r="B42" s="25">
        <v>347.2</v>
      </c>
      <c r="C42" s="20" t="s">
        <v>49</v>
      </c>
      <c r="D42" s="46">
        <v>48397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48397</v>
      </c>
      <c r="O42" s="47">
        <f t="shared" si="8"/>
        <v>4.6242117332314159</v>
      </c>
      <c r="P42" s="9"/>
    </row>
    <row r="43" spans="1:16" ht="15.75">
      <c r="A43" s="29" t="s">
        <v>39</v>
      </c>
      <c r="B43" s="30"/>
      <c r="C43" s="31"/>
      <c r="D43" s="32">
        <f t="shared" ref="D43:M43" si="9">SUM(D44:D45)</f>
        <v>182506</v>
      </c>
      <c r="E43" s="32">
        <f t="shared" si="9"/>
        <v>12704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195210</v>
      </c>
      <c r="O43" s="45">
        <f t="shared" si="8"/>
        <v>18.65182495700363</v>
      </c>
      <c r="P43" s="10"/>
    </row>
    <row r="44" spans="1:16">
      <c r="A44" s="13"/>
      <c r="B44" s="39">
        <v>351.1</v>
      </c>
      <c r="C44" s="21" t="s">
        <v>53</v>
      </c>
      <c r="D44" s="46">
        <v>19690</v>
      </c>
      <c r="E44" s="46">
        <v>2671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22361</v>
      </c>
      <c r="O44" s="47">
        <f t="shared" si="8"/>
        <v>2.1365373590674563</v>
      </c>
      <c r="P44" s="9"/>
    </row>
    <row r="45" spans="1:16">
      <c r="A45" s="13"/>
      <c r="B45" s="39">
        <v>354</v>
      </c>
      <c r="C45" s="21" t="s">
        <v>56</v>
      </c>
      <c r="D45" s="46">
        <v>162816</v>
      </c>
      <c r="E45" s="46">
        <v>10033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172849</v>
      </c>
      <c r="O45" s="47">
        <f t="shared" si="8"/>
        <v>16.515287597936176</v>
      </c>
      <c r="P45" s="9"/>
    </row>
    <row r="46" spans="1:16" ht="15.75">
      <c r="A46" s="29" t="s">
        <v>3</v>
      </c>
      <c r="B46" s="30"/>
      <c r="C46" s="31"/>
      <c r="D46" s="32">
        <f t="shared" ref="D46:M46" si="10">SUM(D47:D55)</f>
        <v>245080</v>
      </c>
      <c r="E46" s="32">
        <f t="shared" si="10"/>
        <v>110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38765</v>
      </c>
      <c r="J46" s="32">
        <f t="shared" si="10"/>
        <v>0</v>
      </c>
      <c r="K46" s="32">
        <f t="shared" si="10"/>
        <v>539562</v>
      </c>
      <c r="L46" s="32">
        <f t="shared" si="10"/>
        <v>0</v>
      </c>
      <c r="M46" s="32">
        <f t="shared" si="10"/>
        <v>0</v>
      </c>
      <c r="N46" s="32">
        <f>SUM(D46:M46)</f>
        <v>823517</v>
      </c>
      <c r="O46" s="45">
        <f t="shared" si="8"/>
        <v>78.684979935027712</v>
      </c>
      <c r="P46" s="10"/>
    </row>
    <row r="47" spans="1:16">
      <c r="A47" s="12"/>
      <c r="B47" s="25">
        <v>361.1</v>
      </c>
      <c r="C47" s="20" t="s">
        <v>57</v>
      </c>
      <c r="D47" s="46">
        <v>25894</v>
      </c>
      <c r="E47" s="46">
        <v>110</v>
      </c>
      <c r="F47" s="46">
        <v>0</v>
      </c>
      <c r="G47" s="46">
        <v>0</v>
      </c>
      <c r="H47" s="46">
        <v>0</v>
      </c>
      <c r="I47" s="46">
        <v>12941</v>
      </c>
      <c r="J47" s="46">
        <v>0</v>
      </c>
      <c r="K47" s="46">
        <v>104098</v>
      </c>
      <c r="L47" s="46">
        <v>0</v>
      </c>
      <c r="M47" s="46">
        <v>0</v>
      </c>
      <c r="N47" s="46">
        <f>SUM(D47:M47)</f>
        <v>143043</v>
      </c>
      <c r="O47" s="47">
        <f t="shared" si="8"/>
        <v>13.667399197401108</v>
      </c>
      <c r="P47" s="9"/>
    </row>
    <row r="48" spans="1:16">
      <c r="A48" s="12"/>
      <c r="B48" s="25">
        <v>361.2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88532</v>
      </c>
      <c r="L48" s="46">
        <v>0</v>
      </c>
      <c r="M48" s="46">
        <v>0</v>
      </c>
      <c r="N48" s="46">
        <f t="shared" ref="N48:N55" si="11">SUM(D48:M48)</f>
        <v>88532</v>
      </c>
      <c r="O48" s="47">
        <f t="shared" si="8"/>
        <v>8.4590101280336327</v>
      </c>
      <c r="P48" s="9"/>
    </row>
    <row r="49" spans="1:119">
      <c r="A49" s="12"/>
      <c r="B49" s="25">
        <v>361.3</v>
      </c>
      <c r="C49" s="20" t="s">
        <v>59</v>
      </c>
      <c r="D49" s="46">
        <v>14041</v>
      </c>
      <c r="E49" s="46">
        <v>0</v>
      </c>
      <c r="F49" s="46">
        <v>0</v>
      </c>
      <c r="G49" s="46">
        <v>0</v>
      </c>
      <c r="H49" s="46">
        <v>0</v>
      </c>
      <c r="I49" s="46">
        <v>16076</v>
      </c>
      <c r="J49" s="46">
        <v>0</v>
      </c>
      <c r="K49" s="46">
        <v>-609368</v>
      </c>
      <c r="L49" s="46">
        <v>0</v>
      </c>
      <c r="M49" s="46">
        <v>0</v>
      </c>
      <c r="N49" s="46">
        <f t="shared" si="11"/>
        <v>-579251</v>
      </c>
      <c r="O49" s="47">
        <f t="shared" si="8"/>
        <v>-55.345977450793043</v>
      </c>
      <c r="P49" s="9"/>
    </row>
    <row r="50" spans="1:119">
      <c r="A50" s="12"/>
      <c r="B50" s="25">
        <v>361.4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349060</v>
      </c>
      <c r="L50" s="46">
        <v>0</v>
      </c>
      <c r="M50" s="46">
        <v>0</v>
      </c>
      <c r="N50" s="46">
        <f t="shared" si="11"/>
        <v>349060</v>
      </c>
      <c r="O50" s="47">
        <f t="shared" si="8"/>
        <v>33.351805847506213</v>
      </c>
      <c r="P50" s="9"/>
    </row>
    <row r="51" spans="1:119">
      <c r="A51" s="12"/>
      <c r="B51" s="25">
        <v>362</v>
      </c>
      <c r="C51" s="20" t="s">
        <v>61</v>
      </c>
      <c r="D51" s="46">
        <v>141098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141098</v>
      </c>
      <c r="O51" s="47">
        <f t="shared" si="8"/>
        <v>13.481559334989489</v>
      </c>
      <c r="P51" s="9"/>
    </row>
    <row r="52" spans="1:119">
      <c r="A52" s="12"/>
      <c r="B52" s="25">
        <v>364</v>
      </c>
      <c r="C52" s="20" t="s">
        <v>62</v>
      </c>
      <c r="D52" s="46">
        <v>12740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12740</v>
      </c>
      <c r="O52" s="47">
        <f t="shared" si="8"/>
        <v>1.2172749856678768</v>
      </c>
      <c r="P52" s="9"/>
    </row>
    <row r="53" spans="1:119">
      <c r="A53" s="12"/>
      <c r="B53" s="25">
        <v>366</v>
      </c>
      <c r="C53" s="20" t="s">
        <v>63</v>
      </c>
      <c r="D53" s="46">
        <v>4659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4659</v>
      </c>
      <c r="O53" s="47">
        <f t="shared" si="8"/>
        <v>0.44515574240397476</v>
      </c>
      <c r="P53" s="9"/>
    </row>
    <row r="54" spans="1:119">
      <c r="A54" s="12"/>
      <c r="B54" s="25">
        <v>368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607222</v>
      </c>
      <c r="L54" s="46">
        <v>0</v>
      </c>
      <c r="M54" s="46">
        <v>0</v>
      </c>
      <c r="N54" s="46">
        <f t="shared" si="11"/>
        <v>607222</v>
      </c>
      <c r="O54" s="47">
        <f t="shared" si="8"/>
        <v>58.018536212497608</v>
      </c>
      <c r="P54" s="9"/>
    </row>
    <row r="55" spans="1:119">
      <c r="A55" s="12"/>
      <c r="B55" s="25">
        <v>369.9</v>
      </c>
      <c r="C55" s="20" t="s">
        <v>66</v>
      </c>
      <c r="D55" s="46">
        <v>46648</v>
      </c>
      <c r="E55" s="46">
        <v>0</v>
      </c>
      <c r="F55" s="46">
        <v>0</v>
      </c>
      <c r="G55" s="46">
        <v>0</v>
      </c>
      <c r="H55" s="46">
        <v>0</v>
      </c>
      <c r="I55" s="46">
        <v>9748</v>
      </c>
      <c r="J55" s="46">
        <v>0</v>
      </c>
      <c r="K55" s="46">
        <v>18</v>
      </c>
      <c r="L55" s="46">
        <v>0</v>
      </c>
      <c r="M55" s="46">
        <v>0</v>
      </c>
      <c r="N55" s="46">
        <f t="shared" si="11"/>
        <v>56414</v>
      </c>
      <c r="O55" s="47">
        <f t="shared" si="8"/>
        <v>5.390215937320848</v>
      </c>
      <c r="P55" s="9"/>
    </row>
    <row r="56" spans="1:119" ht="15.75">
      <c r="A56" s="29" t="s">
        <v>40</v>
      </c>
      <c r="B56" s="30"/>
      <c r="C56" s="31"/>
      <c r="D56" s="32">
        <f t="shared" ref="D56:M56" si="12">SUM(D57:D58)</f>
        <v>65371</v>
      </c>
      <c r="E56" s="32">
        <f t="shared" si="12"/>
        <v>0</v>
      </c>
      <c r="F56" s="32">
        <f t="shared" si="12"/>
        <v>0</v>
      </c>
      <c r="G56" s="32">
        <f t="shared" si="12"/>
        <v>0</v>
      </c>
      <c r="H56" s="32">
        <f t="shared" si="12"/>
        <v>0</v>
      </c>
      <c r="I56" s="32">
        <f t="shared" si="12"/>
        <v>163503</v>
      </c>
      <c r="J56" s="32">
        <f t="shared" si="12"/>
        <v>0</v>
      </c>
      <c r="K56" s="32">
        <f t="shared" si="12"/>
        <v>0</v>
      </c>
      <c r="L56" s="32">
        <f t="shared" si="12"/>
        <v>0</v>
      </c>
      <c r="M56" s="32">
        <f t="shared" si="12"/>
        <v>0</v>
      </c>
      <c r="N56" s="32">
        <f>SUM(D56:M56)</f>
        <v>228874</v>
      </c>
      <c r="O56" s="45">
        <f t="shared" si="8"/>
        <v>21.8683355627747</v>
      </c>
      <c r="P56" s="9"/>
    </row>
    <row r="57" spans="1:119">
      <c r="A57" s="12"/>
      <c r="B57" s="25">
        <v>381</v>
      </c>
      <c r="C57" s="20" t="s">
        <v>67</v>
      </c>
      <c r="D57" s="46">
        <v>65371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65371</v>
      </c>
      <c r="O57" s="47">
        <f t="shared" si="8"/>
        <v>6.2460347792853046</v>
      </c>
      <c r="P57" s="9"/>
    </row>
    <row r="58" spans="1:119" ht="15.75" thickBot="1">
      <c r="A58" s="12"/>
      <c r="B58" s="25">
        <v>389.7</v>
      </c>
      <c r="C58" s="20" t="s">
        <v>84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163503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163503</v>
      </c>
      <c r="O58" s="47">
        <f t="shared" si="8"/>
        <v>15.622300783489393</v>
      </c>
      <c r="P58" s="9"/>
    </row>
    <row r="59" spans="1:119" ht="16.5" thickBot="1">
      <c r="A59" s="14" t="s">
        <v>51</v>
      </c>
      <c r="B59" s="23"/>
      <c r="C59" s="22"/>
      <c r="D59" s="15">
        <f t="shared" ref="D59:M59" si="13">SUM(D5,D15,D20,D33,D43,D46,D56)</f>
        <v>8344758</v>
      </c>
      <c r="E59" s="15">
        <f t="shared" si="13"/>
        <v>455263</v>
      </c>
      <c r="F59" s="15">
        <f t="shared" si="13"/>
        <v>0</v>
      </c>
      <c r="G59" s="15">
        <f t="shared" si="13"/>
        <v>0</v>
      </c>
      <c r="H59" s="15">
        <f t="shared" si="13"/>
        <v>0</v>
      </c>
      <c r="I59" s="15">
        <f t="shared" si="13"/>
        <v>5189614</v>
      </c>
      <c r="J59" s="15">
        <f t="shared" si="13"/>
        <v>412109</v>
      </c>
      <c r="K59" s="15">
        <f t="shared" si="13"/>
        <v>539562</v>
      </c>
      <c r="L59" s="15">
        <f t="shared" si="13"/>
        <v>0</v>
      </c>
      <c r="M59" s="15">
        <f t="shared" si="13"/>
        <v>0</v>
      </c>
      <c r="N59" s="15">
        <f>SUM(D59:M59)</f>
        <v>14941306</v>
      </c>
      <c r="O59" s="38">
        <f t="shared" si="8"/>
        <v>1427.6042423084273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85</v>
      </c>
      <c r="M61" s="48"/>
      <c r="N61" s="48"/>
      <c r="O61" s="43">
        <v>10466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82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4395327</v>
      </c>
      <c r="E5" s="27">
        <f t="shared" si="0"/>
        <v>255614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4650941</v>
      </c>
      <c r="O5" s="33">
        <f t="shared" ref="O5:O36" si="1">(N5/O$64)</f>
        <v>446.21903482682529</v>
      </c>
      <c r="P5" s="6"/>
    </row>
    <row r="6" spans="1:133">
      <c r="A6" s="12"/>
      <c r="B6" s="25">
        <v>311</v>
      </c>
      <c r="C6" s="20" t="s">
        <v>2</v>
      </c>
      <c r="D6" s="46">
        <v>2714901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2714901</v>
      </c>
      <c r="O6" s="47">
        <f t="shared" si="1"/>
        <v>260.47212894560107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174305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174305</v>
      </c>
      <c r="O7" s="47">
        <f t="shared" si="1"/>
        <v>16.723112347692602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81309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81309</v>
      </c>
      <c r="O8" s="47">
        <f t="shared" si="1"/>
        <v>7.8009210400076752</v>
      </c>
      <c r="P8" s="9"/>
    </row>
    <row r="9" spans="1:133">
      <c r="A9" s="12"/>
      <c r="B9" s="25">
        <v>312.52</v>
      </c>
      <c r="C9" s="20" t="s">
        <v>75</v>
      </c>
      <c r="D9" s="46">
        <v>85950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85950</v>
      </c>
      <c r="O9" s="47">
        <f t="shared" si="1"/>
        <v>8.2461863187182196</v>
      </c>
      <c r="P9" s="9"/>
    </row>
    <row r="10" spans="1:133">
      <c r="A10" s="12"/>
      <c r="B10" s="25">
        <v>314.10000000000002</v>
      </c>
      <c r="C10" s="20" t="s">
        <v>12</v>
      </c>
      <c r="D10" s="46">
        <v>711388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711388</v>
      </c>
      <c r="O10" s="47">
        <f t="shared" si="1"/>
        <v>68.251750935431261</v>
      </c>
      <c r="P10" s="9"/>
    </row>
    <row r="11" spans="1:133">
      <c r="A11" s="12"/>
      <c r="B11" s="25">
        <v>314.3</v>
      </c>
      <c r="C11" s="20" t="s">
        <v>13</v>
      </c>
      <c r="D11" s="46">
        <v>237519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237519</v>
      </c>
      <c r="O11" s="47">
        <f t="shared" si="1"/>
        <v>22.787968914899739</v>
      </c>
      <c r="P11" s="9"/>
    </row>
    <row r="12" spans="1:133">
      <c r="A12" s="12"/>
      <c r="B12" s="25">
        <v>314.39999999999998</v>
      </c>
      <c r="C12" s="20" t="s">
        <v>14</v>
      </c>
      <c r="D12" s="46">
        <v>46089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46089</v>
      </c>
      <c r="O12" s="47">
        <f t="shared" si="1"/>
        <v>4.4218555118487961</v>
      </c>
      <c r="P12" s="9"/>
    </row>
    <row r="13" spans="1:133">
      <c r="A13" s="12"/>
      <c r="B13" s="25">
        <v>315</v>
      </c>
      <c r="C13" s="20" t="s">
        <v>15</v>
      </c>
      <c r="D13" s="46">
        <v>392745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392745</v>
      </c>
      <c r="O13" s="47">
        <f t="shared" si="1"/>
        <v>37.680610189005087</v>
      </c>
      <c r="P13" s="9"/>
    </row>
    <row r="14" spans="1:133">
      <c r="A14" s="12"/>
      <c r="B14" s="25">
        <v>316</v>
      </c>
      <c r="C14" s="20" t="s">
        <v>16</v>
      </c>
      <c r="D14" s="46">
        <v>206735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206735</v>
      </c>
      <c r="O14" s="47">
        <f t="shared" si="1"/>
        <v>19.834500623620837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SUM(D16:D19)</f>
        <v>833491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4" si="4">SUM(D15:M15)</f>
        <v>833491</v>
      </c>
      <c r="O15" s="45">
        <f t="shared" si="1"/>
        <v>79.966516358054307</v>
      </c>
      <c r="P15" s="10"/>
    </row>
    <row r="16" spans="1:133">
      <c r="A16" s="12"/>
      <c r="B16" s="25">
        <v>322</v>
      </c>
      <c r="C16" s="20" t="s">
        <v>0</v>
      </c>
      <c r="D16" s="46">
        <v>134301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134301</v>
      </c>
      <c r="O16" s="47">
        <f t="shared" si="1"/>
        <v>12.885061882375515</v>
      </c>
      <c r="P16" s="9"/>
    </row>
    <row r="17" spans="1:16">
      <c r="A17" s="12"/>
      <c r="B17" s="25">
        <v>323.10000000000002</v>
      </c>
      <c r="C17" s="20" t="s">
        <v>18</v>
      </c>
      <c r="D17" s="46">
        <v>679844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679844</v>
      </c>
      <c r="O17" s="47">
        <f t="shared" si="1"/>
        <v>65.225366976878064</v>
      </c>
      <c r="P17" s="9"/>
    </row>
    <row r="18" spans="1:16">
      <c r="A18" s="12"/>
      <c r="B18" s="25">
        <v>323.39999999999998</v>
      </c>
      <c r="C18" s="20" t="s">
        <v>19</v>
      </c>
      <c r="D18" s="46">
        <v>13090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13090</v>
      </c>
      <c r="O18" s="47">
        <f t="shared" si="1"/>
        <v>1.2558764271323035</v>
      </c>
      <c r="P18" s="9"/>
    </row>
    <row r="19" spans="1:16">
      <c r="A19" s="12"/>
      <c r="B19" s="25">
        <v>329</v>
      </c>
      <c r="C19" s="20" t="s">
        <v>78</v>
      </c>
      <c r="D19" s="46">
        <v>6256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6256</v>
      </c>
      <c r="O19" s="47">
        <f t="shared" si="1"/>
        <v>0.60021107166842558</v>
      </c>
      <c r="P19" s="9"/>
    </row>
    <row r="20" spans="1:16" ht="15.75">
      <c r="A20" s="29" t="s">
        <v>20</v>
      </c>
      <c r="B20" s="30"/>
      <c r="C20" s="31"/>
      <c r="D20" s="32">
        <f t="shared" ref="D20:M20" si="5">SUM(D21:D35)</f>
        <v>1059617</v>
      </c>
      <c r="E20" s="32">
        <f t="shared" si="5"/>
        <v>336247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204265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1600129</v>
      </c>
      <c r="O20" s="45">
        <f t="shared" si="1"/>
        <v>153.51904442099203</v>
      </c>
      <c r="P20" s="10"/>
    </row>
    <row r="21" spans="1:16">
      <c r="A21" s="12"/>
      <c r="B21" s="25">
        <v>331.2</v>
      </c>
      <c r="C21" s="20" t="s">
        <v>79</v>
      </c>
      <c r="D21" s="46">
        <v>2098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2098</v>
      </c>
      <c r="O21" s="47">
        <f t="shared" si="1"/>
        <v>0.20128561834404682</v>
      </c>
      <c r="P21" s="9"/>
    </row>
    <row r="22" spans="1:16">
      <c r="A22" s="12"/>
      <c r="B22" s="25">
        <v>331.39</v>
      </c>
      <c r="C22" s="20" t="s">
        <v>80</v>
      </c>
      <c r="D22" s="46">
        <v>0</v>
      </c>
      <c r="E22" s="46">
        <v>28000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28000</v>
      </c>
      <c r="O22" s="47">
        <f t="shared" si="1"/>
        <v>2.6863666890530555</v>
      </c>
      <c r="P22" s="9"/>
    </row>
    <row r="23" spans="1:16">
      <c r="A23" s="12"/>
      <c r="B23" s="25">
        <v>331.5</v>
      </c>
      <c r="C23" s="20" t="s">
        <v>21</v>
      </c>
      <c r="D23" s="46">
        <v>36739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36739</v>
      </c>
      <c r="O23" s="47">
        <f t="shared" si="1"/>
        <v>3.5248009210400078</v>
      </c>
      <c r="P23" s="9"/>
    </row>
    <row r="24" spans="1:16">
      <c r="A24" s="12"/>
      <c r="B24" s="25">
        <v>334.31</v>
      </c>
      <c r="C24" s="20" t="s">
        <v>22</v>
      </c>
      <c r="D24" s="46">
        <v>0</v>
      </c>
      <c r="E24" s="46">
        <v>139087</v>
      </c>
      <c r="F24" s="46">
        <v>0</v>
      </c>
      <c r="G24" s="46">
        <v>0</v>
      </c>
      <c r="H24" s="46">
        <v>0</v>
      </c>
      <c r="I24" s="46">
        <v>204265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343352</v>
      </c>
      <c r="O24" s="47">
        <f t="shared" si="1"/>
        <v>32.941763407848029</v>
      </c>
      <c r="P24" s="9"/>
    </row>
    <row r="25" spans="1:16">
      <c r="A25" s="12"/>
      <c r="B25" s="25">
        <v>334.5</v>
      </c>
      <c r="C25" s="20" t="s">
        <v>23</v>
      </c>
      <c r="D25" s="46">
        <v>6176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6176</v>
      </c>
      <c r="O25" s="47">
        <f t="shared" si="1"/>
        <v>0.59253573827113115</v>
      </c>
      <c r="P25" s="9"/>
    </row>
    <row r="26" spans="1:16">
      <c r="A26" s="12"/>
      <c r="B26" s="25">
        <v>334.7</v>
      </c>
      <c r="C26" s="20" t="s">
        <v>24</v>
      </c>
      <c r="D26" s="46">
        <v>4125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4125</v>
      </c>
      <c r="O26" s="47">
        <f t="shared" si="1"/>
        <v>0.39575937829799485</v>
      </c>
      <c r="P26" s="9"/>
    </row>
    <row r="27" spans="1:16">
      <c r="A27" s="12"/>
      <c r="B27" s="25">
        <v>335.12</v>
      </c>
      <c r="C27" s="20" t="s">
        <v>25</v>
      </c>
      <c r="D27" s="46">
        <v>288906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288906</v>
      </c>
      <c r="O27" s="47">
        <f t="shared" si="1"/>
        <v>27.718123380984363</v>
      </c>
      <c r="P27" s="9"/>
    </row>
    <row r="28" spans="1:16">
      <c r="A28" s="12"/>
      <c r="B28" s="25">
        <v>335.14</v>
      </c>
      <c r="C28" s="20" t="s">
        <v>26</v>
      </c>
      <c r="D28" s="46">
        <v>21860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21860</v>
      </c>
      <c r="O28" s="47">
        <f t="shared" si="1"/>
        <v>2.0972848508107069</v>
      </c>
      <c r="P28" s="9"/>
    </row>
    <row r="29" spans="1:16">
      <c r="A29" s="12"/>
      <c r="B29" s="25">
        <v>335.15</v>
      </c>
      <c r="C29" s="20" t="s">
        <v>27</v>
      </c>
      <c r="D29" s="46">
        <v>10065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10065</v>
      </c>
      <c r="O29" s="47">
        <f t="shared" si="1"/>
        <v>0.96565288304710739</v>
      </c>
      <c r="P29" s="9"/>
    </row>
    <row r="30" spans="1:16">
      <c r="A30" s="12"/>
      <c r="B30" s="25">
        <v>335.18</v>
      </c>
      <c r="C30" s="20" t="s">
        <v>28</v>
      </c>
      <c r="D30" s="46">
        <v>604394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604394</v>
      </c>
      <c r="O30" s="47">
        <f t="shared" si="1"/>
        <v>57.986568166554733</v>
      </c>
      <c r="P30" s="9"/>
    </row>
    <row r="31" spans="1:16">
      <c r="A31" s="12"/>
      <c r="B31" s="25">
        <v>337.2</v>
      </c>
      <c r="C31" s="20" t="s">
        <v>29</v>
      </c>
      <c r="D31" s="46">
        <v>20193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7">SUM(D31:M31)</f>
        <v>20193</v>
      </c>
      <c r="O31" s="47">
        <f t="shared" si="1"/>
        <v>1.937350091144584</v>
      </c>
      <c r="P31" s="9"/>
    </row>
    <row r="32" spans="1:16">
      <c r="A32" s="12"/>
      <c r="B32" s="25">
        <v>337.4</v>
      </c>
      <c r="C32" s="20" t="s">
        <v>30</v>
      </c>
      <c r="D32" s="46">
        <v>0</v>
      </c>
      <c r="E32" s="46">
        <v>132595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132595</v>
      </c>
      <c r="O32" s="47">
        <f t="shared" si="1"/>
        <v>12.721385397678212</v>
      </c>
      <c r="P32" s="9"/>
    </row>
    <row r="33" spans="1:16">
      <c r="A33" s="12"/>
      <c r="B33" s="25">
        <v>337.7</v>
      </c>
      <c r="C33" s="20" t="s">
        <v>31</v>
      </c>
      <c r="D33" s="46">
        <v>0</v>
      </c>
      <c r="E33" s="46">
        <v>36565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36565</v>
      </c>
      <c r="O33" s="47">
        <f t="shared" si="1"/>
        <v>3.5081070709008921</v>
      </c>
      <c r="P33" s="9"/>
    </row>
    <row r="34" spans="1:16">
      <c r="A34" s="12"/>
      <c r="B34" s="25">
        <v>338</v>
      </c>
      <c r="C34" s="20" t="s">
        <v>32</v>
      </c>
      <c r="D34" s="46">
        <v>50107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50107</v>
      </c>
      <c r="O34" s="47">
        <f t="shared" si="1"/>
        <v>4.8073491317279098</v>
      </c>
      <c r="P34" s="9"/>
    </row>
    <row r="35" spans="1:16">
      <c r="A35" s="12"/>
      <c r="B35" s="25">
        <v>339</v>
      </c>
      <c r="C35" s="20" t="s">
        <v>33</v>
      </c>
      <c r="D35" s="46">
        <v>14954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14954</v>
      </c>
      <c r="O35" s="47">
        <f t="shared" si="1"/>
        <v>1.4347116952892642</v>
      </c>
      <c r="P35" s="9"/>
    </row>
    <row r="36" spans="1:16" ht="15.75">
      <c r="A36" s="29" t="s">
        <v>38</v>
      </c>
      <c r="B36" s="30"/>
      <c r="C36" s="31"/>
      <c r="D36" s="32">
        <f t="shared" ref="D36:M36" si="8">SUM(D37:D46)</f>
        <v>1749383</v>
      </c>
      <c r="E36" s="32">
        <f t="shared" si="8"/>
        <v>45388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5071987</v>
      </c>
      <c r="J36" s="32">
        <f t="shared" si="8"/>
        <v>454270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7"/>
        <v>7321028</v>
      </c>
      <c r="O36" s="45">
        <f t="shared" si="1"/>
        <v>702.39163388659699</v>
      </c>
      <c r="P36" s="10"/>
    </row>
    <row r="37" spans="1:16">
      <c r="A37" s="12"/>
      <c r="B37" s="25">
        <v>341.2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454270</v>
      </c>
      <c r="K37" s="46">
        <v>0</v>
      </c>
      <c r="L37" s="46">
        <v>0</v>
      </c>
      <c r="M37" s="46">
        <v>0</v>
      </c>
      <c r="N37" s="46">
        <f t="shared" ref="N37:N46" si="9">SUM(D37:M37)</f>
        <v>454270</v>
      </c>
      <c r="O37" s="47">
        <f t="shared" ref="O37:O62" si="10">(N37/O$64)</f>
        <v>43.583421279861845</v>
      </c>
      <c r="P37" s="9"/>
    </row>
    <row r="38" spans="1:16">
      <c r="A38" s="12"/>
      <c r="B38" s="25">
        <v>342.1</v>
      </c>
      <c r="C38" s="20" t="s">
        <v>42</v>
      </c>
      <c r="D38" s="46">
        <v>611431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611431</v>
      </c>
      <c r="O38" s="47">
        <f t="shared" si="10"/>
        <v>58.661709680514249</v>
      </c>
      <c r="P38" s="9"/>
    </row>
    <row r="39" spans="1:16">
      <c r="A39" s="12"/>
      <c r="B39" s="25">
        <v>343.3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2492305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2492305</v>
      </c>
      <c r="O39" s="47">
        <f t="shared" si="10"/>
        <v>239.11589753429914</v>
      </c>
      <c r="P39" s="9"/>
    </row>
    <row r="40" spans="1:16">
      <c r="A40" s="12"/>
      <c r="B40" s="25">
        <v>343.4</v>
      </c>
      <c r="C40" s="20" t="s">
        <v>44</v>
      </c>
      <c r="D40" s="46">
        <v>885217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885217</v>
      </c>
      <c r="O40" s="47">
        <f t="shared" si="10"/>
        <v>84.929195049409955</v>
      </c>
      <c r="P40" s="9"/>
    </row>
    <row r="41" spans="1:16">
      <c r="A41" s="12"/>
      <c r="B41" s="25">
        <v>343.5</v>
      </c>
      <c r="C41" s="20" t="s">
        <v>45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2470906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2470906</v>
      </c>
      <c r="O41" s="47">
        <f t="shared" si="10"/>
        <v>237.06284179219034</v>
      </c>
      <c r="P41" s="9"/>
    </row>
    <row r="42" spans="1:16">
      <c r="A42" s="12"/>
      <c r="B42" s="25">
        <v>343.6</v>
      </c>
      <c r="C42" s="20" t="s">
        <v>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108776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108776</v>
      </c>
      <c r="O42" s="47">
        <f t="shared" si="10"/>
        <v>10.436150820301258</v>
      </c>
      <c r="P42" s="9"/>
    </row>
    <row r="43" spans="1:16">
      <c r="A43" s="12"/>
      <c r="B43" s="25">
        <v>344.5</v>
      </c>
      <c r="C43" s="20" t="s">
        <v>47</v>
      </c>
      <c r="D43" s="46">
        <v>205505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205505</v>
      </c>
      <c r="O43" s="47">
        <f t="shared" si="10"/>
        <v>19.716492372637436</v>
      </c>
      <c r="P43" s="9"/>
    </row>
    <row r="44" spans="1:16">
      <c r="A44" s="12"/>
      <c r="B44" s="25">
        <v>345.9</v>
      </c>
      <c r="C44" s="20" t="s">
        <v>48</v>
      </c>
      <c r="D44" s="46">
        <v>0</v>
      </c>
      <c r="E44" s="46">
        <v>37590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37590</v>
      </c>
      <c r="O44" s="47">
        <f t="shared" si="10"/>
        <v>3.6064472800537275</v>
      </c>
      <c r="P44" s="9"/>
    </row>
    <row r="45" spans="1:16">
      <c r="A45" s="12"/>
      <c r="B45" s="25">
        <v>347.2</v>
      </c>
      <c r="C45" s="20" t="s">
        <v>49</v>
      </c>
      <c r="D45" s="46">
        <v>47230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47230</v>
      </c>
      <c r="O45" s="47">
        <f t="shared" si="10"/>
        <v>4.5313249544277081</v>
      </c>
      <c r="P45" s="9"/>
    </row>
    <row r="46" spans="1:16">
      <c r="A46" s="12"/>
      <c r="B46" s="25">
        <v>347.5</v>
      </c>
      <c r="C46" s="20" t="s">
        <v>50</v>
      </c>
      <c r="D46" s="46">
        <v>0</v>
      </c>
      <c r="E46" s="46">
        <v>7798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7798</v>
      </c>
      <c r="O46" s="47">
        <f t="shared" si="10"/>
        <v>0.748153122901276</v>
      </c>
      <c r="P46" s="9"/>
    </row>
    <row r="47" spans="1:16" ht="15.75">
      <c r="A47" s="29" t="s">
        <v>39</v>
      </c>
      <c r="B47" s="30"/>
      <c r="C47" s="31"/>
      <c r="D47" s="32">
        <f t="shared" ref="D47:M47" si="11">SUM(D48:D49)</f>
        <v>99263</v>
      </c>
      <c r="E47" s="32">
        <f t="shared" si="11"/>
        <v>4432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>SUM(D47:M47)</f>
        <v>103695</v>
      </c>
      <c r="O47" s="45">
        <f t="shared" si="10"/>
        <v>9.9486712079055941</v>
      </c>
      <c r="P47" s="10"/>
    </row>
    <row r="48" spans="1:16">
      <c r="A48" s="13"/>
      <c r="B48" s="39">
        <v>351.1</v>
      </c>
      <c r="C48" s="21" t="s">
        <v>53</v>
      </c>
      <c r="D48" s="46">
        <v>27242</v>
      </c>
      <c r="E48" s="46">
        <v>3296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30538</v>
      </c>
      <c r="O48" s="47">
        <f t="shared" si="10"/>
        <v>2.9298666410822221</v>
      </c>
      <c r="P48" s="9"/>
    </row>
    <row r="49" spans="1:119">
      <c r="A49" s="13"/>
      <c r="B49" s="39">
        <v>354</v>
      </c>
      <c r="C49" s="21" t="s">
        <v>56</v>
      </c>
      <c r="D49" s="46">
        <v>72021</v>
      </c>
      <c r="E49" s="46">
        <v>1136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73157</v>
      </c>
      <c r="O49" s="47">
        <f t="shared" si="10"/>
        <v>7.0188045668233716</v>
      </c>
      <c r="P49" s="9"/>
    </row>
    <row r="50" spans="1:119" ht="15.75">
      <c r="A50" s="29" t="s">
        <v>3</v>
      </c>
      <c r="B50" s="30"/>
      <c r="C50" s="31"/>
      <c r="D50" s="32">
        <f t="shared" ref="D50:M50" si="12">SUM(D51:D59)</f>
        <v>197169</v>
      </c>
      <c r="E50" s="32">
        <f t="shared" si="12"/>
        <v>6100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68166</v>
      </c>
      <c r="J50" s="32">
        <f t="shared" si="12"/>
        <v>0</v>
      </c>
      <c r="K50" s="32">
        <f t="shared" si="12"/>
        <v>1154995</v>
      </c>
      <c r="L50" s="32">
        <f t="shared" si="12"/>
        <v>0</v>
      </c>
      <c r="M50" s="32">
        <f t="shared" si="12"/>
        <v>0</v>
      </c>
      <c r="N50" s="32">
        <f>SUM(D50:M50)</f>
        <v>1426430</v>
      </c>
      <c r="O50" s="45">
        <f t="shared" si="10"/>
        <v>136.85407272378393</v>
      </c>
      <c r="P50" s="10"/>
    </row>
    <row r="51" spans="1:119">
      <c r="A51" s="12"/>
      <c r="B51" s="25">
        <v>361.1</v>
      </c>
      <c r="C51" s="20" t="s">
        <v>57</v>
      </c>
      <c r="D51" s="46">
        <v>37815</v>
      </c>
      <c r="E51" s="46">
        <v>2571</v>
      </c>
      <c r="F51" s="46">
        <v>0</v>
      </c>
      <c r="G51" s="46">
        <v>0</v>
      </c>
      <c r="H51" s="46">
        <v>0</v>
      </c>
      <c r="I51" s="46">
        <v>18003</v>
      </c>
      <c r="J51" s="46">
        <v>0</v>
      </c>
      <c r="K51" s="46">
        <v>95384</v>
      </c>
      <c r="L51" s="46">
        <v>0</v>
      </c>
      <c r="M51" s="46">
        <v>0</v>
      </c>
      <c r="N51" s="46">
        <f>SUM(D51:M51)</f>
        <v>153773</v>
      </c>
      <c r="O51" s="47">
        <f t="shared" si="10"/>
        <v>14.753238031276984</v>
      </c>
      <c r="P51" s="9"/>
    </row>
    <row r="52" spans="1:119">
      <c r="A52" s="12"/>
      <c r="B52" s="25">
        <v>361.2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63692</v>
      </c>
      <c r="L52" s="46">
        <v>0</v>
      </c>
      <c r="M52" s="46">
        <v>0</v>
      </c>
      <c r="N52" s="46">
        <f t="shared" ref="N52:N59" si="13">SUM(D52:M52)</f>
        <v>63692</v>
      </c>
      <c r="O52" s="47">
        <f t="shared" si="10"/>
        <v>6.1107166842559728</v>
      </c>
      <c r="P52" s="9"/>
    </row>
    <row r="53" spans="1:119">
      <c r="A53" s="12"/>
      <c r="B53" s="25">
        <v>361.3</v>
      </c>
      <c r="C53" s="20" t="s">
        <v>59</v>
      </c>
      <c r="D53" s="46">
        <v>37248</v>
      </c>
      <c r="E53" s="46">
        <v>3529</v>
      </c>
      <c r="F53" s="46">
        <v>0</v>
      </c>
      <c r="G53" s="46">
        <v>0</v>
      </c>
      <c r="H53" s="46">
        <v>0</v>
      </c>
      <c r="I53" s="46">
        <v>46687</v>
      </c>
      <c r="J53" s="46">
        <v>0</v>
      </c>
      <c r="K53" s="46">
        <v>140650</v>
      </c>
      <c r="L53" s="46">
        <v>0</v>
      </c>
      <c r="M53" s="46">
        <v>0</v>
      </c>
      <c r="N53" s="46">
        <f t="shared" si="13"/>
        <v>228114</v>
      </c>
      <c r="O53" s="47">
        <f t="shared" si="10"/>
        <v>21.885637532380311</v>
      </c>
      <c r="P53" s="9"/>
    </row>
    <row r="54" spans="1:119">
      <c r="A54" s="12"/>
      <c r="B54" s="25">
        <v>361.4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291749</v>
      </c>
      <c r="L54" s="46">
        <v>0</v>
      </c>
      <c r="M54" s="46">
        <v>0</v>
      </c>
      <c r="N54" s="46">
        <f t="shared" si="13"/>
        <v>291749</v>
      </c>
      <c r="O54" s="47">
        <f t="shared" si="10"/>
        <v>27.990885541590714</v>
      </c>
      <c r="P54" s="9"/>
    </row>
    <row r="55" spans="1:119">
      <c r="A55" s="12"/>
      <c r="B55" s="25">
        <v>362</v>
      </c>
      <c r="C55" s="20" t="s">
        <v>61</v>
      </c>
      <c r="D55" s="46">
        <v>75946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75946</v>
      </c>
      <c r="O55" s="47">
        <f t="shared" si="10"/>
        <v>7.2863858773865493</v>
      </c>
      <c r="P55" s="9"/>
    </row>
    <row r="56" spans="1:119">
      <c r="A56" s="12"/>
      <c r="B56" s="25">
        <v>364</v>
      </c>
      <c r="C56" s="20" t="s">
        <v>62</v>
      </c>
      <c r="D56" s="46">
        <v>7400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7400</v>
      </c>
      <c r="O56" s="47">
        <f t="shared" si="10"/>
        <v>0.70996833924973612</v>
      </c>
      <c r="P56" s="9"/>
    </row>
    <row r="57" spans="1:119">
      <c r="A57" s="12"/>
      <c r="B57" s="25">
        <v>366</v>
      </c>
      <c r="C57" s="20" t="s">
        <v>63</v>
      </c>
      <c r="D57" s="46">
        <v>5300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5300</v>
      </c>
      <c r="O57" s="47">
        <f t="shared" si="10"/>
        <v>0.50849083757075697</v>
      </c>
      <c r="P57" s="9"/>
    </row>
    <row r="58" spans="1:119">
      <c r="A58" s="12"/>
      <c r="B58" s="25">
        <v>368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563520</v>
      </c>
      <c r="L58" s="46">
        <v>0</v>
      </c>
      <c r="M58" s="46">
        <v>0</v>
      </c>
      <c r="N58" s="46">
        <f t="shared" si="13"/>
        <v>563520</v>
      </c>
      <c r="O58" s="47">
        <f t="shared" si="10"/>
        <v>54.065048450542072</v>
      </c>
      <c r="P58" s="9"/>
    </row>
    <row r="59" spans="1:119">
      <c r="A59" s="12"/>
      <c r="B59" s="25">
        <v>369.9</v>
      </c>
      <c r="C59" s="20" t="s">
        <v>66</v>
      </c>
      <c r="D59" s="46">
        <v>33460</v>
      </c>
      <c r="E59" s="46">
        <v>0</v>
      </c>
      <c r="F59" s="46">
        <v>0</v>
      </c>
      <c r="G59" s="46">
        <v>0</v>
      </c>
      <c r="H59" s="46">
        <v>0</v>
      </c>
      <c r="I59" s="46">
        <v>3476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36936</v>
      </c>
      <c r="O59" s="47">
        <f t="shared" si="10"/>
        <v>3.5437014295308451</v>
      </c>
      <c r="P59" s="9"/>
    </row>
    <row r="60" spans="1:119" ht="15.75">
      <c r="A60" s="29" t="s">
        <v>40</v>
      </c>
      <c r="B60" s="30"/>
      <c r="C60" s="31"/>
      <c r="D60" s="32">
        <f t="shared" ref="D60:M60" si="14">SUM(D61:D61)</f>
        <v>60000</v>
      </c>
      <c r="E60" s="32">
        <f t="shared" si="14"/>
        <v>255410</v>
      </c>
      <c r="F60" s="32">
        <f t="shared" si="14"/>
        <v>0</v>
      </c>
      <c r="G60" s="32">
        <f t="shared" si="14"/>
        <v>0</v>
      </c>
      <c r="H60" s="32">
        <f t="shared" si="14"/>
        <v>0</v>
      </c>
      <c r="I60" s="32">
        <f t="shared" si="14"/>
        <v>0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315410</v>
      </c>
      <c r="O60" s="45">
        <f t="shared" si="10"/>
        <v>30.260961335508011</v>
      </c>
      <c r="P60" s="9"/>
    </row>
    <row r="61" spans="1:119" ht="15.75" thickBot="1">
      <c r="A61" s="12"/>
      <c r="B61" s="25">
        <v>381</v>
      </c>
      <c r="C61" s="20" t="s">
        <v>67</v>
      </c>
      <c r="D61" s="46">
        <v>60000</v>
      </c>
      <c r="E61" s="46">
        <v>255410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315410</v>
      </c>
      <c r="O61" s="47">
        <f t="shared" si="10"/>
        <v>30.260961335508011</v>
      </c>
      <c r="P61" s="9"/>
    </row>
    <row r="62" spans="1:119" ht="16.5" thickBot="1">
      <c r="A62" s="14" t="s">
        <v>51</v>
      </c>
      <c r="B62" s="23"/>
      <c r="C62" s="22"/>
      <c r="D62" s="15">
        <f t="shared" ref="D62:M62" si="15">SUM(D5,D15,D20,D36,D47,D50,D60)</f>
        <v>8394250</v>
      </c>
      <c r="E62" s="15">
        <f t="shared" si="15"/>
        <v>903191</v>
      </c>
      <c r="F62" s="15">
        <f t="shared" si="15"/>
        <v>0</v>
      </c>
      <c r="G62" s="15">
        <f t="shared" si="15"/>
        <v>0</v>
      </c>
      <c r="H62" s="15">
        <f t="shared" si="15"/>
        <v>0</v>
      </c>
      <c r="I62" s="15">
        <f t="shared" si="15"/>
        <v>5344418</v>
      </c>
      <c r="J62" s="15">
        <f t="shared" si="15"/>
        <v>454270</v>
      </c>
      <c r="K62" s="15">
        <f t="shared" si="15"/>
        <v>1154995</v>
      </c>
      <c r="L62" s="15">
        <f t="shared" si="15"/>
        <v>0</v>
      </c>
      <c r="M62" s="15">
        <f t="shared" si="15"/>
        <v>0</v>
      </c>
      <c r="N62" s="15">
        <f>SUM(D62:M62)</f>
        <v>16251124</v>
      </c>
      <c r="O62" s="38">
        <f t="shared" si="10"/>
        <v>1559.1599347596662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81</v>
      </c>
      <c r="M64" s="48"/>
      <c r="N64" s="48"/>
      <c r="O64" s="43">
        <v>10423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thickBot="1">
      <c r="A66" s="52" t="s">
        <v>82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A66:O66"/>
    <mergeCell ref="L64:N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4842842</v>
      </c>
      <c r="E5" s="27">
        <f t="shared" si="0"/>
        <v>259712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5102554</v>
      </c>
      <c r="O5" s="33">
        <f t="shared" ref="O5:O36" si="1">(N5/O$64)</f>
        <v>523.71487221594987</v>
      </c>
      <c r="P5" s="6"/>
    </row>
    <row r="6" spans="1:133">
      <c r="A6" s="12"/>
      <c r="B6" s="25">
        <v>311</v>
      </c>
      <c r="C6" s="20" t="s">
        <v>2</v>
      </c>
      <c r="D6" s="46">
        <v>3166215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3166215</v>
      </c>
      <c r="O6" s="47">
        <f t="shared" si="1"/>
        <v>324.97331417427898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176336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176336</v>
      </c>
      <c r="O7" s="47">
        <f t="shared" si="1"/>
        <v>18.098737555167812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83376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83376</v>
      </c>
      <c r="O8" s="47">
        <f t="shared" si="1"/>
        <v>8.5575284819870685</v>
      </c>
      <c r="P8" s="9"/>
    </row>
    <row r="9" spans="1:133">
      <c r="A9" s="12"/>
      <c r="B9" s="25">
        <v>312.52</v>
      </c>
      <c r="C9" s="20" t="s">
        <v>75</v>
      </c>
      <c r="D9" s="46">
        <v>97987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97987</v>
      </c>
      <c r="O9" s="47">
        <f t="shared" si="1"/>
        <v>10.057169249717747</v>
      </c>
      <c r="P9" s="9"/>
    </row>
    <row r="10" spans="1:133">
      <c r="A10" s="12"/>
      <c r="B10" s="25">
        <v>314.10000000000002</v>
      </c>
      <c r="C10" s="20" t="s">
        <v>12</v>
      </c>
      <c r="D10" s="46">
        <v>651189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651189</v>
      </c>
      <c r="O10" s="47">
        <f t="shared" si="1"/>
        <v>66.836600636354305</v>
      </c>
      <c r="P10" s="9"/>
    </row>
    <row r="11" spans="1:133">
      <c r="A11" s="12"/>
      <c r="B11" s="25">
        <v>314.3</v>
      </c>
      <c r="C11" s="20" t="s">
        <v>13</v>
      </c>
      <c r="D11" s="46">
        <v>226604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226604</v>
      </c>
      <c r="O11" s="47">
        <f t="shared" si="1"/>
        <v>23.258134044955352</v>
      </c>
      <c r="P11" s="9"/>
    </row>
    <row r="12" spans="1:133">
      <c r="A12" s="12"/>
      <c r="B12" s="25">
        <v>314.39999999999998</v>
      </c>
      <c r="C12" s="20" t="s">
        <v>14</v>
      </c>
      <c r="D12" s="46">
        <v>44230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44230</v>
      </c>
      <c r="O12" s="47">
        <f t="shared" si="1"/>
        <v>4.5396695063122241</v>
      </c>
      <c r="P12" s="9"/>
    </row>
    <row r="13" spans="1:133">
      <c r="A13" s="12"/>
      <c r="B13" s="25">
        <v>315</v>
      </c>
      <c r="C13" s="20" t="s">
        <v>15</v>
      </c>
      <c r="D13" s="46">
        <v>454310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454310</v>
      </c>
      <c r="O13" s="47">
        <f t="shared" si="1"/>
        <v>46.629374935851381</v>
      </c>
      <c r="P13" s="9"/>
    </row>
    <row r="14" spans="1:133">
      <c r="A14" s="12"/>
      <c r="B14" s="25">
        <v>316</v>
      </c>
      <c r="C14" s="20" t="s">
        <v>16</v>
      </c>
      <c r="D14" s="46">
        <v>202307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202307</v>
      </c>
      <c r="O14" s="47">
        <f t="shared" si="1"/>
        <v>20.764343631325055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SUM(D16:D18)</f>
        <v>886157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886157</v>
      </c>
      <c r="O15" s="45">
        <f t="shared" si="1"/>
        <v>90.953197167196961</v>
      </c>
      <c r="P15" s="10"/>
    </row>
    <row r="16" spans="1:133">
      <c r="A16" s="12"/>
      <c r="B16" s="25">
        <v>322</v>
      </c>
      <c r="C16" s="20" t="s">
        <v>0</v>
      </c>
      <c r="D16" s="46">
        <v>113427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113427</v>
      </c>
      <c r="O16" s="47">
        <f t="shared" si="1"/>
        <v>11.641896746382018</v>
      </c>
      <c r="P16" s="9"/>
    </row>
    <row r="17" spans="1:16">
      <c r="A17" s="12"/>
      <c r="B17" s="25">
        <v>323.10000000000002</v>
      </c>
      <c r="C17" s="20" t="s">
        <v>18</v>
      </c>
      <c r="D17" s="46">
        <v>759640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759640</v>
      </c>
      <c r="O17" s="47">
        <f t="shared" si="1"/>
        <v>77.967771733552297</v>
      </c>
      <c r="P17" s="9"/>
    </row>
    <row r="18" spans="1:16">
      <c r="A18" s="12"/>
      <c r="B18" s="25">
        <v>323.39999999999998</v>
      </c>
      <c r="C18" s="20" t="s">
        <v>19</v>
      </c>
      <c r="D18" s="46">
        <v>13090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13090</v>
      </c>
      <c r="O18" s="47">
        <f t="shared" si="1"/>
        <v>1.3435286872626502</v>
      </c>
      <c r="P18" s="9"/>
    </row>
    <row r="19" spans="1:16" ht="15.75">
      <c r="A19" s="29" t="s">
        <v>20</v>
      </c>
      <c r="B19" s="30"/>
      <c r="C19" s="31"/>
      <c r="D19" s="32">
        <f t="shared" ref="D19:M19" si="4">SUM(D20:D32)</f>
        <v>1080694</v>
      </c>
      <c r="E19" s="32">
        <f t="shared" si="4"/>
        <v>38958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145735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>SUM(D19:M19)</f>
        <v>1265387</v>
      </c>
      <c r="O19" s="45">
        <f t="shared" si="1"/>
        <v>129.87652673714462</v>
      </c>
      <c r="P19" s="10"/>
    </row>
    <row r="20" spans="1:16">
      <c r="A20" s="12"/>
      <c r="B20" s="25">
        <v>331.5</v>
      </c>
      <c r="C20" s="20" t="s">
        <v>21</v>
      </c>
      <c r="D20" s="46">
        <v>64884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5">SUM(D20:M20)</f>
        <v>64884</v>
      </c>
      <c r="O20" s="47">
        <f t="shared" si="1"/>
        <v>6.659550446474392</v>
      </c>
      <c r="P20" s="9"/>
    </row>
    <row r="21" spans="1:16">
      <c r="A21" s="12"/>
      <c r="B21" s="25">
        <v>334.31</v>
      </c>
      <c r="C21" s="20" t="s">
        <v>22</v>
      </c>
      <c r="D21" s="46">
        <v>0</v>
      </c>
      <c r="E21" s="46">
        <v>1778</v>
      </c>
      <c r="F21" s="46">
        <v>0</v>
      </c>
      <c r="G21" s="46">
        <v>0</v>
      </c>
      <c r="H21" s="46">
        <v>0</v>
      </c>
      <c r="I21" s="46">
        <v>145735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147513</v>
      </c>
      <c r="O21" s="47">
        <f t="shared" si="1"/>
        <v>15.140408498409114</v>
      </c>
      <c r="P21" s="9"/>
    </row>
    <row r="22" spans="1:16">
      <c r="A22" s="12"/>
      <c r="B22" s="25">
        <v>334.5</v>
      </c>
      <c r="C22" s="20" t="s">
        <v>23</v>
      </c>
      <c r="D22" s="46">
        <v>2477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2477</v>
      </c>
      <c r="O22" s="47">
        <f t="shared" si="1"/>
        <v>0.25423380888843272</v>
      </c>
      <c r="P22" s="9"/>
    </row>
    <row r="23" spans="1:16">
      <c r="A23" s="12"/>
      <c r="B23" s="25">
        <v>334.7</v>
      </c>
      <c r="C23" s="20" t="s">
        <v>24</v>
      </c>
      <c r="D23" s="46">
        <v>5383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5383</v>
      </c>
      <c r="O23" s="47">
        <f t="shared" si="1"/>
        <v>0.55249923021656577</v>
      </c>
      <c r="P23" s="9"/>
    </row>
    <row r="24" spans="1:16">
      <c r="A24" s="12"/>
      <c r="B24" s="25">
        <v>335.12</v>
      </c>
      <c r="C24" s="20" t="s">
        <v>25</v>
      </c>
      <c r="D24" s="46">
        <v>289024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289024</v>
      </c>
      <c r="O24" s="47">
        <f t="shared" si="1"/>
        <v>29.664784973827363</v>
      </c>
      <c r="P24" s="9"/>
    </row>
    <row r="25" spans="1:16">
      <c r="A25" s="12"/>
      <c r="B25" s="25">
        <v>335.14</v>
      </c>
      <c r="C25" s="20" t="s">
        <v>26</v>
      </c>
      <c r="D25" s="46">
        <v>24323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24323</v>
      </c>
      <c r="O25" s="47">
        <f t="shared" si="1"/>
        <v>2.4964589962024015</v>
      </c>
      <c r="P25" s="9"/>
    </row>
    <row r="26" spans="1:16">
      <c r="A26" s="12"/>
      <c r="B26" s="25">
        <v>335.15</v>
      </c>
      <c r="C26" s="20" t="s">
        <v>27</v>
      </c>
      <c r="D26" s="46">
        <v>11150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11150</v>
      </c>
      <c r="O26" s="47">
        <f t="shared" si="1"/>
        <v>1.1444113722672689</v>
      </c>
      <c r="P26" s="9"/>
    </row>
    <row r="27" spans="1:16">
      <c r="A27" s="12"/>
      <c r="B27" s="25">
        <v>335.18</v>
      </c>
      <c r="C27" s="20" t="s">
        <v>28</v>
      </c>
      <c r="D27" s="46">
        <v>605504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605504</v>
      </c>
      <c r="O27" s="47">
        <f t="shared" si="1"/>
        <v>62.147593143795547</v>
      </c>
      <c r="P27" s="9"/>
    </row>
    <row r="28" spans="1:16">
      <c r="A28" s="12"/>
      <c r="B28" s="25">
        <v>337.2</v>
      </c>
      <c r="C28" s="20" t="s">
        <v>29</v>
      </c>
      <c r="D28" s="46">
        <v>24578</v>
      </c>
      <c r="E28" s="46">
        <v>16096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40674</v>
      </c>
      <c r="O28" s="47">
        <f t="shared" si="1"/>
        <v>4.1746895206815147</v>
      </c>
      <c r="P28" s="9"/>
    </row>
    <row r="29" spans="1:16">
      <c r="A29" s="12"/>
      <c r="B29" s="25">
        <v>337.4</v>
      </c>
      <c r="C29" s="20" t="s">
        <v>30</v>
      </c>
      <c r="D29" s="46">
        <v>0</v>
      </c>
      <c r="E29" s="46">
        <v>17359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17359</v>
      </c>
      <c r="O29" s="47">
        <f t="shared" si="1"/>
        <v>1.7816894180437237</v>
      </c>
      <c r="P29" s="9"/>
    </row>
    <row r="30" spans="1:16">
      <c r="A30" s="12"/>
      <c r="B30" s="25">
        <v>337.7</v>
      </c>
      <c r="C30" s="20" t="s">
        <v>31</v>
      </c>
      <c r="D30" s="46">
        <v>14000</v>
      </c>
      <c r="E30" s="46">
        <v>3725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17725</v>
      </c>
      <c r="O30" s="47">
        <f t="shared" si="1"/>
        <v>1.8192548496356358</v>
      </c>
      <c r="P30" s="9"/>
    </row>
    <row r="31" spans="1:16">
      <c r="A31" s="12"/>
      <c r="B31" s="25">
        <v>338</v>
      </c>
      <c r="C31" s="20" t="s">
        <v>32</v>
      </c>
      <c r="D31" s="46">
        <v>24417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24417</v>
      </c>
      <c r="O31" s="47">
        <f t="shared" si="1"/>
        <v>2.5061069485784664</v>
      </c>
      <c r="P31" s="9"/>
    </row>
    <row r="32" spans="1:16">
      <c r="A32" s="12"/>
      <c r="B32" s="25">
        <v>339</v>
      </c>
      <c r="C32" s="20" t="s">
        <v>33</v>
      </c>
      <c r="D32" s="46">
        <v>14954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14954</v>
      </c>
      <c r="O32" s="47">
        <f t="shared" si="1"/>
        <v>1.5348455301241917</v>
      </c>
      <c r="P32" s="9"/>
    </row>
    <row r="33" spans="1:16" ht="15.75">
      <c r="A33" s="29" t="s">
        <v>38</v>
      </c>
      <c r="B33" s="30"/>
      <c r="C33" s="31"/>
      <c r="D33" s="32">
        <f t="shared" ref="D33:M33" si="7">SUM(D34:D43)</f>
        <v>1576906</v>
      </c>
      <c r="E33" s="32">
        <f t="shared" si="7"/>
        <v>42522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4831324</v>
      </c>
      <c r="J33" s="32">
        <f t="shared" si="7"/>
        <v>613800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6"/>
        <v>7064552</v>
      </c>
      <c r="O33" s="45">
        <f t="shared" si="1"/>
        <v>725.09001334291281</v>
      </c>
      <c r="P33" s="10"/>
    </row>
    <row r="34" spans="1:16">
      <c r="A34" s="12"/>
      <c r="B34" s="25">
        <v>341.2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613800</v>
      </c>
      <c r="K34" s="46">
        <v>0</v>
      </c>
      <c r="L34" s="46">
        <v>0</v>
      </c>
      <c r="M34" s="46">
        <v>0</v>
      </c>
      <c r="N34" s="46">
        <f t="shared" si="6"/>
        <v>613800</v>
      </c>
      <c r="O34" s="47">
        <f t="shared" si="1"/>
        <v>62.99907625987889</v>
      </c>
      <c r="P34" s="9"/>
    </row>
    <row r="35" spans="1:16">
      <c r="A35" s="12"/>
      <c r="B35" s="25">
        <v>342.1</v>
      </c>
      <c r="C35" s="20" t="s">
        <v>42</v>
      </c>
      <c r="D35" s="46">
        <v>547529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8">SUM(D35:M35)</f>
        <v>547529</v>
      </c>
      <c r="O35" s="47">
        <f t="shared" si="1"/>
        <v>56.197167196961921</v>
      </c>
      <c r="P35" s="9"/>
    </row>
    <row r="36" spans="1:16">
      <c r="A36" s="12"/>
      <c r="B36" s="25">
        <v>343.3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2361859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2361859</v>
      </c>
      <c r="O36" s="47">
        <f t="shared" si="1"/>
        <v>242.41599096787436</v>
      </c>
      <c r="P36" s="9"/>
    </row>
    <row r="37" spans="1:16">
      <c r="A37" s="12"/>
      <c r="B37" s="25">
        <v>343.4</v>
      </c>
      <c r="C37" s="20" t="s">
        <v>44</v>
      </c>
      <c r="D37" s="46">
        <v>810176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810176</v>
      </c>
      <c r="O37" s="47">
        <f t="shared" ref="O37:O62" si="9">(N37/O$64)</f>
        <v>83.154675151390748</v>
      </c>
      <c r="P37" s="9"/>
    </row>
    <row r="38" spans="1:16">
      <c r="A38" s="12"/>
      <c r="B38" s="25">
        <v>343.5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2366296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2366296</v>
      </c>
      <c r="O38" s="47">
        <f t="shared" si="9"/>
        <v>242.87139484758288</v>
      </c>
      <c r="P38" s="9"/>
    </row>
    <row r="39" spans="1:16">
      <c r="A39" s="12"/>
      <c r="B39" s="25">
        <v>343.6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103169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103169</v>
      </c>
      <c r="O39" s="47">
        <f t="shared" si="9"/>
        <v>10.58903828389613</v>
      </c>
      <c r="P39" s="9"/>
    </row>
    <row r="40" spans="1:16">
      <c r="A40" s="12"/>
      <c r="B40" s="25">
        <v>344.5</v>
      </c>
      <c r="C40" s="20" t="s">
        <v>47</v>
      </c>
      <c r="D40" s="46">
        <v>172315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172315</v>
      </c>
      <c r="O40" s="47">
        <f t="shared" si="9"/>
        <v>17.686030996612953</v>
      </c>
      <c r="P40" s="9"/>
    </row>
    <row r="41" spans="1:16">
      <c r="A41" s="12"/>
      <c r="B41" s="25">
        <v>345.9</v>
      </c>
      <c r="C41" s="20" t="s">
        <v>48</v>
      </c>
      <c r="D41" s="46">
        <v>0</v>
      </c>
      <c r="E41" s="46">
        <v>36695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36695</v>
      </c>
      <c r="O41" s="47">
        <f t="shared" si="9"/>
        <v>3.766293749358514</v>
      </c>
      <c r="P41" s="9"/>
    </row>
    <row r="42" spans="1:16">
      <c r="A42" s="12"/>
      <c r="B42" s="25">
        <v>347.2</v>
      </c>
      <c r="C42" s="20" t="s">
        <v>49</v>
      </c>
      <c r="D42" s="46">
        <v>46886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46886</v>
      </c>
      <c r="O42" s="47">
        <f t="shared" si="9"/>
        <v>4.8122754798316736</v>
      </c>
      <c r="P42" s="9"/>
    </row>
    <row r="43" spans="1:16">
      <c r="A43" s="12"/>
      <c r="B43" s="25">
        <v>347.5</v>
      </c>
      <c r="C43" s="20" t="s">
        <v>50</v>
      </c>
      <c r="D43" s="46">
        <v>0</v>
      </c>
      <c r="E43" s="46">
        <v>5827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5827</v>
      </c>
      <c r="O43" s="47">
        <f t="shared" si="9"/>
        <v>0.59807040952478707</v>
      </c>
      <c r="P43" s="9"/>
    </row>
    <row r="44" spans="1:16" ht="15.75">
      <c r="A44" s="29" t="s">
        <v>39</v>
      </c>
      <c r="B44" s="30"/>
      <c r="C44" s="31"/>
      <c r="D44" s="32">
        <f t="shared" ref="D44:M44" si="10">SUM(D45:D48)</f>
        <v>246680</v>
      </c>
      <c r="E44" s="32">
        <f t="shared" si="10"/>
        <v>4459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0" si="11">SUM(D44:M44)</f>
        <v>251139</v>
      </c>
      <c r="O44" s="45">
        <f t="shared" si="9"/>
        <v>25.776352252899517</v>
      </c>
      <c r="P44" s="10"/>
    </row>
    <row r="45" spans="1:16">
      <c r="A45" s="13"/>
      <c r="B45" s="39">
        <v>351.1</v>
      </c>
      <c r="C45" s="21" t="s">
        <v>53</v>
      </c>
      <c r="D45" s="46">
        <v>31015</v>
      </c>
      <c r="E45" s="46">
        <v>3062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34077</v>
      </c>
      <c r="O45" s="47">
        <f t="shared" si="9"/>
        <v>3.4975880119059837</v>
      </c>
      <c r="P45" s="9"/>
    </row>
    <row r="46" spans="1:16">
      <c r="A46" s="13"/>
      <c r="B46" s="39">
        <v>351.4</v>
      </c>
      <c r="C46" s="21" t="s">
        <v>55</v>
      </c>
      <c r="D46" s="46">
        <v>0</v>
      </c>
      <c r="E46" s="46">
        <v>21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21</v>
      </c>
      <c r="O46" s="47">
        <f t="shared" si="9"/>
        <v>2.155393615929385E-3</v>
      </c>
      <c r="P46" s="9"/>
    </row>
    <row r="47" spans="1:16">
      <c r="A47" s="13"/>
      <c r="B47" s="39">
        <v>351.7</v>
      </c>
      <c r="C47" s="21" t="s">
        <v>54</v>
      </c>
      <c r="D47" s="46">
        <v>150000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150000</v>
      </c>
      <c r="O47" s="47">
        <f t="shared" si="9"/>
        <v>15.395668685209895</v>
      </c>
      <c r="P47" s="9"/>
    </row>
    <row r="48" spans="1:16">
      <c r="A48" s="13"/>
      <c r="B48" s="39">
        <v>354</v>
      </c>
      <c r="C48" s="21" t="s">
        <v>56</v>
      </c>
      <c r="D48" s="46">
        <v>65665</v>
      </c>
      <c r="E48" s="46">
        <v>1376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67041</v>
      </c>
      <c r="O48" s="47">
        <f t="shared" si="9"/>
        <v>6.8809401621677102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SUM(D50:D59)</f>
        <v>229281</v>
      </c>
      <c r="E49" s="32">
        <f t="shared" si="12"/>
        <v>4844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-12146</v>
      </c>
      <c r="J49" s="32">
        <f t="shared" si="12"/>
        <v>0</v>
      </c>
      <c r="K49" s="32">
        <f t="shared" si="12"/>
        <v>1288871</v>
      </c>
      <c r="L49" s="32">
        <f t="shared" si="12"/>
        <v>0</v>
      </c>
      <c r="M49" s="32">
        <f t="shared" si="12"/>
        <v>0</v>
      </c>
      <c r="N49" s="32">
        <f t="shared" si="11"/>
        <v>1510850</v>
      </c>
      <c r="O49" s="45">
        <f t="shared" si="9"/>
        <v>155.07030688699578</v>
      </c>
      <c r="P49" s="10"/>
    </row>
    <row r="50" spans="1:119">
      <c r="A50" s="12"/>
      <c r="B50" s="25">
        <v>361.1</v>
      </c>
      <c r="C50" s="20" t="s">
        <v>57</v>
      </c>
      <c r="D50" s="46">
        <v>106578</v>
      </c>
      <c r="E50" s="46">
        <v>4500</v>
      </c>
      <c r="F50" s="46">
        <v>0</v>
      </c>
      <c r="G50" s="46">
        <v>0</v>
      </c>
      <c r="H50" s="46">
        <v>0</v>
      </c>
      <c r="I50" s="46">
        <v>28234</v>
      </c>
      <c r="J50" s="46">
        <v>0</v>
      </c>
      <c r="K50" s="46">
        <v>84803</v>
      </c>
      <c r="L50" s="46">
        <v>0</v>
      </c>
      <c r="M50" s="46">
        <v>0</v>
      </c>
      <c r="N50" s="46">
        <f t="shared" si="11"/>
        <v>224115</v>
      </c>
      <c r="O50" s="47">
        <f t="shared" si="9"/>
        <v>23.002668582572102</v>
      </c>
      <c r="P50" s="9"/>
    </row>
    <row r="51" spans="1:119">
      <c r="A51" s="12"/>
      <c r="B51" s="25">
        <v>361.2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53857</v>
      </c>
      <c r="L51" s="46">
        <v>0</v>
      </c>
      <c r="M51" s="46">
        <v>0</v>
      </c>
      <c r="N51" s="46">
        <f t="shared" ref="N51:N59" si="13">SUM(D51:M51)</f>
        <v>53857</v>
      </c>
      <c r="O51" s="47">
        <f t="shared" si="9"/>
        <v>5.5277635225289954</v>
      </c>
      <c r="P51" s="9"/>
    </row>
    <row r="52" spans="1:119">
      <c r="A52" s="12"/>
      <c r="B52" s="25">
        <v>361.3</v>
      </c>
      <c r="C52" s="20" t="s">
        <v>59</v>
      </c>
      <c r="D52" s="46">
        <v>-34372</v>
      </c>
      <c r="E52" s="46">
        <v>-3256</v>
      </c>
      <c r="F52" s="46">
        <v>0</v>
      </c>
      <c r="G52" s="46">
        <v>0</v>
      </c>
      <c r="H52" s="46">
        <v>0</v>
      </c>
      <c r="I52" s="46">
        <v>-43081</v>
      </c>
      <c r="J52" s="46">
        <v>0</v>
      </c>
      <c r="K52" s="46">
        <v>558171</v>
      </c>
      <c r="L52" s="46">
        <v>0</v>
      </c>
      <c r="M52" s="46">
        <v>0</v>
      </c>
      <c r="N52" s="46">
        <f t="shared" si="13"/>
        <v>477462</v>
      </c>
      <c r="O52" s="47">
        <f t="shared" si="9"/>
        <v>49.005645078517908</v>
      </c>
      <c r="P52" s="9"/>
    </row>
    <row r="53" spans="1:119">
      <c r="A53" s="12"/>
      <c r="B53" s="25">
        <v>361.4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49224</v>
      </c>
      <c r="L53" s="46">
        <v>0</v>
      </c>
      <c r="M53" s="46">
        <v>0</v>
      </c>
      <c r="N53" s="46">
        <f t="shared" si="13"/>
        <v>49224</v>
      </c>
      <c r="O53" s="47">
        <f t="shared" si="9"/>
        <v>5.0522426357384793</v>
      </c>
      <c r="P53" s="9"/>
    </row>
    <row r="54" spans="1:119">
      <c r="A54" s="12"/>
      <c r="B54" s="25">
        <v>362</v>
      </c>
      <c r="C54" s="20" t="s">
        <v>61</v>
      </c>
      <c r="D54" s="46">
        <v>74639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74639</v>
      </c>
      <c r="O54" s="47">
        <f t="shared" si="9"/>
        <v>7.6607820999692082</v>
      </c>
      <c r="P54" s="9"/>
    </row>
    <row r="55" spans="1:119">
      <c r="A55" s="12"/>
      <c r="B55" s="25">
        <v>364</v>
      </c>
      <c r="C55" s="20" t="s">
        <v>62</v>
      </c>
      <c r="D55" s="46">
        <v>24100</v>
      </c>
      <c r="E55" s="46">
        <v>600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24700</v>
      </c>
      <c r="O55" s="47">
        <f t="shared" si="9"/>
        <v>2.535153443497896</v>
      </c>
      <c r="P55" s="9"/>
    </row>
    <row r="56" spans="1:119">
      <c r="A56" s="12"/>
      <c r="B56" s="25">
        <v>366</v>
      </c>
      <c r="C56" s="20" t="s">
        <v>63</v>
      </c>
      <c r="D56" s="46">
        <v>8055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8055</v>
      </c>
      <c r="O56" s="47">
        <f t="shared" si="9"/>
        <v>0.82674740839577132</v>
      </c>
      <c r="P56" s="9"/>
    </row>
    <row r="57" spans="1:119">
      <c r="A57" s="12"/>
      <c r="B57" s="25">
        <v>367</v>
      </c>
      <c r="C57" s="20" t="s">
        <v>64</v>
      </c>
      <c r="D57" s="46">
        <v>14203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14203</v>
      </c>
      <c r="O57" s="47">
        <f t="shared" si="9"/>
        <v>1.4577645489069075</v>
      </c>
      <c r="P57" s="9"/>
    </row>
    <row r="58" spans="1:119">
      <c r="A58" s="12"/>
      <c r="B58" s="25">
        <v>368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540338</v>
      </c>
      <c r="L58" s="46">
        <v>0</v>
      </c>
      <c r="M58" s="46">
        <v>0</v>
      </c>
      <c r="N58" s="46">
        <f t="shared" si="13"/>
        <v>540338</v>
      </c>
      <c r="O58" s="47">
        <f t="shared" si="9"/>
        <v>55.459098840192958</v>
      </c>
      <c r="P58" s="9"/>
    </row>
    <row r="59" spans="1:119">
      <c r="A59" s="12"/>
      <c r="B59" s="25">
        <v>369.9</v>
      </c>
      <c r="C59" s="20" t="s">
        <v>66</v>
      </c>
      <c r="D59" s="46">
        <v>36078</v>
      </c>
      <c r="E59" s="46">
        <v>3000</v>
      </c>
      <c r="F59" s="46">
        <v>0</v>
      </c>
      <c r="G59" s="46">
        <v>0</v>
      </c>
      <c r="H59" s="46">
        <v>0</v>
      </c>
      <c r="I59" s="46">
        <v>2701</v>
      </c>
      <c r="J59" s="46">
        <v>0</v>
      </c>
      <c r="K59" s="46">
        <v>2478</v>
      </c>
      <c r="L59" s="46">
        <v>0</v>
      </c>
      <c r="M59" s="46">
        <v>0</v>
      </c>
      <c r="N59" s="46">
        <f t="shared" si="13"/>
        <v>44257</v>
      </c>
      <c r="O59" s="47">
        <f t="shared" si="9"/>
        <v>4.5424407266755615</v>
      </c>
      <c r="P59" s="9"/>
    </row>
    <row r="60" spans="1:119" ht="15.75">
      <c r="A60" s="29" t="s">
        <v>40</v>
      </c>
      <c r="B60" s="30"/>
      <c r="C60" s="31"/>
      <c r="D60" s="32">
        <f t="shared" ref="D60:M60" si="14">SUM(D61:D61)</f>
        <v>0</v>
      </c>
      <c r="E60" s="32">
        <f t="shared" si="14"/>
        <v>350000</v>
      </c>
      <c r="F60" s="32">
        <f t="shared" si="14"/>
        <v>0</v>
      </c>
      <c r="G60" s="32">
        <f t="shared" si="14"/>
        <v>0</v>
      </c>
      <c r="H60" s="32">
        <f t="shared" si="14"/>
        <v>0</v>
      </c>
      <c r="I60" s="32">
        <f t="shared" si="14"/>
        <v>0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350000</v>
      </c>
      <c r="O60" s="45">
        <f t="shared" si="9"/>
        <v>35.923226932156417</v>
      </c>
      <c r="P60" s="9"/>
    </row>
    <row r="61" spans="1:119" ht="15.75" thickBot="1">
      <c r="A61" s="12"/>
      <c r="B61" s="25">
        <v>381</v>
      </c>
      <c r="C61" s="20" t="s">
        <v>67</v>
      </c>
      <c r="D61" s="46">
        <v>0</v>
      </c>
      <c r="E61" s="46">
        <v>350000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350000</v>
      </c>
      <c r="O61" s="47">
        <f t="shared" si="9"/>
        <v>35.923226932156417</v>
      </c>
      <c r="P61" s="9"/>
    </row>
    <row r="62" spans="1:119" ht="16.5" thickBot="1">
      <c r="A62" s="14" t="s">
        <v>51</v>
      </c>
      <c r="B62" s="23"/>
      <c r="C62" s="22"/>
      <c r="D62" s="15">
        <f t="shared" ref="D62:M62" si="15">SUM(D5,D15,D19,D33,D44,D49,D60)</f>
        <v>8862560</v>
      </c>
      <c r="E62" s="15">
        <f t="shared" si="15"/>
        <v>700495</v>
      </c>
      <c r="F62" s="15">
        <f t="shared" si="15"/>
        <v>0</v>
      </c>
      <c r="G62" s="15">
        <f t="shared" si="15"/>
        <v>0</v>
      </c>
      <c r="H62" s="15">
        <f t="shared" si="15"/>
        <v>0</v>
      </c>
      <c r="I62" s="15">
        <f t="shared" si="15"/>
        <v>4964913</v>
      </c>
      <c r="J62" s="15">
        <f t="shared" si="15"/>
        <v>613800</v>
      </c>
      <c r="K62" s="15">
        <f t="shared" si="15"/>
        <v>1288871</v>
      </c>
      <c r="L62" s="15">
        <f t="shared" si="15"/>
        <v>0</v>
      </c>
      <c r="M62" s="15">
        <f t="shared" si="15"/>
        <v>0</v>
      </c>
      <c r="N62" s="15">
        <f>SUM(D62:M62)</f>
        <v>16430639</v>
      </c>
      <c r="O62" s="38">
        <f t="shared" si="9"/>
        <v>1686.404495535256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74</v>
      </c>
      <c r="M64" s="48"/>
      <c r="N64" s="48"/>
      <c r="O64" s="43">
        <v>9743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thickBot="1">
      <c r="A66" s="52" t="s">
        <v>82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A66:O66"/>
    <mergeCell ref="A65:O65"/>
    <mergeCell ref="L64:N6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8244598</v>
      </c>
      <c r="E5" s="27">
        <f t="shared" si="0"/>
        <v>272568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8517166</v>
      </c>
      <c r="O5" s="33">
        <f t="shared" ref="O5:O36" si="1">(N5/O$60)</f>
        <v>864.68690355329954</v>
      </c>
      <c r="P5" s="6"/>
    </row>
    <row r="6" spans="1:133">
      <c r="A6" s="12"/>
      <c r="B6" s="25">
        <v>311</v>
      </c>
      <c r="C6" s="20" t="s">
        <v>2</v>
      </c>
      <c r="D6" s="46">
        <v>6575097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6575097</v>
      </c>
      <c r="O6" s="47">
        <f t="shared" si="1"/>
        <v>667.52253807106604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185601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185601</v>
      </c>
      <c r="O7" s="47">
        <f t="shared" si="1"/>
        <v>18.84274111675127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86967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86967</v>
      </c>
      <c r="O8" s="47">
        <f t="shared" si="1"/>
        <v>8.8291370558375633</v>
      </c>
      <c r="P8" s="9"/>
    </row>
    <row r="9" spans="1:133">
      <c r="A9" s="12"/>
      <c r="B9" s="25">
        <v>312.52</v>
      </c>
      <c r="C9" s="20" t="s">
        <v>75</v>
      </c>
      <c r="D9" s="46">
        <v>109961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109961</v>
      </c>
      <c r="O9" s="47">
        <f t="shared" si="1"/>
        <v>11.163553299492385</v>
      </c>
      <c r="P9" s="9"/>
    </row>
    <row r="10" spans="1:133">
      <c r="A10" s="12"/>
      <c r="B10" s="25">
        <v>314.10000000000002</v>
      </c>
      <c r="C10" s="20" t="s">
        <v>12</v>
      </c>
      <c r="D10" s="46">
        <v>682295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682295</v>
      </c>
      <c r="O10" s="47">
        <f t="shared" si="1"/>
        <v>69.268527918781729</v>
      </c>
      <c r="P10" s="9"/>
    </row>
    <row r="11" spans="1:133">
      <c r="A11" s="12"/>
      <c r="B11" s="25">
        <v>314.3</v>
      </c>
      <c r="C11" s="20" t="s">
        <v>13</v>
      </c>
      <c r="D11" s="46">
        <v>211891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211891</v>
      </c>
      <c r="O11" s="47">
        <f t="shared" si="1"/>
        <v>21.511776649746192</v>
      </c>
      <c r="P11" s="9"/>
    </row>
    <row r="12" spans="1:133">
      <c r="A12" s="12"/>
      <c r="B12" s="25">
        <v>314.39999999999998</v>
      </c>
      <c r="C12" s="20" t="s">
        <v>14</v>
      </c>
      <c r="D12" s="46">
        <v>47033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47033</v>
      </c>
      <c r="O12" s="47">
        <f t="shared" si="1"/>
        <v>4.7749238578680204</v>
      </c>
      <c r="P12" s="9"/>
    </row>
    <row r="13" spans="1:133">
      <c r="A13" s="12"/>
      <c r="B13" s="25">
        <v>315</v>
      </c>
      <c r="C13" s="20" t="s">
        <v>15</v>
      </c>
      <c r="D13" s="46">
        <v>413970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413970</v>
      </c>
      <c r="O13" s="47">
        <f t="shared" si="1"/>
        <v>42.027411167512689</v>
      </c>
      <c r="P13" s="9"/>
    </row>
    <row r="14" spans="1:133">
      <c r="A14" s="12"/>
      <c r="B14" s="25">
        <v>316</v>
      </c>
      <c r="C14" s="20" t="s">
        <v>16</v>
      </c>
      <c r="D14" s="46">
        <v>204351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204351</v>
      </c>
      <c r="O14" s="47">
        <f t="shared" si="1"/>
        <v>20.746294416243654</v>
      </c>
      <c r="P14" s="9"/>
    </row>
    <row r="15" spans="1:133" ht="15.75">
      <c r="A15" s="29" t="s">
        <v>104</v>
      </c>
      <c r="B15" s="30"/>
      <c r="C15" s="31"/>
      <c r="D15" s="32">
        <f t="shared" ref="D15:M15" si="3">SUM(D16:D19)</f>
        <v>970574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0" si="4">SUM(D15:M15)</f>
        <v>970574</v>
      </c>
      <c r="O15" s="45">
        <f t="shared" si="1"/>
        <v>98.535431472081214</v>
      </c>
      <c r="P15" s="10"/>
    </row>
    <row r="16" spans="1:133">
      <c r="A16" s="12"/>
      <c r="B16" s="25">
        <v>322</v>
      </c>
      <c r="C16" s="20" t="s">
        <v>0</v>
      </c>
      <c r="D16" s="46">
        <v>144585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144585</v>
      </c>
      <c r="O16" s="47">
        <f t="shared" si="1"/>
        <v>14.678680203045685</v>
      </c>
      <c r="P16" s="9"/>
    </row>
    <row r="17" spans="1:16">
      <c r="A17" s="12"/>
      <c r="B17" s="25">
        <v>323.10000000000002</v>
      </c>
      <c r="C17" s="20" t="s">
        <v>18</v>
      </c>
      <c r="D17" s="46">
        <v>788261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788261</v>
      </c>
      <c r="O17" s="47">
        <f t="shared" si="1"/>
        <v>80.02649746192894</v>
      </c>
      <c r="P17" s="9"/>
    </row>
    <row r="18" spans="1:16">
      <c r="A18" s="12"/>
      <c r="B18" s="25">
        <v>323.39999999999998</v>
      </c>
      <c r="C18" s="20" t="s">
        <v>19</v>
      </c>
      <c r="D18" s="46">
        <v>15831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15831</v>
      </c>
      <c r="O18" s="47">
        <f t="shared" si="1"/>
        <v>1.6072081218274112</v>
      </c>
      <c r="P18" s="9"/>
    </row>
    <row r="19" spans="1:16">
      <c r="A19" s="12"/>
      <c r="B19" s="25">
        <v>329</v>
      </c>
      <c r="C19" s="20" t="s">
        <v>105</v>
      </c>
      <c r="D19" s="46">
        <v>21897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21897</v>
      </c>
      <c r="O19" s="47">
        <f t="shared" si="1"/>
        <v>2.223045685279188</v>
      </c>
      <c r="P19" s="9"/>
    </row>
    <row r="20" spans="1:16" ht="15.75">
      <c r="A20" s="29" t="s">
        <v>20</v>
      </c>
      <c r="B20" s="30"/>
      <c r="C20" s="31"/>
      <c r="D20" s="32">
        <f t="shared" ref="D20:M20" si="5">SUM(D21:D31)</f>
        <v>1089814</v>
      </c>
      <c r="E20" s="32">
        <f t="shared" si="5"/>
        <v>25289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1115103</v>
      </c>
      <c r="O20" s="45">
        <f t="shared" si="1"/>
        <v>113.20842639593909</v>
      </c>
      <c r="P20" s="10"/>
    </row>
    <row r="21" spans="1:16">
      <c r="A21" s="12"/>
      <c r="B21" s="25">
        <v>331.5</v>
      </c>
      <c r="C21" s="20" t="s">
        <v>21</v>
      </c>
      <c r="D21" s="46">
        <v>-40014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-40014</v>
      </c>
      <c r="O21" s="47">
        <f t="shared" si="1"/>
        <v>-4.0623350253807109</v>
      </c>
      <c r="P21" s="9"/>
    </row>
    <row r="22" spans="1:16">
      <c r="A22" s="12"/>
      <c r="B22" s="25">
        <v>334.31</v>
      </c>
      <c r="C22" s="20" t="s">
        <v>22</v>
      </c>
      <c r="D22" s="46">
        <v>0</v>
      </c>
      <c r="E22" s="46">
        <v>7255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7255</v>
      </c>
      <c r="O22" s="47">
        <f t="shared" si="1"/>
        <v>0.73654822335025383</v>
      </c>
      <c r="P22" s="9"/>
    </row>
    <row r="23" spans="1:16">
      <c r="A23" s="12"/>
      <c r="B23" s="25">
        <v>334.7</v>
      </c>
      <c r="C23" s="20" t="s">
        <v>24</v>
      </c>
      <c r="D23" s="46">
        <v>6761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6761</v>
      </c>
      <c r="O23" s="47">
        <f t="shared" si="1"/>
        <v>0.68639593908629437</v>
      </c>
      <c r="P23" s="9"/>
    </row>
    <row r="24" spans="1:16">
      <c r="A24" s="12"/>
      <c r="B24" s="25">
        <v>335.12</v>
      </c>
      <c r="C24" s="20" t="s">
        <v>25</v>
      </c>
      <c r="D24" s="46">
        <v>323426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323426</v>
      </c>
      <c r="O24" s="47">
        <f t="shared" si="1"/>
        <v>32.835126903553302</v>
      </c>
      <c r="P24" s="9"/>
    </row>
    <row r="25" spans="1:16">
      <c r="A25" s="12"/>
      <c r="B25" s="25">
        <v>335.14</v>
      </c>
      <c r="C25" s="20" t="s">
        <v>26</v>
      </c>
      <c r="D25" s="46">
        <v>26096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26096</v>
      </c>
      <c r="O25" s="47">
        <f t="shared" si="1"/>
        <v>2.6493401015228426</v>
      </c>
      <c r="P25" s="9"/>
    </row>
    <row r="26" spans="1:16">
      <c r="A26" s="12"/>
      <c r="B26" s="25">
        <v>335.15</v>
      </c>
      <c r="C26" s="20" t="s">
        <v>27</v>
      </c>
      <c r="D26" s="46">
        <v>9515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9515</v>
      </c>
      <c r="O26" s="47">
        <f t="shared" si="1"/>
        <v>0.96598984771573604</v>
      </c>
      <c r="P26" s="9"/>
    </row>
    <row r="27" spans="1:16">
      <c r="A27" s="12"/>
      <c r="B27" s="25">
        <v>335.18</v>
      </c>
      <c r="C27" s="20" t="s">
        <v>28</v>
      </c>
      <c r="D27" s="46">
        <v>693442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693442</v>
      </c>
      <c r="O27" s="47">
        <f t="shared" si="1"/>
        <v>70.400203045685274</v>
      </c>
      <c r="P27" s="9"/>
    </row>
    <row r="28" spans="1:16">
      <c r="A28" s="12"/>
      <c r="B28" s="25">
        <v>337.2</v>
      </c>
      <c r="C28" s="20" t="s">
        <v>29</v>
      </c>
      <c r="D28" s="46">
        <v>29054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29054</v>
      </c>
      <c r="O28" s="47">
        <f t="shared" si="1"/>
        <v>2.9496446700507613</v>
      </c>
      <c r="P28" s="9"/>
    </row>
    <row r="29" spans="1:16">
      <c r="A29" s="12"/>
      <c r="B29" s="25">
        <v>337.4</v>
      </c>
      <c r="C29" s="20" t="s">
        <v>30</v>
      </c>
      <c r="D29" s="46">
        <v>0</v>
      </c>
      <c r="E29" s="46">
        <v>18034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18034</v>
      </c>
      <c r="O29" s="47">
        <f t="shared" si="1"/>
        <v>1.8308629441624364</v>
      </c>
      <c r="P29" s="9"/>
    </row>
    <row r="30" spans="1:16">
      <c r="A30" s="12"/>
      <c r="B30" s="25">
        <v>338</v>
      </c>
      <c r="C30" s="20" t="s">
        <v>32</v>
      </c>
      <c r="D30" s="46">
        <v>26580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26580</v>
      </c>
      <c r="O30" s="47">
        <f t="shared" si="1"/>
        <v>2.6984771573604061</v>
      </c>
      <c r="P30" s="9"/>
    </row>
    <row r="31" spans="1:16">
      <c r="A31" s="12"/>
      <c r="B31" s="25">
        <v>339</v>
      </c>
      <c r="C31" s="20" t="s">
        <v>33</v>
      </c>
      <c r="D31" s="46">
        <v>14954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14954</v>
      </c>
      <c r="O31" s="47">
        <f t="shared" si="1"/>
        <v>1.5181725888324873</v>
      </c>
      <c r="P31" s="9"/>
    </row>
    <row r="32" spans="1:16" ht="15.75">
      <c r="A32" s="29" t="s">
        <v>38</v>
      </c>
      <c r="B32" s="30"/>
      <c r="C32" s="31"/>
      <c r="D32" s="32">
        <f t="shared" ref="D32:M32" si="8">SUM(D33:D42)</f>
        <v>1586176</v>
      </c>
      <c r="E32" s="32">
        <f t="shared" si="8"/>
        <v>65955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4597576</v>
      </c>
      <c r="J32" s="32">
        <f t="shared" si="8"/>
        <v>764390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7014097</v>
      </c>
      <c r="O32" s="45">
        <f t="shared" si="1"/>
        <v>712.09106598984772</v>
      </c>
      <c r="P32" s="10"/>
    </row>
    <row r="33" spans="1:16">
      <c r="A33" s="12"/>
      <c r="B33" s="25">
        <v>341.2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764390</v>
      </c>
      <c r="K33" s="46">
        <v>0</v>
      </c>
      <c r="L33" s="46">
        <v>0</v>
      </c>
      <c r="M33" s="46">
        <v>0</v>
      </c>
      <c r="N33" s="46">
        <f t="shared" si="7"/>
        <v>764390</v>
      </c>
      <c r="O33" s="47">
        <f t="shared" si="1"/>
        <v>77.603045685279184</v>
      </c>
      <c r="P33" s="9"/>
    </row>
    <row r="34" spans="1:16">
      <c r="A34" s="12"/>
      <c r="B34" s="25">
        <v>342.1</v>
      </c>
      <c r="C34" s="20" t="s">
        <v>42</v>
      </c>
      <c r="D34" s="46">
        <v>532298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5" si="9">SUM(D34:M34)</f>
        <v>532298</v>
      </c>
      <c r="O34" s="47">
        <f t="shared" si="1"/>
        <v>54.040406091370556</v>
      </c>
      <c r="P34" s="9"/>
    </row>
    <row r="35" spans="1:16">
      <c r="A35" s="12"/>
      <c r="B35" s="25">
        <v>343.3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2199865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2199865</v>
      </c>
      <c r="O35" s="47">
        <f t="shared" si="1"/>
        <v>223.33654822335026</v>
      </c>
      <c r="P35" s="9"/>
    </row>
    <row r="36" spans="1:16">
      <c r="A36" s="12"/>
      <c r="B36" s="25">
        <v>343.4</v>
      </c>
      <c r="C36" s="20" t="s">
        <v>44</v>
      </c>
      <c r="D36" s="46">
        <v>815079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815079</v>
      </c>
      <c r="O36" s="47">
        <f t="shared" si="1"/>
        <v>82.749137055837565</v>
      </c>
      <c r="P36" s="9"/>
    </row>
    <row r="37" spans="1:16">
      <c r="A37" s="12"/>
      <c r="B37" s="25">
        <v>343.5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2299468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2299468</v>
      </c>
      <c r="O37" s="47">
        <f t="shared" ref="O37:O58" si="10">(N37/O$60)</f>
        <v>233.44852791878174</v>
      </c>
      <c r="P37" s="9"/>
    </row>
    <row r="38" spans="1:16">
      <c r="A38" s="12"/>
      <c r="B38" s="25">
        <v>343.6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98243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98243</v>
      </c>
      <c r="O38" s="47">
        <f t="shared" si="10"/>
        <v>9.9739086294416239</v>
      </c>
      <c r="P38" s="9"/>
    </row>
    <row r="39" spans="1:16">
      <c r="A39" s="12"/>
      <c r="B39" s="25">
        <v>344.5</v>
      </c>
      <c r="C39" s="20" t="s">
        <v>47</v>
      </c>
      <c r="D39" s="46">
        <v>192823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192823</v>
      </c>
      <c r="O39" s="47">
        <f t="shared" si="10"/>
        <v>19.575939086294415</v>
      </c>
      <c r="P39" s="9"/>
    </row>
    <row r="40" spans="1:16">
      <c r="A40" s="12"/>
      <c r="B40" s="25">
        <v>345.9</v>
      </c>
      <c r="C40" s="20" t="s">
        <v>48</v>
      </c>
      <c r="D40" s="46">
        <v>0</v>
      </c>
      <c r="E40" s="46">
        <v>51992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51992</v>
      </c>
      <c r="O40" s="47">
        <f t="shared" si="10"/>
        <v>5.2783756345177668</v>
      </c>
      <c r="P40" s="9"/>
    </row>
    <row r="41" spans="1:16">
      <c r="A41" s="12"/>
      <c r="B41" s="25">
        <v>347.2</v>
      </c>
      <c r="C41" s="20" t="s">
        <v>49</v>
      </c>
      <c r="D41" s="46">
        <v>45976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45976</v>
      </c>
      <c r="O41" s="47">
        <f t="shared" si="10"/>
        <v>4.6676142131979699</v>
      </c>
      <c r="P41" s="9"/>
    </row>
    <row r="42" spans="1:16">
      <c r="A42" s="12"/>
      <c r="B42" s="25">
        <v>347.5</v>
      </c>
      <c r="C42" s="20" t="s">
        <v>50</v>
      </c>
      <c r="D42" s="46">
        <v>0</v>
      </c>
      <c r="E42" s="46">
        <v>13963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13963</v>
      </c>
      <c r="O42" s="47">
        <f t="shared" si="10"/>
        <v>1.4175634517766498</v>
      </c>
      <c r="P42" s="9"/>
    </row>
    <row r="43" spans="1:16" ht="15.75">
      <c r="A43" s="29" t="s">
        <v>39</v>
      </c>
      <c r="B43" s="30"/>
      <c r="C43" s="31"/>
      <c r="D43" s="32">
        <f t="shared" ref="D43:M43" si="11">SUM(D44:D46)</f>
        <v>222851</v>
      </c>
      <c r="E43" s="32">
        <f t="shared" si="11"/>
        <v>46856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269707</v>
      </c>
      <c r="O43" s="45">
        <f t="shared" si="10"/>
        <v>27.381421319796953</v>
      </c>
      <c r="P43" s="10"/>
    </row>
    <row r="44" spans="1:16">
      <c r="A44" s="13"/>
      <c r="B44" s="39">
        <v>351.1</v>
      </c>
      <c r="C44" s="21" t="s">
        <v>53</v>
      </c>
      <c r="D44" s="46">
        <v>54870</v>
      </c>
      <c r="E44" s="46">
        <v>3978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58848</v>
      </c>
      <c r="O44" s="47">
        <f t="shared" si="10"/>
        <v>5.9744162436548223</v>
      </c>
      <c r="P44" s="9"/>
    </row>
    <row r="45" spans="1:16">
      <c r="A45" s="13"/>
      <c r="B45" s="39">
        <v>351.4</v>
      </c>
      <c r="C45" s="21" t="s">
        <v>55</v>
      </c>
      <c r="D45" s="46">
        <v>0</v>
      </c>
      <c r="E45" s="46">
        <v>10958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10958</v>
      </c>
      <c r="O45" s="47">
        <f t="shared" si="10"/>
        <v>1.1124873096446701</v>
      </c>
      <c r="P45" s="9"/>
    </row>
    <row r="46" spans="1:16">
      <c r="A46" s="13"/>
      <c r="B46" s="39">
        <v>354</v>
      </c>
      <c r="C46" s="21" t="s">
        <v>56</v>
      </c>
      <c r="D46" s="46">
        <v>167981</v>
      </c>
      <c r="E46" s="46">
        <v>31920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199901</v>
      </c>
      <c r="O46" s="47">
        <f t="shared" si="10"/>
        <v>20.294517766497464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SUM(D48:D55)</f>
        <v>584880</v>
      </c>
      <c r="E47" s="32">
        <f t="shared" si="12"/>
        <v>15871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139468</v>
      </c>
      <c r="J47" s="32">
        <f t="shared" si="12"/>
        <v>0</v>
      </c>
      <c r="K47" s="32">
        <f t="shared" si="12"/>
        <v>-92394</v>
      </c>
      <c r="L47" s="32">
        <f t="shared" si="12"/>
        <v>0</v>
      </c>
      <c r="M47" s="32">
        <f t="shared" si="12"/>
        <v>0</v>
      </c>
      <c r="N47" s="32">
        <f>SUM(D47:M47)</f>
        <v>647825</v>
      </c>
      <c r="O47" s="45">
        <f t="shared" si="10"/>
        <v>65.76903553299492</v>
      </c>
      <c r="P47" s="10"/>
    </row>
    <row r="48" spans="1:16">
      <c r="A48" s="12"/>
      <c r="B48" s="25">
        <v>361.1</v>
      </c>
      <c r="C48" s="20" t="s">
        <v>57</v>
      </c>
      <c r="D48" s="46">
        <v>418700</v>
      </c>
      <c r="E48" s="46">
        <v>18859</v>
      </c>
      <c r="F48" s="46">
        <v>0</v>
      </c>
      <c r="G48" s="46">
        <v>0</v>
      </c>
      <c r="H48" s="46">
        <v>0</v>
      </c>
      <c r="I48" s="46">
        <v>160700</v>
      </c>
      <c r="J48" s="46">
        <v>0</v>
      </c>
      <c r="K48" s="46">
        <v>112845</v>
      </c>
      <c r="L48" s="46">
        <v>0</v>
      </c>
      <c r="M48" s="46">
        <v>0</v>
      </c>
      <c r="N48" s="46">
        <f>SUM(D48:M48)</f>
        <v>711104</v>
      </c>
      <c r="O48" s="47">
        <f t="shared" si="10"/>
        <v>72.19329949238579</v>
      </c>
      <c r="P48" s="9"/>
    </row>
    <row r="49" spans="1:119">
      <c r="A49" s="12"/>
      <c r="B49" s="25">
        <v>361.2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43245</v>
      </c>
      <c r="L49" s="46">
        <v>0</v>
      </c>
      <c r="M49" s="46">
        <v>0</v>
      </c>
      <c r="N49" s="46">
        <f t="shared" ref="N49:N55" si="13">SUM(D49:M49)</f>
        <v>43245</v>
      </c>
      <c r="O49" s="47">
        <f t="shared" si="10"/>
        <v>4.3903553299492382</v>
      </c>
      <c r="P49" s="9"/>
    </row>
    <row r="50" spans="1:119">
      <c r="A50" s="12"/>
      <c r="B50" s="25">
        <v>361.3</v>
      </c>
      <c r="C50" s="20" t="s">
        <v>59</v>
      </c>
      <c r="D50" s="46">
        <v>-40515</v>
      </c>
      <c r="E50" s="46">
        <v>-3838</v>
      </c>
      <c r="F50" s="46">
        <v>0</v>
      </c>
      <c r="G50" s="46">
        <v>0</v>
      </c>
      <c r="H50" s="46">
        <v>0</v>
      </c>
      <c r="I50" s="46">
        <v>-50782</v>
      </c>
      <c r="J50" s="46">
        <v>0</v>
      </c>
      <c r="K50" s="46">
        <v>-786734</v>
      </c>
      <c r="L50" s="46">
        <v>0</v>
      </c>
      <c r="M50" s="46">
        <v>0</v>
      </c>
      <c r="N50" s="46">
        <f t="shared" si="13"/>
        <v>-881869</v>
      </c>
      <c r="O50" s="47">
        <f t="shared" si="10"/>
        <v>-89.52984771573604</v>
      </c>
      <c r="P50" s="9"/>
    </row>
    <row r="51" spans="1:119">
      <c r="A51" s="12"/>
      <c r="B51" s="25">
        <v>362</v>
      </c>
      <c r="C51" s="20" t="s">
        <v>61</v>
      </c>
      <c r="D51" s="46">
        <v>118033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118033</v>
      </c>
      <c r="O51" s="47">
        <f t="shared" si="10"/>
        <v>11.983045685279189</v>
      </c>
      <c r="P51" s="9"/>
    </row>
    <row r="52" spans="1:119">
      <c r="A52" s="12"/>
      <c r="B52" s="25">
        <v>364</v>
      </c>
      <c r="C52" s="20" t="s">
        <v>62</v>
      </c>
      <c r="D52" s="46">
        <v>31325</v>
      </c>
      <c r="E52" s="46">
        <v>850</v>
      </c>
      <c r="F52" s="46">
        <v>0</v>
      </c>
      <c r="G52" s="46">
        <v>0</v>
      </c>
      <c r="H52" s="46">
        <v>0</v>
      </c>
      <c r="I52" s="46">
        <v>27375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59550</v>
      </c>
      <c r="O52" s="47">
        <f t="shared" si="10"/>
        <v>6.0456852791878175</v>
      </c>
      <c r="P52" s="9"/>
    </row>
    <row r="53" spans="1:119">
      <c r="A53" s="12"/>
      <c r="B53" s="25">
        <v>366</v>
      </c>
      <c r="C53" s="20" t="s">
        <v>63</v>
      </c>
      <c r="D53" s="46">
        <v>36019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36019</v>
      </c>
      <c r="O53" s="47">
        <f t="shared" si="10"/>
        <v>3.6567512690355328</v>
      </c>
      <c r="P53" s="9"/>
    </row>
    <row r="54" spans="1:119">
      <c r="A54" s="12"/>
      <c r="B54" s="25">
        <v>368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538250</v>
      </c>
      <c r="L54" s="46">
        <v>0</v>
      </c>
      <c r="M54" s="46">
        <v>0</v>
      </c>
      <c r="N54" s="46">
        <f t="shared" si="13"/>
        <v>538250</v>
      </c>
      <c r="O54" s="47">
        <f t="shared" si="10"/>
        <v>54.64467005076142</v>
      </c>
      <c r="P54" s="9"/>
    </row>
    <row r="55" spans="1:119">
      <c r="A55" s="12"/>
      <c r="B55" s="25">
        <v>369.9</v>
      </c>
      <c r="C55" s="20" t="s">
        <v>66</v>
      </c>
      <c r="D55" s="46">
        <v>21318</v>
      </c>
      <c r="E55" s="46">
        <v>0</v>
      </c>
      <c r="F55" s="46">
        <v>0</v>
      </c>
      <c r="G55" s="46">
        <v>0</v>
      </c>
      <c r="H55" s="46">
        <v>0</v>
      </c>
      <c r="I55" s="46">
        <v>2175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23493</v>
      </c>
      <c r="O55" s="47">
        <f t="shared" si="10"/>
        <v>2.3850761421319797</v>
      </c>
      <c r="P55" s="9"/>
    </row>
    <row r="56" spans="1:119" ht="15.75">
      <c r="A56" s="29" t="s">
        <v>40</v>
      </c>
      <c r="B56" s="30"/>
      <c r="C56" s="31"/>
      <c r="D56" s="32">
        <f t="shared" ref="D56:M56" si="14">SUM(D57:D57)</f>
        <v>7018</v>
      </c>
      <c r="E56" s="32">
        <f t="shared" si="14"/>
        <v>566528</v>
      </c>
      <c r="F56" s="32">
        <f t="shared" si="14"/>
        <v>0</v>
      </c>
      <c r="G56" s="32">
        <f t="shared" si="14"/>
        <v>0</v>
      </c>
      <c r="H56" s="32">
        <f t="shared" si="14"/>
        <v>0</v>
      </c>
      <c r="I56" s="32">
        <f t="shared" si="14"/>
        <v>0</v>
      </c>
      <c r="J56" s="32">
        <f t="shared" si="14"/>
        <v>0</v>
      </c>
      <c r="K56" s="32">
        <f t="shared" si="14"/>
        <v>0</v>
      </c>
      <c r="L56" s="32">
        <f t="shared" si="14"/>
        <v>0</v>
      </c>
      <c r="M56" s="32">
        <f t="shared" si="14"/>
        <v>0</v>
      </c>
      <c r="N56" s="32">
        <f>SUM(D56:M56)</f>
        <v>573546</v>
      </c>
      <c r="O56" s="45">
        <f t="shared" si="10"/>
        <v>58.228020304568531</v>
      </c>
      <c r="P56" s="9"/>
    </row>
    <row r="57" spans="1:119" ht="15.75" thickBot="1">
      <c r="A57" s="12"/>
      <c r="B57" s="25">
        <v>381</v>
      </c>
      <c r="C57" s="20" t="s">
        <v>67</v>
      </c>
      <c r="D57" s="46">
        <v>7018</v>
      </c>
      <c r="E57" s="46">
        <v>566528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573546</v>
      </c>
      <c r="O57" s="47">
        <f t="shared" si="10"/>
        <v>58.228020304568531</v>
      </c>
      <c r="P57" s="9"/>
    </row>
    <row r="58" spans="1:119" ht="16.5" thickBot="1">
      <c r="A58" s="14" t="s">
        <v>51</v>
      </c>
      <c r="B58" s="23"/>
      <c r="C58" s="22"/>
      <c r="D58" s="15">
        <f t="shared" ref="D58:M58" si="15">SUM(D5,D15,D20,D32,D43,D47,D56)</f>
        <v>12705911</v>
      </c>
      <c r="E58" s="15">
        <f t="shared" si="15"/>
        <v>993067</v>
      </c>
      <c r="F58" s="15">
        <f t="shared" si="15"/>
        <v>0</v>
      </c>
      <c r="G58" s="15">
        <f t="shared" si="15"/>
        <v>0</v>
      </c>
      <c r="H58" s="15">
        <f t="shared" si="15"/>
        <v>0</v>
      </c>
      <c r="I58" s="15">
        <f t="shared" si="15"/>
        <v>4737044</v>
      </c>
      <c r="J58" s="15">
        <f t="shared" si="15"/>
        <v>764390</v>
      </c>
      <c r="K58" s="15">
        <f t="shared" si="15"/>
        <v>-92394</v>
      </c>
      <c r="L58" s="15">
        <f t="shared" si="15"/>
        <v>0</v>
      </c>
      <c r="M58" s="15">
        <f t="shared" si="15"/>
        <v>0</v>
      </c>
      <c r="N58" s="15">
        <f>SUM(D58:M58)</f>
        <v>19108018</v>
      </c>
      <c r="O58" s="38">
        <f t="shared" si="10"/>
        <v>1939.9003045685279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106</v>
      </c>
      <c r="M60" s="48"/>
      <c r="N60" s="48"/>
      <c r="O60" s="43">
        <v>9850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82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131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132</v>
      </c>
      <c r="N4" s="35" t="s">
        <v>9</v>
      </c>
      <c r="O4" s="35" t="s">
        <v>133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134</v>
      </c>
      <c r="B5" s="26"/>
      <c r="C5" s="26"/>
      <c r="D5" s="27">
        <f t="shared" ref="D5:N5" si="0">SUM(D6:D15)</f>
        <v>6902870</v>
      </c>
      <c r="E5" s="27">
        <f t="shared" si="0"/>
        <v>1149327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8052197</v>
      </c>
      <c r="P5" s="33">
        <f t="shared" ref="P5:P36" si="1">(O5/P$68)</f>
        <v>663.71554566435873</v>
      </c>
      <c r="Q5" s="6"/>
    </row>
    <row r="6" spans="1:134">
      <c r="A6" s="12"/>
      <c r="B6" s="25">
        <v>311</v>
      </c>
      <c r="C6" s="20" t="s">
        <v>2</v>
      </c>
      <c r="D6" s="46">
        <v>4488636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4488636</v>
      </c>
      <c r="P6" s="47">
        <f t="shared" si="1"/>
        <v>369.98318496538081</v>
      </c>
      <c r="Q6" s="9"/>
    </row>
    <row r="7" spans="1:134">
      <c r="A7" s="12"/>
      <c r="B7" s="25">
        <v>312.41000000000003</v>
      </c>
      <c r="C7" s="20" t="s">
        <v>135</v>
      </c>
      <c r="D7" s="46">
        <v>203057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203057</v>
      </c>
      <c r="P7" s="47">
        <f t="shared" si="1"/>
        <v>16.737306297395318</v>
      </c>
      <c r="Q7" s="9"/>
    </row>
    <row r="8" spans="1:134">
      <c r="A8" s="12"/>
      <c r="B8" s="25">
        <v>312.43</v>
      </c>
      <c r="C8" s="20" t="s">
        <v>136</v>
      </c>
      <c r="D8" s="46">
        <v>92693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92693</v>
      </c>
      <c r="P8" s="47">
        <f t="shared" si="1"/>
        <v>7.6403725684141115</v>
      </c>
      <c r="Q8" s="9"/>
    </row>
    <row r="9" spans="1:134">
      <c r="A9" s="12"/>
      <c r="B9" s="25">
        <v>312.52</v>
      </c>
      <c r="C9" s="20" t="s">
        <v>108</v>
      </c>
      <c r="D9" s="46">
        <v>153631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153631</v>
      </c>
      <c r="P9" s="47">
        <f t="shared" si="1"/>
        <v>12.663287174414771</v>
      </c>
      <c r="Q9" s="9"/>
    </row>
    <row r="10" spans="1:134">
      <c r="A10" s="12"/>
      <c r="B10" s="25">
        <v>312.63</v>
      </c>
      <c r="C10" s="20" t="s">
        <v>137</v>
      </c>
      <c r="D10" s="46">
        <v>0</v>
      </c>
      <c r="E10" s="46">
        <v>1149327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1149327</v>
      </c>
      <c r="P10" s="47">
        <f t="shared" si="1"/>
        <v>94.735163204747778</v>
      </c>
      <c r="Q10" s="9"/>
    </row>
    <row r="11" spans="1:134">
      <c r="A11" s="12"/>
      <c r="B11" s="25">
        <v>314.10000000000002</v>
      </c>
      <c r="C11" s="20" t="s">
        <v>12</v>
      </c>
      <c r="D11" s="46">
        <v>1042996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1042996</v>
      </c>
      <c r="P11" s="47">
        <f t="shared" si="1"/>
        <v>85.970656116056716</v>
      </c>
      <c r="Q11" s="9"/>
    </row>
    <row r="12" spans="1:134">
      <c r="A12" s="12"/>
      <c r="B12" s="25">
        <v>314.3</v>
      </c>
      <c r="C12" s="20" t="s">
        <v>13</v>
      </c>
      <c r="D12" s="46">
        <v>349779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349779</v>
      </c>
      <c r="P12" s="47">
        <f t="shared" si="1"/>
        <v>28.831107814045499</v>
      </c>
      <c r="Q12" s="9"/>
    </row>
    <row r="13" spans="1:134">
      <c r="A13" s="12"/>
      <c r="B13" s="25">
        <v>314.39999999999998</v>
      </c>
      <c r="C13" s="20" t="s">
        <v>14</v>
      </c>
      <c r="D13" s="46">
        <v>59200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59200</v>
      </c>
      <c r="P13" s="47">
        <f t="shared" si="1"/>
        <v>4.8796571051763928</v>
      </c>
      <c r="Q13" s="9"/>
    </row>
    <row r="14" spans="1:134">
      <c r="A14" s="12"/>
      <c r="B14" s="25">
        <v>315.2</v>
      </c>
      <c r="C14" s="20" t="s">
        <v>138</v>
      </c>
      <c r="D14" s="46">
        <v>272567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272567</v>
      </c>
      <c r="P14" s="47">
        <f t="shared" si="1"/>
        <v>22.466782063963073</v>
      </c>
      <c r="Q14" s="9"/>
    </row>
    <row r="15" spans="1:134">
      <c r="A15" s="12"/>
      <c r="B15" s="25">
        <v>316</v>
      </c>
      <c r="C15" s="20" t="s">
        <v>90</v>
      </c>
      <c r="D15" s="46">
        <v>240311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240311</v>
      </c>
      <c r="P15" s="47">
        <f t="shared" si="1"/>
        <v>19.808028354764261</v>
      </c>
      <c r="Q15" s="9"/>
    </row>
    <row r="16" spans="1:134" ht="15.75">
      <c r="A16" s="29" t="s">
        <v>17</v>
      </c>
      <c r="B16" s="30"/>
      <c r="C16" s="31"/>
      <c r="D16" s="32">
        <f t="shared" ref="D16:N16" si="3">SUM(D17:D23)</f>
        <v>3364366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10533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3374899</v>
      </c>
      <c r="P16" s="45">
        <f t="shared" si="1"/>
        <v>278.1815858885592</v>
      </c>
      <c r="Q16" s="10"/>
    </row>
    <row r="17" spans="1:17">
      <c r="A17" s="12"/>
      <c r="B17" s="25">
        <v>322</v>
      </c>
      <c r="C17" s="20" t="s">
        <v>139</v>
      </c>
      <c r="D17" s="46">
        <v>691893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691893</v>
      </c>
      <c r="P17" s="47">
        <f t="shared" si="1"/>
        <v>57.030415430267063</v>
      </c>
      <c r="Q17" s="9"/>
    </row>
    <row r="18" spans="1:17">
      <c r="A18" s="12"/>
      <c r="B18" s="25">
        <v>323.10000000000002</v>
      </c>
      <c r="C18" s="20" t="s">
        <v>18</v>
      </c>
      <c r="D18" s="46">
        <v>828136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3" si="4">SUM(D18:N18)</f>
        <v>828136</v>
      </c>
      <c r="P18" s="47">
        <f t="shared" si="1"/>
        <v>68.260468183316846</v>
      </c>
      <c r="Q18" s="9"/>
    </row>
    <row r="19" spans="1:17">
      <c r="A19" s="12"/>
      <c r="B19" s="25">
        <v>323.2</v>
      </c>
      <c r="C19" s="20" t="s">
        <v>148</v>
      </c>
      <c r="D19" s="46">
        <v>24255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24255</v>
      </c>
      <c r="P19" s="47">
        <f t="shared" si="1"/>
        <v>1.9992581602373887</v>
      </c>
      <c r="Q19" s="9"/>
    </row>
    <row r="20" spans="1:17">
      <c r="A20" s="12"/>
      <c r="B20" s="25">
        <v>323.7</v>
      </c>
      <c r="C20" s="20" t="s">
        <v>91</v>
      </c>
      <c r="D20" s="46">
        <v>583338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583338</v>
      </c>
      <c r="P20" s="47">
        <f t="shared" si="1"/>
        <v>48.082591493570725</v>
      </c>
      <c r="Q20" s="9"/>
    </row>
    <row r="21" spans="1:17">
      <c r="A21" s="12"/>
      <c r="B21" s="25">
        <v>324.20999999999998</v>
      </c>
      <c r="C21" s="20" t="s">
        <v>127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10533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10533</v>
      </c>
      <c r="P21" s="47">
        <f t="shared" si="1"/>
        <v>0.8681998021760633</v>
      </c>
      <c r="Q21" s="9"/>
    </row>
    <row r="22" spans="1:17">
      <c r="A22" s="12"/>
      <c r="B22" s="25">
        <v>325.2</v>
      </c>
      <c r="C22" s="20" t="s">
        <v>109</v>
      </c>
      <c r="D22" s="46">
        <v>1195625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1195625</v>
      </c>
      <c r="P22" s="47">
        <f t="shared" si="1"/>
        <v>98.551351796900761</v>
      </c>
      <c r="Q22" s="9"/>
    </row>
    <row r="23" spans="1:17">
      <c r="A23" s="12"/>
      <c r="B23" s="25">
        <v>329.1</v>
      </c>
      <c r="C23" s="20" t="s">
        <v>149</v>
      </c>
      <c r="D23" s="46">
        <v>41119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41119</v>
      </c>
      <c r="P23" s="47">
        <f t="shared" si="1"/>
        <v>3.3893010220903395</v>
      </c>
      <c r="Q23" s="9"/>
    </row>
    <row r="24" spans="1:17" ht="15.75">
      <c r="A24" s="29" t="s">
        <v>141</v>
      </c>
      <c r="B24" s="30"/>
      <c r="C24" s="31"/>
      <c r="D24" s="32">
        <f t="shared" ref="D24:N24" si="5">SUM(D25:D37)</f>
        <v>1893651</v>
      </c>
      <c r="E24" s="32">
        <f t="shared" si="5"/>
        <v>3252869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5146520</v>
      </c>
      <c r="P24" s="45">
        <f t="shared" si="1"/>
        <v>424.21035278602045</v>
      </c>
      <c r="Q24" s="10"/>
    </row>
    <row r="25" spans="1:17">
      <c r="A25" s="12"/>
      <c r="B25" s="25">
        <v>331.1</v>
      </c>
      <c r="C25" s="20" t="s">
        <v>142</v>
      </c>
      <c r="D25" s="46">
        <v>0</v>
      </c>
      <c r="E25" s="46">
        <v>3150620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3150620</v>
      </c>
      <c r="P25" s="47">
        <f t="shared" si="1"/>
        <v>259.69502143092649</v>
      </c>
      <c r="Q25" s="9"/>
    </row>
    <row r="26" spans="1:17">
      <c r="A26" s="12"/>
      <c r="B26" s="25">
        <v>331.2</v>
      </c>
      <c r="C26" s="20" t="s">
        <v>79</v>
      </c>
      <c r="D26" s="46">
        <v>0</v>
      </c>
      <c r="E26" s="46">
        <v>16532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16532</v>
      </c>
      <c r="P26" s="47">
        <f t="shared" si="1"/>
        <v>1.3626772172766237</v>
      </c>
      <c r="Q26" s="9"/>
    </row>
    <row r="27" spans="1:17">
      <c r="A27" s="12"/>
      <c r="B27" s="25">
        <v>331.5</v>
      </c>
      <c r="C27" s="20" t="s">
        <v>21</v>
      </c>
      <c r="D27" s="46">
        <v>828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4" si="6">SUM(D27:N27)</f>
        <v>828</v>
      </c>
      <c r="P27" s="47">
        <f t="shared" si="1"/>
        <v>6.8249258160237386E-2</v>
      </c>
      <c r="Q27" s="9"/>
    </row>
    <row r="28" spans="1:17">
      <c r="A28" s="12"/>
      <c r="B28" s="25">
        <v>331.62</v>
      </c>
      <c r="C28" s="20" t="s">
        <v>128</v>
      </c>
      <c r="D28" s="46">
        <v>6139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6139</v>
      </c>
      <c r="P28" s="47">
        <f t="shared" si="1"/>
        <v>0.50601714474118031</v>
      </c>
      <c r="Q28" s="9"/>
    </row>
    <row r="29" spans="1:17">
      <c r="A29" s="12"/>
      <c r="B29" s="25">
        <v>331.7</v>
      </c>
      <c r="C29" s="20" t="s">
        <v>143</v>
      </c>
      <c r="D29" s="46">
        <v>0</v>
      </c>
      <c r="E29" s="46">
        <v>85717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85717</v>
      </c>
      <c r="P29" s="47">
        <f t="shared" si="1"/>
        <v>7.0653643257500827</v>
      </c>
      <c r="Q29" s="9"/>
    </row>
    <row r="30" spans="1:17">
      <c r="A30" s="12"/>
      <c r="B30" s="25">
        <v>334.7</v>
      </c>
      <c r="C30" s="20" t="s">
        <v>24</v>
      </c>
      <c r="D30" s="46">
        <v>3922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3922</v>
      </c>
      <c r="P30" s="47">
        <f t="shared" si="1"/>
        <v>0.32327728321793603</v>
      </c>
      <c r="Q30" s="9"/>
    </row>
    <row r="31" spans="1:17">
      <c r="A31" s="12"/>
      <c r="B31" s="25">
        <v>335.125</v>
      </c>
      <c r="C31" s="20" t="s">
        <v>144</v>
      </c>
      <c r="D31" s="46">
        <v>543482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543482</v>
      </c>
      <c r="P31" s="47">
        <f t="shared" si="1"/>
        <v>44.797395318166835</v>
      </c>
      <c r="Q31" s="9"/>
    </row>
    <row r="32" spans="1:17">
      <c r="A32" s="12"/>
      <c r="B32" s="25">
        <v>335.14</v>
      </c>
      <c r="C32" s="20" t="s">
        <v>93</v>
      </c>
      <c r="D32" s="46">
        <v>23570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23570</v>
      </c>
      <c r="P32" s="47">
        <f t="shared" si="1"/>
        <v>1.9427959116386415</v>
      </c>
      <c r="Q32" s="9"/>
    </row>
    <row r="33" spans="1:17">
      <c r="A33" s="12"/>
      <c r="B33" s="25">
        <v>335.15</v>
      </c>
      <c r="C33" s="20" t="s">
        <v>94</v>
      </c>
      <c r="D33" s="46">
        <v>8252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8252</v>
      </c>
      <c r="P33" s="47">
        <f t="shared" si="1"/>
        <v>0.68018463567424992</v>
      </c>
      <c r="Q33" s="9"/>
    </row>
    <row r="34" spans="1:17">
      <c r="A34" s="12"/>
      <c r="B34" s="25">
        <v>335.18</v>
      </c>
      <c r="C34" s="20" t="s">
        <v>145</v>
      </c>
      <c r="D34" s="46">
        <v>1223385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1223385</v>
      </c>
      <c r="P34" s="47">
        <f t="shared" si="1"/>
        <v>100.83951533135509</v>
      </c>
      <c r="Q34" s="9"/>
    </row>
    <row r="35" spans="1:17">
      <c r="A35" s="12"/>
      <c r="B35" s="25">
        <v>337.2</v>
      </c>
      <c r="C35" s="20" t="s">
        <v>29</v>
      </c>
      <c r="D35" s="46">
        <v>24132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24132</v>
      </c>
      <c r="P35" s="47">
        <f t="shared" si="1"/>
        <v>1.9891196834817013</v>
      </c>
      <c r="Q35" s="9"/>
    </row>
    <row r="36" spans="1:17">
      <c r="A36" s="12"/>
      <c r="B36" s="25">
        <v>338</v>
      </c>
      <c r="C36" s="20" t="s">
        <v>32</v>
      </c>
      <c r="D36" s="46">
        <v>35949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35949</v>
      </c>
      <c r="P36" s="47">
        <f t="shared" si="1"/>
        <v>2.9631552917903066</v>
      </c>
      <c r="Q36" s="9"/>
    </row>
    <row r="37" spans="1:17">
      <c r="A37" s="12"/>
      <c r="B37" s="25">
        <v>339</v>
      </c>
      <c r="C37" s="20" t="s">
        <v>33</v>
      </c>
      <c r="D37" s="46">
        <v>23992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23992</v>
      </c>
      <c r="P37" s="47">
        <f t="shared" ref="P37:P66" si="7">(O37/P$68)</f>
        <v>1.9775799538410814</v>
      </c>
      <c r="Q37" s="9"/>
    </row>
    <row r="38" spans="1:17" ht="15.75">
      <c r="A38" s="29" t="s">
        <v>38</v>
      </c>
      <c r="B38" s="30"/>
      <c r="C38" s="31"/>
      <c r="D38" s="32">
        <f t="shared" ref="D38:N38" si="8">SUM(D39:D47)</f>
        <v>1392993</v>
      </c>
      <c r="E38" s="32">
        <f t="shared" si="8"/>
        <v>39000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6867363</v>
      </c>
      <c r="J38" s="32">
        <f t="shared" si="8"/>
        <v>661473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8"/>
        <v>0</v>
      </c>
      <c r="O38" s="32">
        <f>SUM(D38:N38)</f>
        <v>8960829</v>
      </c>
      <c r="P38" s="45">
        <f t="shared" si="7"/>
        <v>738.61102868447085</v>
      </c>
      <c r="Q38" s="10"/>
    </row>
    <row r="39" spans="1:17">
      <c r="A39" s="12"/>
      <c r="B39" s="25">
        <v>341.2</v>
      </c>
      <c r="C39" s="20" t="s">
        <v>96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661473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7" si="9">SUM(D39:N39)</f>
        <v>661473</v>
      </c>
      <c r="P39" s="47">
        <f t="shared" si="7"/>
        <v>54.522997032640951</v>
      </c>
      <c r="Q39" s="9"/>
    </row>
    <row r="40" spans="1:17">
      <c r="A40" s="12"/>
      <c r="B40" s="25">
        <v>342.1</v>
      </c>
      <c r="C40" s="20" t="s">
        <v>42</v>
      </c>
      <c r="D40" s="46">
        <v>763138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763138</v>
      </c>
      <c r="P40" s="47">
        <f t="shared" si="7"/>
        <v>62.902901417738214</v>
      </c>
      <c r="Q40" s="9"/>
    </row>
    <row r="41" spans="1:17">
      <c r="A41" s="12"/>
      <c r="B41" s="25">
        <v>343.3</v>
      </c>
      <c r="C41" s="20" t="s">
        <v>43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3627441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3627441</v>
      </c>
      <c r="P41" s="47">
        <f t="shared" si="7"/>
        <v>298.99777448071217</v>
      </c>
      <c r="Q41" s="9"/>
    </row>
    <row r="42" spans="1:17">
      <c r="A42" s="12"/>
      <c r="B42" s="25">
        <v>343.5</v>
      </c>
      <c r="C42" s="20" t="s">
        <v>45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3135872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3135872</v>
      </c>
      <c r="P42" s="47">
        <f t="shared" si="7"/>
        <v>258.47939333992747</v>
      </c>
      <c r="Q42" s="9"/>
    </row>
    <row r="43" spans="1:17">
      <c r="A43" s="12"/>
      <c r="B43" s="25">
        <v>343.6</v>
      </c>
      <c r="C43" s="20" t="s">
        <v>46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104050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104050</v>
      </c>
      <c r="P43" s="47">
        <f t="shared" si="7"/>
        <v>8.5764919221892519</v>
      </c>
      <c r="Q43" s="9"/>
    </row>
    <row r="44" spans="1:17">
      <c r="A44" s="12"/>
      <c r="B44" s="25">
        <v>344.5</v>
      </c>
      <c r="C44" s="20" t="s">
        <v>97</v>
      </c>
      <c r="D44" s="46">
        <v>545261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545261</v>
      </c>
      <c r="P44" s="47">
        <f t="shared" si="7"/>
        <v>44.944032311242992</v>
      </c>
      <c r="Q44" s="9"/>
    </row>
    <row r="45" spans="1:17">
      <c r="A45" s="12"/>
      <c r="B45" s="25">
        <v>345.9</v>
      </c>
      <c r="C45" s="20" t="s">
        <v>48</v>
      </c>
      <c r="D45" s="46">
        <v>0</v>
      </c>
      <c r="E45" s="46">
        <v>39000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39000</v>
      </c>
      <c r="P45" s="47">
        <f t="shared" si="7"/>
        <v>3.2146389713155292</v>
      </c>
      <c r="Q45" s="9"/>
    </row>
    <row r="46" spans="1:17">
      <c r="A46" s="12"/>
      <c r="B46" s="25">
        <v>347.2</v>
      </c>
      <c r="C46" s="20" t="s">
        <v>49</v>
      </c>
      <c r="D46" s="46">
        <v>58688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58688</v>
      </c>
      <c r="P46" s="47">
        <f t="shared" si="7"/>
        <v>4.8374546653478401</v>
      </c>
      <c r="Q46" s="9"/>
    </row>
    <row r="47" spans="1:17">
      <c r="A47" s="12"/>
      <c r="B47" s="25">
        <v>347.5</v>
      </c>
      <c r="C47" s="20" t="s">
        <v>50</v>
      </c>
      <c r="D47" s="46">
        <v>25906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25906</v>
      </c>
      <c r="P47" s="47">
        <f t="shared" si="7"/>
        <v>2.1353445433564127</v>
      </c>
      <c r="Q47" s="9"/>
    </row>
    <row r="48" spans="1:17" ht="15.75">
      <c r="A48" s="29" t="s">
        <v>39</v>
      </c>
      <c r="B48" s="30"/>
      <c r="C48" s="31"/>
      <c r="D48" s="32">
        <f t="shared" ref="D48:N48" si="10">SUM(D49:D51)</f>
        <v>391862</v>
      </c>
      <c r="E48" s="32">
        <f t="shared" si="10"/>
        <v>3944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10"/>
        <v>0</v>
      </c>
      <c r="O48" s="32">
        <f t="shared" ref="O48:O53" si="11">SUM(D48:N48)</f>
        <v>395806</v>
      </c>
      <c r="P48" s="45">
        <f t="shared" si="7"/>
        <v>32.624958786679855</v>
      </c>
      <c r="Q48" s="10"/>
    </row>
    <row r="49" spans="1:17">
      <c r="A49" s="13"/>
      <c r="B49" s="39">
        <v>351.1</v>
      </c>
      <c r="C49" s="21" t="s">
        <v>53</v>
      </c>
      <c r="D49" s="46">
        <v>13422</v>
      </c>
      <c r="E49" s="46">
        <v>1660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15082</v>
      </c>
      <c r="P49" s="47">
        <f t="shared" si="7"/>
        <v>1.2431585888559182</v>
      </c>
      <c r="Q49" s="9"/>
    </row>
    <row r="50" spans="1:17">
      <c r="A50" s="13"/>
      <c r="B50" s="39">
        <v>351.7</v>
      </c>
      <c r="C50" s="21" t="s">
        <v>111</v>
      </c>
      <c r="D50" s="46">
        <v>6958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6958</v>
      </c>
      <c r="P50" s="47">
        <f t="shared" si="7"/>
        <v>0.57352456313880651</v>
      </c>
      <c r="Q50" s="9"/>
    </row>
    <row r="51" spans="1:17">
      <c r="A51" s="13"/>
      <c r="B51" s="39">
        <v>354</v>
      </c>
      <c r="C51" s="21" t="s">
        <v>56</v>
      </c>
      <c r="D51" s="46">
        <v>371482</v>
      </c>
      <c r="E51" s="46">
        <v>2284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373766</v>
      </c>
      <c r="P51" s="47">
        <f t="shared" si="7"/>
        <v>30.808275634685131</v>
      </c>
      <c r="Q51" s="9"/>
    </row>
    <row r="52" spans="1:17" ht="15.75">
      <c r="A52" s="29" t="s">
        <v>3</v>
      </c>
      <c r="B52" s="30"/>
      <c r="C52" s="31"/>
      <c r="D52" s="32">
        <f t="shared" ref="D52:N52" si="12">SUM(D53:D61)</f>
        <v>377712</v>
      </c>
      <c r="E52" s="32">
        <f t="shared" si="12"/>
        <v>507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210937</v>
      </c>
      <c r="J52" s="32">
        <f t="shared" si="12"/>
        <v>0</v>
      </c>
      <c r="K52" s="32">
        <f t="shared" si="12"/>
        <v>-2477697</v>
      </c>
      <c r="L52" s="32">
        <f t="shared" si="12"/>
        <v>0</v>
      </c>
      <c r="M52" s="32">
        <f t="shared" si="12"/>
        <v>0</v>
      </c>
      <c r="N52" s="32">
        <f t="shared" si="12"/>
        <v>0</v>
      </c>
      <c r="O52" s="32">
        <f t="shared" si="11"/>
        <v>-1888541</v>
      </c>
      <c r="P52" s="45">
        <f t="shared" si="7"/>
        <v>-155.66608968018463</v>
      </c>
      <c r="Q52" s="10"/>
    </row>
    <row r="53" spans="1:17">
      <c r="A53" s="12"/>
      <c r="B53" s="25">
        <v>361.1</v>
      </c>
      <c r="C53" s="20" t="s">
        <v>57</v>
      </c>
      <c r="D53" s="46">
        <v>155673</v>
      </c>
      <c r="E53" s="46">
        <v>507</v>
      </c>
      <c r="F53" s="46">
        <v>0</v>
      </c>
      <c r="G53" s="46">
        <v>0</v>
      </c>
      <c r="H53" s="46">
        <v>0</v>
      </c>
      <c r="I53" s="46">
        <v>64107</v>
      </c>
      <c r="J53" s="46">
        <v>0</v>
      </c>
      <c r="K53" s="46">
        <v>102347</v>
      </c>
      <c r="L53" s="46">
        <v>0</v>
      </c>
      <c r="M53" s="46">
        <v>0</v>
      </c>
      <c r="N53" s="46">
        <v>0</v>
      </c>
      <c r="O53" s="46">
        <f t="shared" si="11"/>
        <v>322634</v>
      </c>
      <c r="P53" s="47">
        <f t="shared" si="7"/>
        <v>26.593636663369601</v>
      </c>
      <c r="Q53" s="9"/>
    </row>
    <row r="54" spans="1:17">
      <c r="A54" s="12"/>
      <c r="B54" s="25">
        <v>361.2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986155</v>
      </c>
      <c r="L54" s="46">
        <v>0</v>
      </c>
      <c r="M54" s="46">
        <v>0</v>
      </c>
      <c r="N54" s="46">
        <v>0</v>
      </c>
      <c r="O54" s="46">
        <f t="shared" ref="O54:O65" si="13">SUM(D54:N54)</f>
        <v>986155</v>
      </c>
      <c r="P54" s="47">
        <f t="shared" si="7"/>
        <v>81.285443455324767</v>
      </c>
      <c r="Q54" s="9"/>
    </row>
    <row r="55" spans="1:17">
      <c r="A55" s="12"/>
      <c r="B55" s="25">
        <v>361.3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-4617671</v>
      </c>
      <c r="L55" s="46">
        <v>0</v>
      </c>
      <c r="M55" s="46">
        <v>0</v>
      </c>
      <c r="N55" s="46">
        <v>0</v>
      </c>
      <c r="O55" s="46">
        <f t="shared" si="13"/>
        <v>-4617671</v>
      </c>
      <c r="P55" s="47">
        <f t="shared" si="7"/>
        <v>-380.61910649521923</v>
      </c>
      <c r="Q55" s="9"/>
    </row>
    <row r="56" spans="1:17">
      <c r="A56" s="12"/>
      <c r="B56" s="25">
        <v>361.4</v>
      </c>
      <c r="C56" s="20" t="s">
        <v>99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-229864</v>
      </c>
      <c r="L56" s="46">
        <v>0</v>
      </c>
      <c r="M56" s="46">
        <v>0</v>
      </c>
      <c r="N56" s="46">
        <v>0</v>
      </c>
      <c r="O56" s="46">
        <f t="shared" si="13"/>
        <v>-229864</v>
      </c>
      <c r="P56" s="47">
        <f t="shared" si="7"/>
        <v>-18.94691724365315</v>
      </c>
      <c r="Q56" s="9"/>
    </row>
    <row r="57" spans="1:17">
      <c r="A57" s="12"/>
      <c r="B57" s="25">
        <v>362</v>
      </c>
      <c r="C57" s="20" t="s">
        <v>61</v>
      </c>
      <c r="D57" s="46">
        <v>5484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5484</v>
      </c>
      <c r="P57" s="47">
        <f t="shared" si="7"/>
        <v>0.45202769535113752</v>
      </c>
      <c r="Q57" s="9"/>
    </row>
    <row r="58" spans="1:17">
      <c r="A58" s="12"/>
      <c r="B58" s="25">
        <v>364</v>
      </c>
      <c r="C58" s="20" t="s">
        <v>100</v>
      </c>
      <c r="D58" s="46">
        <v>23390</v>
      </c>
      <c r="E58" s="46">
        <v>0</v>
      </c>
      <c r="F58" s="46">
        <v>0</v>
      </c>
      <c r="G58" s="46">
        <v>0</v>
      </c>
      <c r="H58" s="46">
        <v>0</v>
      </c>
      <c r="I58" s="46">
        <v>9575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32965</v>
      </c>
      <c r="P58" s="47">
        <f t="shared" si="7"/>
        <v>2.7171941971645235</v>
      </c>
      <c r="Q58" s="9"/>
    </row>
    <row r="59" spans="1:17">
      <c r="A59" s="12"/>
      <c r="B59" s="25">
        <v>366</v>
      </c>
      <c r="C59" s="20" t="s">
        <v>63</v>
      </c>
      <c r="D59" s="46">
        <v>32605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32605</v>
      </c>
      <c r="P59" s="47">
        <f t="shared" si="7"/>
        <v>2.6875206066600725</v>
      </c>
      <c r="Q59" s="9"/>
    </row>
    <row r="60" spans="1:17">
      <c r="A60" s="12"/>
      <c r="B60" s="25">
        <v>368</v>
      </c>
      <c r="C60" s="20" t="s">
        <v>65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1281336</v>
      </c>
      <c r="L60" s="46">
        <v>0</v>
      </c>
      <c r="M60" s="46">
        <v>0</v>
      </c>
      <c r="N60" s="46">
        <v>0</v>
      </c>
      <c r="O60" s="46">
        <f t="shared" si="13"/>
        <v>1281336</v>
      </c>
      <c r="P60" s="47">
        <f t="shared" si="7"/>
        <v>105.6162215628091</v>
      </c>
      <c r="Q60" s="9"/>
    </row>
    <row r="61" spans="1:17">
      <c r="A61" s="12"/>
      <c r="B61" s="25">
        <v>369.9</v>
      </c>
      <c r="C61" s="20" t="s">
        <v>66</v>
      </c>
      <c r="D61" s="46">
        <v>160560</v>
      </c>
      <c r="E61" s="46">
        <v>0</v>
      </c>
      <c r="F61" s="46">
        <v>0</v>
      </c>
      <c r="G61" s="46">
        <v>0</v>
      </c>
      <c r="H61" s="46">
        <v>0</v>
      </c>
      <c r="I61" s="46">
        <v>137255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297815</v>
      </c>
      <c r="P61" s="47">
        <f t="shared" si="7"/>
        <v>24.547889878008572</v>
      </c>
      <c r="Q61" s="9"/>
    </row>
    <row r="62" spans="1:17" ht="15.75">
      <c r="A62" s="29" t="s">
        <v>40</v>
      </c>
      <c r="B62" s="30"/>
      <c r="C62" s="31"/>
      <c r="D62" s="32">
        <f t="shared" ref="D62:N62" si="14">SUM(D63:D65)</f>
        <v>258526</v>
      </c>
      <c r="E62" s="32">
        <f t="shared" si="14"/>
        <v>6860</v>
      </c>
      <c r="F62" s="32">
        <f t="shared" si="14"/>
        <v>0</v>
      </c>
      <c r="G62" s="32">
        <f t="shared" si="14"/>
        <v>0</v>
      </c>
      <c r="H62" s="32">
        <f t="shared" si="14"/>
        <v>0</v>
      </c>
      <c r="I62" s="32">
        <f t="shared" si="14"/>
        <v>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 t="shared" si="14"/>
        <v>0</v>
      </c>
      <c r="O62" s="32">
        <f t="shared" si="13"/>
        <v>265386</v>
      </c>
      <c r="P62" s="45">
        <f t="shared" si="7"/>
        <v>21.874876360039565</v>
      </c>
      <c r="Q62" s="9"/>
    </row>
    <row r="63" spans="1:17">
      <c r="A63" s="12"/>
      <c r="B63" s="25">
        <v>381</v>
      </c>
      <c r="C63" s="20" t="s">
        <v>67</v>
      </c>
      <c r="D63" s="46">
        <v>0</v>
      </c>
      <c r="E63" s="46">
        <v>6860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3"/>
        <v>6860</v>
      </c>
      <c r="P63" s="47">
        <f t="shared" si="7"/>
        <v>0.56544675239037256</v>
      </c>
      <c r="Q63" s="9"/>
    </row>
    <row r="64" spans="1:17">
      <c r="A64" s="12"/>
      <c r="B64" s="25">
        <v>383.2</v>
      </c>
      <c r="C64" s="20" t="s">
        <v>156</v>
      </c>
      <c r="D64" s="46">
        <v>246627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3"/>
        <v>246627</v>
      </c>
      <c r="P64" s="47">
        <f t="shared" si="7"/>
        <v>20.328635014836795</v>
      </c>
      <c r="Q64" s="9"/>
    </row>
    <row r="65" spans="1:120" ht="15.75" thickBot="1">
      <c r="A65" s="12"/>
      <c r="B65" s="25">
        <v>384</v>
      </c>
      <c r="C65" s="20" t="s">
        <v>151</v>
      </c>
      <c r="D65" s="46">
        <v>11899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3"/>
        <v>11899</v>
      </c>
      <c r="P65" s="47">
        <f t="shared" si="7"/>
        <v>0.980794592812397</v>
      </c>
      <c r="Q65" s="9"/>
    </row>
    <row r="66" spans="1:120" ht="16.5" thickBot="1">
      <c r="A66" s="14" t="s">
        <v>51</v>
      </c>
      <c r="B66" s="23"/>
      <c r="C66" s="22"/>
      <c r="D66" s="15">
        <f t="shared" ref="D66:N66" si="15">SUM(D5,D16,D24,D38,D48,D52,D62)</f>
        <v>14581980</v>
      </c>
      <c r="E66" s="15">
        <f t="shared" si="15"/>
        <v>4452507</v>
      </c>
      <c r="F66" s="15">
        <f t="shared" si="15"/>
        <v>0</v>
      </c>
      <c r="G66" s="15">
        <f t="shared" si="15"/>
        <v>0</v>
      </c>
      <c r="H66" s="15">
        <f t="shared" si="15"/>
        <v>0</v>
      </c>
      <c r="I66" s="15">
        <f t="shared" si="15"/>
        <v>7088833</v>
      </c>
      <c r="J66" s="15">
        <f t="shared" si="15"/>
        <v>661473</v>
      </c>
      <c r="K66" s="15">
        <f t="shared" si="15"/>
        <v>-2477697</v>
      </c>
      <c r="L66" s="15">
        <f t="shared" si="15"/>
        <v>0</v>
      </c>
      <c r="M66" s="15">
        <f t="shared" si="15"/>
        <v>0</v>
      </c>
      <c r="N66" s="15">
        <f t="shared" si="15"/>
        <v>0</v>
      </c>
      <c r="O66" s="15">
        <f>SUM(D66:N66)</f>
        <v>24307096</v>
      </c>
      <c r="P66" s="38">
        <f t="shared" si="7"/>
        <v>2003.5522584899441</v>
      </c>
      <c r="Q66" s="6"/>
      <c r="R66" s="2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</row>
    <row r="67" spans="1:120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9"/>
    </row>
    <row r="68" spans="1:120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8" t="s">
        <v>152</v>
      </c>
      <c r="N68" s="48"/>
      <c r="O68" s="48"/>
      <c r="P68" s="43">
        <v>12132</v>
      </c>
    </row>
    <row r="69" spans="1:120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1"/>
    </row>
    <row r="70" spans="1:120" ht="15.75" customHeight="1" thickBot="1">
      <c r="A70" s="52" t="s">
        <v>82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4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131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132</v>
      </c>
      <c r="N4" s="35" t="s">
        <v>9</v>
      </c>
      <c r="O4" s="35" t="s">
        <v>133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134</v>
      </c>
      <c r="B5" s="26"/>
      <c r="C5" s="26"/>
      <c r="D5" s="27">
        <f t="shared" ref="D5:N5" si="0">SUM(D6:D15)</f>
        <v>6375852</v>
      </c>
      <c r="E5" s="27">
        <f t="shared" si="0"/>
        <v>930406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7306258</v>
      </c>
      <c r="P5" s="33">
        <f t="shared" ref="P5:P36" si="1">(O5/P$66)</f>
        <v>630.99214094481385</v>
      </c>
      <c r="Q5" s="6"/>
    </row>
    <row r="6" spans="1:134">
      <c r="A6" s="12"/>
      <c r="B6" s="25">
        <v>311</v>
      </c>
      <c r="C6" s="20" t="s">
        <v>2</v>
      </c>
      <c r="D6" s="46">
        <v>4101276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4101276</v>
      </c>
      <c r="P6" s="47">
        <f t="shared" si="1"/>
        <v>354.19949909318592</v>
      </c>
      <c r="Q6" s="9"/>
    </row>
    <row r="7" spans="1:134">
      <c r="A7" s="12"/>
      <c r="B7" s="25">
        <v>312.41000000000003</v>
      </c>
      <c r="C7" s="20" t="s">
        <v>135</v>
      </c>
      <c r="D7" s="46">
        <v>196035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196035</v>
      </c>
      <c r="P7" s="47">
        <f t="shared" si="1"/>
        <v>16.930218499006823</v>
      </c>
      <c r="Q7" s="9"/>
    </row>
    <row r="8" spans="1:134">
      <c r="A8" s="12"/>
      <c r="B8" s="25">
        <v>312.43</v>
      </c>
      <c r="C8" s="20" t="s">
        <v>136</v>
      </c>
      <c r="D8" s="46">
        <v>89512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89512</v>
      </c>
      <c r="P8" s="47">
        <f t="shared" si="1"/>
        <v>7.7305466793332753</v>
      </c>
      <c r="Q8" s="9"/>
    </row>
    <row r="9" spans="1:134">
      <c r="A9" s="12"/>
      <c r="B9" s="25">
        <v>312.52</v>
      </c>
      <c r="C9" s="20" t="s">
        <v>108</v>
      </c>
      <c r="D9" s="46">
        <v>143591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143591</v>
      </c>
      <c r="P9" s="47">
        <f t="shared" si="1"/>
        <v>12.400984540979358</v>
      </c>
      <c r="Q9" s="9"/>
    </row>
    <row r="10" spans="1:134">
      <c r="A10" s="12"/>
      <c r="B10" s="25">
        <v>312.63</v>
      </c>
      <c r="C10" s="20" t="s">
        <v>137</v>
      </c>
      <c r="D10" s="46">
        <v>0</v>
      </c>
      <c r="E10" s="46">
        <v>930406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930406</v>
      </c>
      <c r="P10" s="47">
        <f t="shared" si="1"/>
        <v>80.352880214180843</v>
      </c>
      <c r="Q10" s="9"/>
    </row>
    <row r="11" spans="1:134">
      <c r="A11" s="12"/>
      <c r="B11" s="25">
        <v>314.10000000000002</v>
      </c>
      <c r="C11" s="20" t="s">
        <v>12</v>
      </c>
      <c r="D11" s="46">
        <v>979343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979343</v>
      </c>
      <c r="P11" s="47">
        <f t="shared" si="1"/>
        <v>84.579238276189656</v>
      </c>
      <c r="Q11" s="9"/>
    </row>
    <row r="12" spans="1:134">
      <c r="A12" s="12"/>
      <c r="B12" s="25">
        <v>314.3</v>
      </c>
      <c r="C12" s="20" t="s">
        <v>13</v>
      </c>
      <c r="D12" s="46">
        <v>323952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323952</v>
      </c>
      <c r="P12" s="47">
        <f t="shared" si="1"/>
        <v>27.977545556611105</v>
      </c>
      <c r="Q12" s="9"/>
    </row>
    <row r="13" spans="1:134">
      <c r="A13" s="12"/>
      <c r="B13" s="25">
        <v>314.39999999999998</v>
      </c>
      <c r="C13" s="20" t="s">
        <v>14</v>
      </c>
      <c r="D13" s="46">
        <v>53678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53678</v>
      </c>
      <c r="P13" s="47">
        <f t="shared" si="1"/>
        <v>4.6358062008809053</v>
      </c>
      <c r="Q13" s="9"/>
    </row>
    <row r="14" spans="1:134">
      <c r="A14" s="12"/>
      <c r="B14" s="25">
        <v>315.2</v>
      </c>
      <c r="C14" s="20" t="s">
        <v>138</v>
      </c>
      <c r="D14" s="46">
        <v>243426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243426</v>
      </c>
      <c r="P14" s="47">
        <f t="shared" si="1"/>
        <v>21.023058986095517</v>
      </c>
      <c r="Q14" s="9"/>
    </row>
    <row r="15" spans="1:134">
      <c r="A15" s="12"/>
      <c r="B15" s="25">
        <v>316</v>
      </c>
      <c r="C15" s="20" t="s">
        <v>90</v>
      </c>
      <c r="D15" s="46">
        <v>245039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245039</v>
      </c>
      <c r="P15" s="47">
        <f t="shared" si="1"/>
        <v>21.162362898350462</v>
      </c>
      <c r="Q15" s="9"/>
    </row>
    <row r="16" spans="1:134" ht="15.75">
      <c r="A16" s="29" t="s">
        <v>17</v>
      </c>
      <c r="B16" s="30"/>
      <c r="C16" s="31"/>
      <c r="D16" s="32">
        <f t="shared" ref="D16:N16" si="3">SUM(D17:D22)</f>
        <v>3079291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 t="shared" ref="O16:O25" si="4">SUM(D16:N16)</f>
        <v>3079291</v>
      </c>
      <c r="P16" s="45">
        <f t="shared" si="1"/>
        <v>265.93755937473014</v>
      </c>
      <c r="Q16" s="10"/>
    </row>
    <row r="17" spans="1:17">
      <c r="A17" s="12"/>
      <c r="B17" s="25">
        <v>322</v>
      </c>
      <c r="C17" s="20" t="s">
        <v>139</v>
      </c>
      <c r="D17" s="46">
        <v>605121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605121</v>
      </c>
      <c r="P17" s="47">
        <f t="shared" si="1"/>
        <v>52.260212453579754</v>
      </c>
      <c r="Q17" s="9"/>
    </row>
    <row r="18" spans="1:17">
      <c r="A18" s="12"/>
      <c r="B18" s="25">
        <v>322.89999999999998</v>
      </c>
      <c r="C18" s="20" t="s">
        <v>140</v>
      </c>
      <c r="D18" s="46">
        <v>46367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46367</v>
      </c>
      <c r="P18" s="47">
        <f t="shared" si="1"/>
        <v>4.0044045254339755</v>
      </c>
      <c r="Q18" s="9"/>
    </row>
    <row r="19" spans="1:17">
      <c r="A19" s="12"/>
      <c r="B19" s="25">
        <v>323.10000000000002</v>
      </c>
      <c r="C19" s="20" t="s">
        <v>18</v>
      </c>
      <c r="D19" s="46">
        <v>700326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700326</v>
      </c>
      <c r="P19" s="47">
        <f t="shared" si="1"/>
        <v>60.482425079885999</v>
      </c>
      <c r="Q19" s="9"/>
    </row>
    <row r="20" spans="1:17">
      <c r="A20" s="12"/>
      <c r="B20" s="25">
        <v>323.39999999999998</v>
      </c>
      <c r="C20" s="20" t="s">
        <v>19</v>
      </c>
      <c r="D20" s="46">
        <v>24255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24255</v>
      </c>
      <c r="P20" s="47">
        <f t="shared" si="1"/>
        <v>2.0947404784523709</v>
      </c>
      <c r="Q20" s="9"/>
    </row>
    <row r="21" spans="1:17">
      <c r="A21" s="12"/>
      <c r="B21" s="25">
        <v>323.7</v>
      </c>
      <c r="C21" s="20" t="s">
        <v>91</v>
      </c>
      <c r="D21" s="46">
        <v>554084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554084</v>
      </c>
      <c r="P21" s="47">
        <f t="shared" si="1"/>
        <v>47.852491579583727</v>
      </c>
      <c r="Q21" s="9"/>
    </row>
    <row r="22" spans="1:17">
      <c r="A22" s="12"/>
      <c r="B22" s="25">
        <v>325.2</v>
      </c>
      <c r="C22" s="20" t="s">
        <v>109</v>
      </c>
      <c r="D22" s="46">
        <v>1149138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1149138</v>
      </c>
      <c r="P22" s="47">
        <f t="shared" si="1"/>
        <v>99.243285257794284</v>
      </c>
      <c r="Q22" s="9"/>
    </row>
    <row r="23" spans="1:17" ht="15.75">
      <c r="A23" s="29" t="s">
        <v>141</v>
      </c>
      <c r="B23" s="30"/>
      <c r="C23" s="31"/>
      <c r="D23" s="32">
        <f t="shared" ref="D23:N23" si="5">SUM(D24:D37)</f>
        <v>1617502</v>
      </c>
      <c r="E23" s="32">
        <f t="shared" si="5"/>
        <v>4003863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 t="shared" si="4"/>
        <v>5621365</v>
      </c>
      <c r="P23" s="45">
        <f t="shared" si="1"/>
        <v>485.47931600310909</v>
      </c>
      <c r="Q23" s="10"/>
    </row>
    <row r="24" spans="1:17">
      <c r="A24" s="12"/>
      <c r="B24" s="25">
        <v>331.1</v>
      </c>
      <c r="C24" s="20" t="s">
        <v>142</v>
      </c>
      <c r="D24" s="46">
        <v>0</v>
      </c>
      <c r="E24" s="46">
        <v>3150620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3150620</v>
      </c>
      <c r="P24" s="47">
        <f t="shared" si="1"/>
        <v>272.09776319198551</v>
      </c>
      <c r="Q24" s="9"/>
    </row>
    <row r="25" spans="1:17">
      <c r="A25" s="12"/>
      <c r="B25" s="25">
        <v>331.2</v>
      </c>
      <c r="C25" s="20" t="s">
        <v>79</v>
      </c>
      <c r="D25" s="46">
        <v>11400</v>
      </c>
      <c r="E25" s="46">
        <v>444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11844</v>
      </c>
      <c r="P25" s="47">
        <f t="shared" si="1"/>
        <v>1.0228862596079109</v>
      </c>
      <c r="Q25" s="9"/>
    </row>
    <row r="26" spans="1:17">
      <c r="A26" s="12"/>
      <c r="B26" s="25">
        <v>331.5</v>
      </c>
      <c r="C26" s="20" t="s">
        <v>21</v>
      </c>
      <c r="D26" s="46">
        <v>58857</v>
      </c>
      <c r="E26" s="46">
        <v>739470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4" si="6">SUM(D26:N26)</f>
        <v>798327</v>
      </c>
      <c r="P26" s="47">
        <f t="shared" si="1"/>
        <v>68.946109335866652</v>
      </c>
      <c r="Q26" s="9"/>
    </row>
    <row r="27" spans="1:17">
      <c r="A27" s="12"/>
      <c r="B27" s="25">
        <v>331.62</v>
      </c>
      <c r="C27" s="20" t="s">
        <v>128</v>
      </c>
      <c r="D27" s="46">
        <v>0</v>
      </c>
      <c r="E27" s="46">
        <v>5524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5524</v>
      </c>
      <c r="P27" s="47">
        <f t="shared" si="1"/>
        <v>0.47707055877018739</v>
      </c>
      <c r="Q27" s="9"/>
    </row>
    <row r="28" spans="1:17">
      <c r="A28" s="12"/>
      <c r="B28" s="25">
        <v>331.7</v>
      </c>
      <c r="C28" s="20" t="s">
        <v>143</v>
      </c>
      <c r="D28" s="46">
        <v>3500</v>
      </c>
      <c r="E28" s="46">
        <v>72860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76360</v>
      </c>
      <c r="P28" s="47">
        <f t="shared" si="1"/>
        <v>6.5946972968304687</v>
      </c>
      <c r="Q28" s="9"/>
    </row>
    <row r="29" spans="1:17">
      <c r="A29" s="12"/>
      <c r="B29" s="25">
        <v>334.5</v>
      </c>
      <c r="C29" s="20" t="s">
        <v>23</v>
      </c>
      <c r="D29" s="46">
        <v>0</v>
      </c>
      <c r="E29" s="46">
        <v>34945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34945</v>
      </c>
      <c r="P29" s="47">
        <f t="shared" si="1"/>
        <v>3.0179635547111148</v>
      </c>
      <c r="Q29" s="9"/>
    </row>
    <row r="30" spans="1:17">
      <c r="A30" s="12"/>
      <c r="B30" s="25">
        <v>334.7</v>
      </c>
      <c r="C30" s="20" t="s">
        <v>24</v>
      </c>
      <c r="D30" s="46">
        <v>2946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2946</v>
      </c>
      <c r="P30" s="47">
        <f t="shared" si="1"/>
        <v>0.25442611624492617</v>
      </c>
      <c r="Q30" s="9"/>
    </row>
    <row r="31" spans="1:17">
      <c r="A31" s="12"/>
      <c r="B31" s="25">
        <v>335.125</v>
      </c>
      <c r="C31" s="20" t="s">
        <v>144</v>
      </c>
      <c r="D31" s="46">
        <v>426118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426118</v>
      </c>
      <c r="P31" s="47">
        <f t="shared" si="1"/>
        <v>36.800932723033078</v>
      </c>
      <c r="Q31" s="9"/>
    </row>
    <row r="32" spans="1:17">
      <c r="A32" s="12"/>
      <c r="B32" s="25">
        <v>335.14</v>
      </c>
      <c r="C32" s="20" t="s">
        <v>93</v>
      </c>
      <c r="D32" s="46">
        <v>22969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22969</v>
      </c>
      <c r="P32" s="47">
        <f t="shared" si="1"/>
        <v>1.9836773469211504</v>
      </c>
      <c r="Q32" s="9"/>
    </row>
    <row r="33" spans="1:17">
      <c r="A33" s="12"/>
      <c r="B33" s="25">
        <v>335.15</v>
      </c>
      <c r="C33" s="20" t="s">
        <v>94</v>
      </c>
      <c r="D33" s="46">
        <v>8497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8497</v>
      </c>
      <c r="P33" s="47">
        <f t="shared" si="1"/>
        <v>0.73382848259780642</v>
      </c>
      <c r="Q33" s="9"/>
    </row>
    <row r="34" spans="1:17">
      <c r="A34" s="12"/>
      <c r="B34" s="25">
        <v>335.18</v>
      </c>
      <c r="C34" s="20" t="s">
        <v>145</v>
      </c>
      <c r="D34" s="46">
        <v>1017318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1017318</v>
      </c>
      <c r="P34" s="47">
        <f t="shared" si="1"/>
        <v>87.858882459625178</v>
      </c>
      <c r="Q34" s="9"/>
    </row>
    <row r="35" spans="1:17">
      <c r="A35" s="12"/>
      <c r="B35" s="25">
        <v>337.2</v>
      </c>
      <c r="C35" s="20" t="s">
        <v>29</v>
      </c>
      <c r="D35" s="46">
        <v>13669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13669</v>
      </c>
      <c r="P35" s="47">
        <f t="shared" si="1"/>
        <v>1.1804991795491839</v>
      </c>
      <c r="Q35" s="9"/>
    </row>
    <row r="36" spans="1:17">
      <c r="A36" s="12"/>
      <c r="B36" s="25">
        <v>338</v>
      </c>
      <c r="C36" s="20" t="s">
        <v>32</v>
      </c>
      <c r="D36" s="46">
        <v>28852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28852</v>
      </c>
      <c r="P36" s="47">
        <f t="shared" si="1"/>
        <v>2.4917523102167718</v>
      </c>
      <c r="Q36" s="9"/>
    </row>
    <row r="37" spans="1:17">
      <c r="A37" s="12"/>
      <c r="B37" s="25">
        <v>339</v>
      </c>
      <c r="C37" s="20" t="s">
        <v>33</v>
      </c>
      <c r="D37" s="46">
        <v>23376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23376</v>
      </c>
      <c r="P37" s="47">
        <f t="shared" ref="P37:P64" si="7">(O37/P$66)</f>
        <v>2.0188271871491494</v>
      </c>
      <c r="Q37" s="9"/>
    </row>
    <row r="38" spans="1:17" ht="15.75">
      <c r="A38" s="29" t="s">
        <v>38</v>
      </c>
      <c r="B38" s="30"/>
      <c r="C38" s="31"/>
      <c r="D38" s="32">
        <f t="shared" ref="D38:N38" si="8">SUM(D39:D47)</f>
        <v>1254416</v>
      </c>
      <c r="E38" s="32">
        <f t="shared" si="8"/>
        <v>39000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6342984</v>
      </c>
      <c r="J38" s="32">
        <f t="shared" si="8"/>
        <v>588374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8"/>
        <v>0</v>
      </c>
      <c r="O38" s="32">
        <f>SUM(D38:N38)</f>
        <v>8224774</v>
      </c>
      <c r="P38" s="45">
        <f t="shared" si="7"/>
        <v>710.31816219017185</v>
      </c>
      <c r="Q38" s="10"/>
    </row>
    <row r="39" spans="1:17">
      <c r="A39" s="12"/>
      <c r="B39" s="25">
        <v>341.2</v>
      </c>
      <c r="C39" s="20" t="s">
        <v>96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588374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7" si="9">SUM(D39:N39)</f>
        <v>588374</v>
      </c>
      <c r="P39" s="47">
        <f t="shared" si="7"/>
        <v>50.813887209603593</v>
      </c>
      <c r="Q39" s="9"/>
    </row>
    <row r="40" spans="1:17">
      <c r="A40" s="12"/>
      <c r="B40" s="25">
        <v>342.1</v>
      </c>
      <c r="C40" s="20" t="s">
        <v>42</v>
      </c>
      <c r="D40" s="46">
        <v>712214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712214</v>
      </c>
      <c r="P40" s="47">
        <f t="shared" si="7"/>
        <v>61.509111322221266</v>
      </c>
      <c r="Q40" s="9"/>
    </row>
    <row r="41" spans="1:17">
      <c r="A41" s="12"/>
      <c r="B41" s="25">
        <v>343.3</v>
      </c>
      <c r="C41" s="20" t="s">
        <v>43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3335862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3335862</v>
      </c>
      <c r="P41" s="47">
        <f t="shared" si="7"/>
        <v>288.09586320062181</v>
      </c>
      <c r="Q41" s="9"/>
    </row>
    <row r="42" spans="1:17">
      <c r="A42" s="12"/>
      <c r="B42" s="25">
        <v>343.5</v>
      </c>
      <c r="C42" s="20" t="s">
        <v>45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2948390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2948390</v>
      </c>
      <c r="P42" s="47">
        <f t="shared" si="7"/>
        <v>254.63252439761638</v>
      </c>
      <c r="Q42" s="9"/>
    </row>
    <row r="43" spans="1:17">
      <c r="A43" s="12"/>
      <c r="B43" s="25">
        <v>343.6</v>
      </c>
      <c r="C43" s="20" t="s">
        <v>46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58732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58732</v>
      </c>
      <c r="P43" s="47">
        <f t="shared" si="7"/>
        <v>5.0722860350634766</v>
      </c>
      <c r="Q43" s="9"/>
    </row>
    <row r="44" spans="1:17">
      <c r="A44" s="12"/>
      <c r="B44" s="25">
        <v>344.5</v>
      </c>
      <c r="C44" s="20" t="s">
        <v>97</v>
      </c>
      <c r="D44" s="46">
        <v>461660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461660</v>
      </c>
      <c r="P44" s="47">
        <f t="shared" si="7"/>
        <v>39.870455134294843</v>
      </c>
      <c r="Q44" s="9"/>
    </row>
    <row r="45" spans="1:17">
      <c r="A45" s="12"/>
      <c r="B45" s="25">
        <v>345.9</v>
      </c>
      <c r="C45" s="20" t="s">
        <v>48</v>
      </c>
      <c r="D45" s="46">
        <v>0</v>
      </c>
      <c r="E45" s="46">
        <v>39000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39000</v>
      </c>
      <c r="P45" s="47">
        <f t="shared" si="7"/>
        <v>3.3681665083340531</v>
      </c>
      <c r="Q45" s="9"/>
    </row>
    <row r="46" spans="1:17">
      <c r="A46" s="12"/>
      <c r="B46" s="25">
        <v>347.2</v>
      </c>
      <c r="C46" s="20" t="s">
        <v>49</v>
      </c>
      <c r="D46" s="46">
        <v>56978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56978</v>
      </c>
      <c r="P46" s="47">
        <f t="shared" si="7"/>
        <v>4.9208049054322478</v>
      </c>
      <c r="Q46" s="9"/>
    </row>
    <row r="47" spans="1:17">
      <c r="A47" s="12"/>
      <c r="B47" s="25">
        <v>347.5</v>
      </c>
      <c r="C47" s="20" t="s">
        <v>50</v>
      </c>
      <c r="D47" s="46">
        <v>23564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23564</v>
      </c>
      <c r="P47" s="47">
        <f t="shared" si="7"/>
        <v>2.0350634769841953</v>
      </c>
      <c r="Q47" s="9"/>
    </row>
    <row r="48" spans="1:17" ht="15.75">
      <c r="A48" s="29" t="s">
        <v>39</v>
      </c>
      <c r="B48" s="30"/>
      <c r="C48" s="31"/>
      <c r="D48" s="32">
        <f t="shared" ref="D48:N48" si="10">SUM(D49:D51)</f>
        <v>355295</v>
      </c>
      <c r="E48" s="32">
        <f t="shared" si="10"/>
        <v>29505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10"/>
        <v>0</v>
      </c>
      <c r="O48" s="32">
        <f t="shared" ref="O48:O53" si="11">SUM(D48:N48)</f>
        <v>384800</v>
      </c>
      <c r="P48" s="45">
        <f t="shared" si="7"/>
        <v>33.232576215562659</v>
      </c>
      <c r="Q48" s="10"/>
    </row>
    <row r="49" spans="1:120">
      <c r="A49" s="13"/>
      <c r="B49" s="39">
        <v>351.1</v>
      </c>
      <c r="C49" s="21" t="s">
        <v>53</v>
      </c>
      <c r="D49" s="46">
        <v>14187</v>
      </c>
      <c r="E49" s="46">
        <v>1960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16147</v>
      </c>
      <c r="P49" s="47">
        <f t="shared" si="7"/>
        <v>1.3945072976941013</v>
      </c>
      <c r="Q49" s="9"/>
    </row>
    <row r="50" spans="1:120">
      <c r="A50" s="13"/>
      <c r="B50" s="39">
        <v>351.7</v>
      </c>
      <c r="C50" s="21" t="s">
        <v>111</v>
      </c>
      <c r="D50" s="46">
        <v>8229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8229</v>
      </c>
      <c r="P50" s="47">
        <f t="shared" si="7"/>
        <v>0.7106831332584852</v>
      </c>
      <c r="Q50" s="9"/>
    </row>
    <row r="51" spans="1:120">
      <c r="A51" s="13"/>
      <c r="B51" s="39">
        <v>354</v>
      </c>
      <c r="C51" s="21" t="s">
        <v>56</v>
      </c>
      <c r="D51" s="46">
        <v>332879</v>
      </c>
      <c r="E51" s="46">
        <v>27545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360424</v>
      </c>
      <c r="P51" s="47">
        <f t="shared" si="7"/>
        <v>31.12738578461007</v>
      </c>
      <c r="Q51" s="9"/>
    </row>
    <row r="52" spans="1:120" ht="15.75">
      <c r="A52" s="29" t="s">
        <v>3</v>
      </c>
      <c r="B52" s="30"/>
      <c r="C52" s="31"/>
      <c r="D52" s="32">
        <f t="shared" ref="D52:N52" si="12">SUM(D53:D61)</f>
        <v>520443</v>
      </c>
      <c r="E52" s="32">
        <f t="shared" si="12"/>
        <v>237542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73220</v>
      </c>
      <c r="J52" s="32">
        <f t="shared" si="12"/>
        <v>0</v>
      </c>
      <c r="K52" s="32">
        <f t="shared" si="12"/>
        <v>5267042</v>
      </c>
      <c r="L52" s="32">
        <f t="shared" si="12"/>
        <v>0</v>
      </c>
      <c r="M52" s="32">
        <f t="shared" si="12"/>
        <v>0</v>
      </c>
      <c r="N52" s="32">
        <f t="shared" si="12"/>
        <v>0</v>
      </c>
      <c r="O52" s="32">
        <f t="shared" si="11"/>
        <v>6098247</v>
      </c>
      <c r="P52" s="45">
        <f t="shared" si="7"/>
        <v>526.6643924345799</v>
      </c>
      <c r="Q52" s="10"/>
    </row>
    <row r="53" spans="1:120">
      <c r="A53" s="12"/>
      <c r="B53" s="25">
        <v>361.1</v>
      </c>
      <c r="C53" s="20" t="s">
        <v>57</v>
      </c>
      <c r="D53" s="46">
        <v>72623</v>
      </c>
      <c r="E53" s="46">
        <v>42</v>
      </c>
      <c r="F53" s="46">
        <v>0</v>
      </c>
      <c r="G53" s="46">
        <v>0</v>
      </c>
      <c r="H53" s="46">
        <v>0</v>
      </c>
      <c r="I53" s="46">
        <v>42622</v>
      </c>
      <c r="J53" s="46">
        <v>0</v>
      </c>
      <c r="K53" s="46">
        <v>68008</v>
      </c>
      <c r="L53" s="46">
        <v>0</v>
      </c>
      <c r="M53" s="46">
        <v>0</v>
      </c>
      <c r="N53" s="46">
        <v>0</v>
      </c>
      <c r="O53" s="46">
        <f t="shared" si="11"/>
        <v>183295</v>
      </c>
      <c r="P53" s="47">
        <f t="shared" si="7"/>
        <v>15.829950772951031</v>
      </c>
      <c r="Q53" s="9"/>
    </row>
    <row r="54" spans="1:120">
      <c r="A54" s="12"/>
      <c r="B54" s="25">
        <v>361.2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538992</v>
      </c>
      <c r="L54" s="46">
        <v>0</v>
      </c>
      <c r="M54" s="46">
        <v>0</v>
      </c>
      <c r="N54" s="46">
        <v>0</v>
      </c>
      <c r="O54" s="46">
        <f t="shared" ref="O54:O61" si="13">SUM(D54:N54)</f>
        <v>538992</v>
      </c>
      <c r="P54" s="47">
        <f t="shared" si="7"/>
        <v>46.549097504102257</v>
      </c>
      <c r="Q54" s="9"/>
    </row>
    <row r="55" spans="1:120">
      <c r="A55" s="12"/>
      <c r="B55" s="25">
        <v>361.3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3250670</v>
      </c>
      <c r="L55" s="46">
        <v>0</v>
      </c>
      <c r="M55" s="46">
        <v>0</v>
      </c>
      <c r="N55" s="46">
        <v>0</v>
      </c>
      <c r="O55" s="46">
        <f t="shared" si="13"/>
        <v>3250670</v>
      </c>
      <c r="P55" s="47">
        <f t="shared" si="7"/>
        <v>280.7384057345194</v>
      </c>
      <c r="Q55" s="9"/>
    </row>
    <row r="56" spans="1:120">
      <c r="A56" s="12"/>
      <c r="B56" s="25">
        <v>361.4</v>
      </c>
      <c r="C56" s="20" t="s">
        <v>99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153219</v>
      </c>
      <c r="L56" s="46">
        <v>0</v>
      </c>
      <c r="M56" s="46">
        <v>0</v>
      </c>
      <c r="N56" s="46">
        <v>0</v>
      </c>
      <c r="O56" s="46">
        <f t="shared" si="13"/>
        <v>153219</v>
      </c>
      <c r="P56" s="47">
        <f t="shared" si="7"/>
        <v>13.232489852318853</v>
      </c>
      <c r="Q56" s="9"/>
    </row>
    <row r="57" spans="1:120">
      <c r="A57" s="12"/>
      <c r="B57" s="25">
        <v>362</v>
      </c>
      <c r="C57" s="20" t="s">
        <v>61</v>
      </c>
      <c r="D57" s="46">
        <v>216798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216798</v>
      </c>
      <c r="P57" s="47">
        <f t="shared" si="7"/>
        <v>18.723378530097591</v>
      </c>
      <c r="Q57" s="9"/>
    </row>
    <row r="58" spans="1:120">
      <c r="A58" s="12"/>
      <c r="B58" s="25">
        <v>364</v>
      </c>
      <c r="C58" s="20" t="s">
        <v>100</v>
      </c>
      <c r="D58" s="46">
        <v>54681</v>
      </c>
      <c r="E58" s="46">
        <v>0</v>
      </c>
      <c r="F58" s="46">
        <v>0</v>
      </c>
      <c r="G58" s="46">
        <v>0</v>
      </c>
      <c r="H58" s="46">
        <v>0</v>
      </c>
      <c r="I58" s="46">
        <v>6359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61040</v>
      </c>
      <c r="P58" s="47">
        <f t="shared" si="7"/>
        <v>5.2716124017618098</v>
      </c>
      <c r="Q58" s="9"/>
    </row>
    <row r="59" spans="1:120">
      <c r="A59" s="12"/>
      <c r="B59" s="25">
        <v>366</v>
      </c>
      <c r="C59" s="20" t="s">
        <v>63</v>
      </c>
      <c r="D59" s="46">
        <v>43560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43560</v>
      </c>
      <c r="P59" s="47">
        <f t="shared" si="7"/>
        <v>3.7619829000777267</v>
      </c>
      <c r="Q59" s="9"/>
    </row>
    <row r="60" spans="1:120">
      <c r="A60" s="12"/>
      <c r="B60" s="25">
        <v>368</v>
      </c>
      <c r="C60" s="20" t="s">
        <v>65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1256153</v>
      </c>
      <c r="L60" s="46">
        <v>0</v>
      </c>
      <c r="M60" s="46">
        <v>0</v>
      </c>
      <c r="N60" s="46">
        <v>0</v>
      </c>
      <c r="O60" s="46">
        <f t="shared" si="13"/>
        <v>1256153</v>
      </c>
      <c r="P60" s="47">
        <f t="shared" si="7"/>
        <v>108.48544779341913</v>
      </c>
      <c r="Q60" s="9"/>
    </row>
    <row r="61" spans="1:120">
      <c r="A61" s="12"/>
      <c r="B61" s="25">
        <v>369.9</v>
      </c>
      <c r="C61" s="20" t="s">
        <v>66</v>
      </c>
      <c r="D61" s="46">
        <v>132781</v>
      </c>
      <c r="E61" s="46">
        <v>237500</v>
      </c>
      <c r="F61" s="46">
        <v>0</v>
      </c>
      <c r="G61" s="46">
        <v>0</v>
      </c>
      <c r="H61" s="46">
        <v>0</v>
      </c>
      <c r="I61" s="46">
        <v>24239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394520</v>
      </c>
      <c r="P61" s="47">
        <f t="shared" si="7"/>
        <v>34.07202694533207</v>
      </c>
      <c r="Q61" s="9"/>
    </row>
    <row r="62" spans="1:120" ht="15.75">
      <c r="A62" s="29" t="s">
        <v>40</v>
      </c>
      <c r="B62" s="30"/>
      <c r="C62" s="31"/>
      <c r="D62" s="32">
        <f t="shared" ref="D62:N62" si="14">SUM(D63:D63)</f>
        <v>0</v>
      </c>
      <c r="E62" s="32">
        <f t="shared" si="14"/>
        <v>28352</v>
      </c>
      <c r="F62" s="32">
        <f t="shared" si="14"/>
        <v>0</v>
      </c>
      <c r="G62" s="32">
        <f t="shared" si="14"/>
        <v>0</v>
      </c>
      <c r="H62" s="32">
        <f t="shared" si="14"/>
        <v>0</v>
      </c>
      <c r="I62" s="32">
        <f t="shared" si="14"/>
        <v>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 t="shared" si="14"/>
        <v>0</v>
      </c>
      <c r="O62" s="32">
        <f>SUM(D62:N62)</f>
        <v>28352</v>
      </c>
      <c r="P62" s="45">
        <f t="shared" si="7"/>
        <v>2.4485706883150531</v>
      </c>
      <c r="Q62" s="9"/>
    </row>
    <row r="63" spans="1:120" ht="15.75" thickBot="1">
      <c r="A63" s="12"/>
      <c r="B63" s="25">
        <v>381</v>
      </c>
      <c r="C63" s="20" t="s">
        <v>67</v>
      </c>
      <c r="D63" s="46">
        <v>0</v>
      </c>
      <c r="E63" s="46">
        <v>28352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28352</v>
      </c>
      <c r="P63" s="47">
        <f t="shared" si="7"/>
        <v>2.4485706883150531</v>
      </c>
      <c r="Q63" s="9"/>
    </row>
    <row r="64" spans="1:120" ht="16.5" thickBot="1">
      <c r="A64" s="14" t="s">
        <v>51</v>
      </c>
      <c r="B64" s="23"/>
      <c r="C64" s="22"/>
      <c r="D64" s="15">
        <f t="shared" ref="D64:N64" si="15">SUM(D5,D16,D23,D38,D48,D52,D62)</f>
        <v>13202799</v>
      </c>
      <c r="E64" s="15">
        <f t="shared" si="15"/>
        <v>5268668</v>
      </c>
      <c r="F64" s="15">
        <f t="shared" si="15"/>
        <v>0</v>
      </c>
      <c r="G64" s="15">
        <f t="shared" si="15"/>
        <v>0</v>
      </c>
      <c r="H64" s="15">
        <f t="shared" si="15"/>
        <v>0</v>
      </c>
      <c r="I64" s="15">
        <f t="shared" si="15"/>
        <v>6416204</v>
      </c>
      <c r="J64" s="15">
        <f t="shared" si="15"/>
        <v>588374</v>
      </c>
      <c r="K64" s="15">
        <f t="shared" si="15"/>
        <v>5267042</v>
      </c>
      <c r="L64" s="15">
        <f t="shared" si="15"/>
        <v>0</v>
      </c>
      <c r="M64" s="15">
        <f t="shared" si="15"/>
        <v>0</v>
      </c>
      <c r="N64" s="15">
        <f t="shared" si="15"/>
        <v>0</v>
      </c>
      <c r="O64" s="15">
        <f>SUM(D64:N64)</f>
        <v>30743087</v>
      </c>
      <c r="P64" s="38">
        <f t="shared" si="7"/>
        <v>2655.0727178512825</v>
      </c>
      <c r="Q64" s="6"/>
      <c r="R64" s="2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</row>
    <row r="65" spans="1:16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9"/>
    </row>
    <row r="66" spans="1:16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2"/>
      <c r="M66" s="48" t="s">
        <v>146</v>
      </c>
      <c r="N66" s="48"/>
      <c r="O66" s="48"/>
      <c r="P66" s="43">
        <v>11579</v>
      </c>
    </row>
    <row r="67" spans="1:16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1"/>
    </row>
    <row r="68" spans="1:16" ht="15.75" customHeight="1" thickBot="1">
      <c r="A68" s="52" t="s">
        <v>82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4"/>
    </row>
  </sheetData>
  <mergeCells count="10">
    <mergeCell ref="M66:O66"/>
    <mergeCell ref="A67:P67"/>
    <mergeCell ref="A68:P6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6116218</v>
      </c>
      <c r="E5" s="27">
        <f t="shared" si="0"/>
        <v>786591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6902809</v>
      </c>
      <c r="O5" s="33">
        <f t="shared" ref="O5:O36" si="1">(N5/O$66)</f>
        <v>571.37728664845622</v>
      </c>
      <c r="P5" s="6"/>
    </row>
    <row r="6" spans="1:133">
      <c r="A6" s="12"/>
      <c r="B6" s="25">
        <v>311</v>
      </c>
      <c r="C6" s="20" t="s">
        <v>2</v>
      </c>
      <c r="D6" s="46">
        <v>3852838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3852838</v>
      </c>
      <c r="O6" s="47">
        <f t="shared" si="1"/>
        <v>318.91714262064397</v>
      </c>
      <c r="P6" s="9"/>
    </row>
    <row r="7" spans="1:133">
      <c r="A7" s="12"/>
      <c r="B7" s="25">
        <v>312.41000000000003</v>
      </c>
      <c r="C7" s="20" t="s">
        <v>11</v>
      </c>
      <c r="D7" s="46">
        <v>185642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185642</v>
      </c>
      <c r="O7" s="47">
        <f t="shared" si="1"/>
        <v>15.366443175233838</v>
      </c>
      <c r="P7" s="9"/>
    </row>
    <row r="8" spans="1:133">
      <c r="A8" s="12"/>
      <c r="B8" s="25">
        <v>312.42</v>
      </c>
      <c r="C8" s="20" t="s">
        <v>10</v>
      </c>
      <c r="D8" s="46">
        <v>85234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85234</v>
      </c>
      <c r="O8" s="47">
        <f t="shared" si="1"/>
        <v>7.0552106613690917</v>
      </c>
      <c r="P8" s="9"/>
    </row>
    <row r="9" spans="1:133">
      <c r="A9" s="12"/>
      <c r="B9" s="25">
        <v>312.52</v>
      </c>
      <c r="C9" s="20" t="s">
        <v>108</v>
      </c>
      <c r="D9" s="46">
        <v>136170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136170</v>
      </c>
      <c r="O9" s="47">
        <f t="shared" si="1"/>
        <v>11.271417928979389</v>
      </c>
      <c r="P9" s="9"/>
    </row>
    <row r="10" spans="1:133">
      <c r="A10" s="12"/>
      <c r="B10" s="25">
        <v>312.60000000000002</v>
      </c>
      <c r="C10" s="20" t="s">
        <v>119</v>
      </c>
      <c r="D10" s="46">
        <v>0</v>
      </c>
      <c r="E10" s="46">
        <v>786591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786591</v>
      </c>
      <c r="O10" s="47">
        <f t="shared" si="1"/>
        <v>65.109759125900169</v>
      </c>
      <c r="P10" s="9"/>
    </row>
    <row r="11" spans="1:133">
      <c r="A11" s="12"/>
      <c r="B11" s="25">
        <v>314.10000000000002</v>
      </c>
      <c r="C11" s="20" t="s">
        <v>12</v>
      </c>
      <c r="D11" s="46">
        <v>954542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954542</v>
      </c>
      <c r="O11" s="47">
        <f t="shared" si="1"/>
        <v>79.011836768479426</v>
      </c>
      <c r="P11" s="9"/>
    </row>
    <row r="12" spans="1:133">
      <c r="A12" s="12"/>
      <c r="B12" s="25">
        <v>314.3</v>
      </c>
      <c r="C12" s="20" t="s">
        <v>13</v>
      </c>
      <c r="D12" s="46">
        <v>323573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323573</v>
      </c>
      <c r="O12" s="47">
        <f t="shared" si="1"/>
        <v>26.783627183180201</v>
      </c>
      <c r="P12" s="9"/>
    </row>
    <row r="13" spans="1:133">
      <c r="A13" s="12"/>
      <c r="B13" s="25">
        <v>314.39999999999998</v>
      </c>
      <c r="C13" s="20" t="s">
        <v>14</v>
      </c>
      <c r="D13" s="46">
        <v>52726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52726</v>
      </c>
      <c r="O13" s="47">
        <f t="shared" si="1"/>
        <v>4.3643738101150564</v>
      </c>
      <c r="P13" s="9"/>
    </row>
    <row r="14" spans="1:133">
      <c r="A14" s="12"/>
      <c r="B14" s="25">
        <v>315</v>
      </c>
      <c r="C14" s="20" t="s">
        <v>89</v>
      </c>
      <c r="D14" s="46">
        <v>254443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254443</v>
      </c>
      <c r="O14" s="47">
        <f t="shared" si="1"/>
        <v>21.061418756725438</v>
      </c>
      <c r="P14" s="9"/>
    </row>
    <row r="15" spans="1:133">
      <c r="A15" s="12"/>
      <c r="B15" s="25">
        <v>316</v>
      </c>
      <c r="C15" s="20" t="s">
        <v>90</v>
      </c>
      <c r="D15" s="46">
        <v>271050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271050</v>
      </c>
      <c r="O15" s="47">
        <f t="shared" si="1"/>
        <v>22.436056617829649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3188390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860195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7" si="4">SUM(D16:M16)</f>
        <v>4048585</v>
      </c>
      <c r="O16" s="45">
        <f t="shared" si="1"/>
        <v>335.12002317688933</v>
      </c>
      <c r="P16" s="10"/>
    </row>
    <row r="17" spans="1:16">
      <c r="A17" s="12"/>
      <c r="B17" s="25">
        <v>322</v>
      </c>
      <c r="C17" s="20" t="s">
        <v>0</v>
      </c>
      <c r="D17" s="46">
        <v>823109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823109</v>
      </c>
      <c r="O17" s="47">
        <f t="shared" si="1"/>
        <v>68.132522142206767</v>
      </c>
      <c r="P17" s="9"/>
    </row>
    <row r="18" spans="1:16">
      <c r="A18" s="12"/>
      <c r="B18" s="25">
        <v>323.10000000000002</v>
      </c>
      <c r="C18" s="20" t="s">
        <v>18</v>
      </c>
      <c r="D18" s="46">
        <v>668227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668227</v>
      </c>
      <c r="O18" s="47">
        <f t="shared" si="1"/>
        <v>55.312225809121763</v>
      </c>
      <c r="P18" s="9"/>
    </row>
    <row r="19" spans="1:16">
      <c r="A19" s="12"/>
      <c r="B19" s="25">
        <v>323.39999999999998</v>
      </c>
      <c r="C19" s="20" t="s">
        <v>19</v>
      </c>
      <c r="D19" s="46">
        <v>20848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20848</v>
      </c>
      <c r="O19" s="47">
        <f t="shared" si="1"/>
        <v>1.7256849598543167</v>
      </c>
      <c r="P19" s="9"/>
    </row>
    <row r="20" spans="1:16">
      <c r="A20" s="12"/>
      <c r="B20" s="25">
        <v>323.7</v>
      </c>
      <c r="C20" s="20" t="s">
        <v>91</v>
      </c>
      <c r="D20" s="46">
        <v>528587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528587</v>
      </c>
      <c r="O20" s="47">
        <f t="shared" si="1"/>
        <v>43.753580001655493</v>
      </c>
      <c r="P20" s="9"/>
    </row>
    <row r="21" spans="1:16">
      <c r="A21" s="12"/>
      <c r="B21" s="25">
        <v>324.20999999999998</v>
      </c>
      <c r="C21" s="20" t="s">
        <v>127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860195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860195</v>
      </c>
      <c r="O21" s="47">
        <f t="shared" si="1"/>
        <v>71.202301134012089</v>
      </c>
      <c r="P21" s="9"/>
    </row>
    <row r="22" spans="1:16">
      <c r="A22" s="12"/>
      <c r="B22" s="25">
        <v>325.2</v>
      </c>
      <c r="C22" s="20" t="s">
        <v>109</v>
      </c>
      <c r="D22" s="46">
        <v>1115956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1115956</v>
      </c>
      <c r="O22" s="47">
        <f t="shared" si="1"/>
        <v>92.372816819799681</v>
      </c>
      <c r="P22" s="9"/>
    </row>
    <row r="23" spans="1:16">
      <c r="A23" s="12"/>
      <c r="B23" s="25">
        <v>329</v>
      </c>
      <c r="C23" s="20" t="s">
        <v>78</v>
      </c>
      <c r="D23" s="46">
        <v>31663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31663</v>
      </c>
      <c r="O23" s="47">
        <f t="shared" si="1"/>
        <v>2.6208923102392188</v>
      </c>
      <c r="P23" s="9"/>
    </row>
    <row r="24" spans="1:16" ht="15.75">
      <c r="A24" s="29" t="s">
        <v>20</v>
      </c>
      <c r="B24" s="30"/>
      <c r="C24" s="31"/>
      <c r="D24" s="32">
        <f t="shared" ref="D24:M24" si="5">SUM(D25:D36)</f>
        <v>1432237</v>
      </c>
      <c r="E24" s="32">
        <f t="shared" si="5"/>
        <v>148948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1581185</v>
      </c>
      <c r="O24" s="45">
        <f t="shared" si="1"/>
        <v>130.8819634136247</v>
      </c>
      <c r="P24" s="10"/>
    </row>
    <row r="25" spans="1:16">
      <c r="A25" s="12"/>
      <c r="B25" s="25">
        <v>331.2</v>
      </c>
      <c r="C25" s="20" t="s">
        <v>79</v>
      </c>
      <c r="D25" s="46">
        <v>15050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15050</v>
      </c>
      <c r="O25" s="47">
        <f t="shared" si="1"/>
        <v>1.2457578015064978</v>
      </c>
      <c r="P25" s="9"/>
    </row>
    <row r="26" spans="1:16">
      <c r="A26" s="12"/>
      <c r="B26" s="25">
        <v>331.5</v>
      </c>
      <c r="C26" s="20" t="s">
        <v>21</v>
      </c>
      <c r="D26" s="46">
        <v>43944</v>
      </c>
      <c r="E26" s="46">
        <v>146971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190915</v>
      </c>
      <c r="O26" s="47">
        <f t="shared" si="1"/>
        <v>15.802913666087244</v>
      </c>
      <c r="P26" s="9"/>
    </row>
    <row r="27" spans="1:16">
      <c r="A27" s="12"/>
      <c r="B27" s="25">
        <v>331.62</v>
      </c>
      <c r="C27" s="20" t="s">
        <v>128</v>
      </c>
      <c r="D27" s="46">
        <v>0</v>
      </c>
      <c r="E27" s="46">
        <v>1977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1977</v>
      </c>
      <c r="O27" s="47">
        <f t="shared" si="1"/>
        <v>0.16364539359324559</v>
      </c>
      <c r="P27" s="9"/>
    </row>
    <row r="28" spans="1:16">
      <c r="A28" s="12"/>
      <c r="B28" s="25">
        <v>334.5</v>
      </c>
      <c r="C28" s="20" t="s">
        <v>23</v>
      </c>
      <c r="D28" s="46">
        <v>1479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1479</v>
      </c>
      <c r="O28" s="47">
        <f t="shared" si="1"/>
        <v>0.12242364042711697</v>
      </c>
      <c r="P28" s="9"/>
    </row>
    <row r="29" spans="1:16">
      <c r="A29" s="12"/>
      <c r="B29" s="25">
        <v>334.7</v>
      </c>
      <c r="C29" s="20" t="s">
        <v>24</v>
      </c>
      <c r="D29" s="46">
        <v>4425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4425</v>
      </c>
      <c r="O29" s="47">
        <f t="shared" si="1"/>
        <v>0.36627762602433572</v>
      </c>
      <c r="P29" s="9"/>
    </row>
    <row r="30" spans="1:16">
      <c r="A30" s="12"/>
      <c r="B30" s="25">
        <v>335.12</v>
      </c>
      <c r="C30" s="20" t="s">
        <v>92</v>
      </c>
      <c r="D30" s="46">
        <v>369802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369802</v>
      </c>
      <c r="O30" s="47">
        <f t="shared" si="1"/>
        <v>30.610214386226307</v>
      </c>
      <c r="P30" s="9"/>
    </row>
    <row r="31" spans="1:16">
      <c r="A31" s="12"/>
      <c r="B31" s="25">
        <v>335.14</v>
      </c>
      <c r="C31" s="20" t="s">
        <v>93</v>
      </c>
      <c r="D31" s="46">
        <v>23126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23126</v>
      </c>
      <c r="O31" s="47">
        <f t="shared" si="1"/>
        <v>1.9142455094776922</v>
      </c>
      <c r="P31" s="9"/>
    </row>
    <row r="32" spans="1:16">
      <c r="A32" s="12"/>
      <c r="B32" s="25">
        <v>335.15</v>
      </c>
      <c r="C32" s="20" t="s">
        <v>94</v>
      </c>
      <c r="D32" s="46">
        <v>11101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11101</v>
      </c>
      <c r="O32" s="47">
        <f t="shared" si="1"/>
        <v>0.91888088734376294</v>
      </c>
      <c r="P32" s="9"/>
    </row>
    <row r="33" spans="1:16">
      <c r="A33" s="12"/>
      <c r="B33" s="25">
        <v>335.18</v>
      </c>
      <c r="C33" s="20" t="s">
        <v>95</v>
      </c>
      <c r="D33" s="46">
        <v>855843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855843</v>
      </c>
      <c r="O33" s="47">
        <f t="shared" si="1"/>
        <v>70.842066054134591</v>
      </c>
      <c r="P33" s="9"/>
    </row>
    <row r="34" spans="1:16">
      <c r="A34" s="12"/>
      <c r="B34" s="25">
        <v>337.2</v>
      </c>
      <c r="C34" s="20" t="s">
        <v>29</v>
      </c>
      <c r="D34" s="46">
        <v>56717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56717</v>
      </c>
      <c r="O34" s="47">
        <f t="shared" si="1"/>
        <v>4.6947272576773447</v>
      </c>
      <c r="P34" s="9"/>
    </row>
    <row r="35" spans="1:16">
      <c r="A35" s="12"/>
      <c r="B35" s="25">
        <v>338</v>
      </c>
      <c r="C35" s="20" t="s">
        <v>32</v>
      </c>
      <c r="D35" s="46">
        <v>28155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28155</v>
      </c>
      <c r="O35" s="47">
        <f t="shared" si="1"/>
        <v>2.3305189967717905</v>
      </c>
      <c r="P35" s="9"/>
    </row>
    <row r="36" spans="1:16">
      <c r="A36" s="12"/>
      <c r="B36" s="25">
        <v>339</v>
      </c>
      <c r="C36" s="20" t="s">
        <v>33</v>
      </c>
      <c r="D36" s="46">
        <v>22595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22595</v>
      </c>
      <c r="O36" s="47">
        <f t="shared" si="1"/>
        <v>1.8702921943547719</v>
      </c>
      <c r="P36" s="9"/>
    </row>
    <row r="37" spans="1:16" ht="15.75">
      <c r="A37" s="29" t="s">
        <v>38</v>
      </c>
      <c r="B37" s="30"/>
      <c r="C37" s="31"/>
      <c r="D37" s="32">
        <f t="shared" ref="D37:M37" si="7">SUM(D38:D46)</f>
        <v>1174689</v>
      </c>
      <c r="E37" s="32">
        <f t="shared" si="7"/>
        <v>39000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6312910</v>
      </c>
      <c r="J37" s="32">
        <f t="shared" si="7"/>
        <v>529725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8056324</v>
      </c>
      <c r="O37" s="45">
        <f t="shared" ref="O37:O64" si="8">(N37/O$66)</f>
        <v>666.85903484810865</v>
      </c>
      <c r="P37" s="10"/>
    </row>
    <row r="38" spans="1:16">
      <c r="A38" s="12"/>
      <c r="B38" s="25">
        <v>341.2</v>
      </c>
      <c r="C38" s="20" t="s">
        <v>96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529725</v>
      </c>
      <c r="K38" s="46">
        <v>0</v>
      </c>
      <c r="L38" s="46">
        <v>0</v>
      </c>
      <c r="M38" s="46">
        <v>0</v>
      </c>
      <c r="N38" s="46">
        <f t="shared" ref="N38:N46" si="9">SUM(D38:M38)</f>
        <v>529725</v>
      </c>
      <c r="O38" s="47">
        <f t="shared" si="8"/>
        <v>43.847777501862431</v>
      </c>
      <c r="P38" s="9"/>
    </row>
    <row r="39" spans="1:16">
      <c r="A39" s="12"/>
      <c r="B39" s="25">
        <v>342.1</v>
      </c>
      <c r="C39" s="20" t="s">
        <v>42</v>
      </c>
      <c r="D39" s="46">
        <v>725492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725492</v>
      </c>
      <c r="O39" s="47">
        <f t="shared" si="8"/>
        <v>60.052313550202797</v>
      </c>
      <c r="P39" s="9"/>
    </row>
    <row r="40" spans="1:16">
      <c r="A40" s="12"/>
      <c r="B40" s="25">
        <v>343.3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3325276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3325276</v>
      </c>
      <c r="O40" s="47">
        <f t="shared" si="8"/>
        <v>275.24840658885853</v>
      </c>
      <c r="P40" s="9"/>
    </row>
    <row r="41" spans="1:16">
      <c r="A41" s="12"/>
      <c r="B41" s="25">
        <v>343.5</v>
      </c>
      <c r="C41" s="20" t="s">
        <v>45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2931941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2931941</v>
      </c>
      <c r="O41" s="47">
        <f t="shared" si="8"/>
        <v>242.69025742902079</v>
      </c>
      <c r="P41" s="9"/>
    </row>
    <row r="42" spans="1:16">
      <c r="A42" s="12"/>
      <c r="B42" s="25">
        <v>343.6</v>
      </c>
      <c r="C42" s="20" t="s">
        <v>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55693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55693</v>
      </c>
      <c r="O42" s="47">
        <f t="shared" si="8"/>
        <v>4.6099660624120524</v>
      </c>
      <c r="P42" s="9"/>
    </row>
    <row r="43" spans="1:16">
      <c r="A43" s="12"/>
      <c r="B43" s="25">
        <v>344.5</v>
      </c>
      <c r="C43" s="20" t="s">
        <v>97</v>
      </c>
      <c r="D43" s="46">
        <v>376426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376426</v>
      </c>
      <c r="O43" s="47">
        <f t="shared" si="8"/>
        <v>31.158513368098667</v>
      </c>
      <c r="P43" s="9"/>
    </row>
    <row r="44" spans="1:16">
      <c r="A44" s="12"/>
      <c r="B44" s="25">
        <v>345.9</v>
      </c>
      <c r="C44" s="20" t="s">
        <v>48</v>
      </c>
      <c r="D44" s="46">
        <v>0</v>
      </c>
      <c r="E44" s="46">
        <v>39000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39000</v>
      </c>
      <c r="O44" s="47">
        <f t="shared" si="8"/>
        <v>3.2282095852992301</v>
      </c>
      <c r="P44" s="9"/>
    </row>
    <row r="45" spans="1:16">
      <c r="A45" s="12"/>
      <c r="B45" s="25">
        <v>347.2</v>
      </c>
      <c r="C45" s="20" t="s">
        <v>49</v>
      </c>
      <c r="D45" s="46">
        <v>56302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56302</v>
      </c>
      <c r="O45" s="47">
        <f t="shared" si="8"/>
        <v>4.660375796705571</v>
      </c>
      <c r="P45" s="9"/>
    </row>
    <row r="46" spans="1:16">
      <c r="A46" s="12"/>
      <c r="B46" s="25">
        <v>347.5</v>
      </c>
      <c r="C46" s="20" t="s">
        <v>50</v>
      </c>
      <c r="D46" s="46">
        <v>16469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16469</v>
      </c>
      <c r="O46" s="47">
        <f t="shared" si="8"/>
        <v>1.3632149656485391</v>
      </c>
      <c r="P46" s="9"/>
    </row>
    <row r="47" spans="1:16" ht="15.75">
      <c r="A47" s="29" t="s">
        <v>39</v>
      </c>
      <c r="B47" s="30"/>
      <c r="C47" s="31"/>
      <c r="D47" s="32">
        <f t="shared" ref="D47:M47" si="10">SUM(D48:D50)</f>
        <v>300479</v>
      </c>
      <c r="E47" s="32">
        <f t="shared" si="10"/>
        <v>11301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2" si="11">SUM(D47:M47)</f>
        <v>311780</v>
      </c>
      <c r="O47" s="45">
        <f t="shared" si="8"/>
        <v>25.807466269348563</v>
      </c>
      <c r="P47" s="10"/>
    </row>
    <row r="48" spans="1:16">
      <c r="A48" s="13"/>
      <c r="B48" s="39">
        <v>351.1</v>
      </c>
      <c r="C48" s="21" t="s">
        <v>53</v>
      </c>
      <c r="D48" s="46">
        <v>16666</v>
      </c>
      <c r="E48" s="46">
        <v>2111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18777</v>
      </c>
      <c r="O48" s="47">
        <f t="shared" si="8"/>
        <v>1.5542587534144525</v>
      </c>
      <c r="P48" s="9"/>
    </row>
    <row r="49" spans="1:119">
      <c r="A49" s="13"/>
      <c r="B49" s="39">
        <v>351.7</v>
      </c>
      <c r="C49" s="21" t="s">
        <v>111</v>
      </c>
      <c r="D49" s="46">
        <v>11118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11118</v>
      </c>
      <c r="O49" s="47">
        <f t="shared" si="8"/>
        <v>0.92028805562453442</v>
      </c>
      <c r="P49" s="9"/>
    </row>
    <row r="50" spans="1:119">
      <c r="A50" s="13"/>
      <c r="B50" s="39">
        <v>354</v>
      </c>
      <c r="C50" s="21" t="s">
        <v>56</v>
      </c>
      <c r="D50" s="46">
        <v>272695</v>
      </c>
      <c r="E50" s="46">
        <v>9190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281885</v>
      </c>
      <c r="O50" s="47">
        <f t="shared" si="8"/>
        <v>23.332919460309576</v>
      </c>
      <c r="P50" s="9"/>
    </row>
    <row r="51" spans="1:119" ht="15.75">
      <c r="A51" s="29" t="s">
        <v>3</v>
      </c>
      <c r="B51" s="30"/>
      <c r="C51" s="31"/>
      <c r="D51" s="32">
        <f t="shared" ref="D51:M51" si="12">SUM(D52:D61)</f>
        <v>611854</v>
      </c>
      <c r="E51" s="32">
        <f t="shared" si="12"/>
        <v>3408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294075</v>
      </c>
      <c r="J51" s="32">
        <f t="shared" si="12"/>
        <v>0</v>
      </c>
      <c r="K51" s="32">
        <f t="shared" si="12"/>
        <v>3119894</v>
      </c>
      <c r="L51" s="32">
        <f t="shared" si="12"/>
        <v>0</v>
      </c>
      <c r="M51" s="32">
        <f t="shared" si="12"/>
        <v>0</v>
      </c>
      <c r="N51" s="32">
        <f t="shared" si="11"/>
        <v>4029231</v>
      </c>
      <c r="O51" s="45">
        <f t="shared" si="8"/>
        <v>333.51800347653341</v>
      </c>
      <c r="P51" s="10"/>
    </row>
    <row r="52" spans="1:119">
      <c r="A52" s="12"/>
      <c r="B52" s="25">
        <v>361.1</v>
      </c>
      <c r="C52" s="20" t="s">
        <v>57</v>
      </c>
      <c r="D52" s="46">
        <v>184370</v>
      </c>
      <c r="E52" s="46">
        <v>3408</v>
      </c>
      <c r="F52" s="46">
        <v>0</v>
      </c>
      <c r="G52" s="46">
        <v>0</v>
      </c>
      <c r="H52" s="46">
        <v>0</v>
      </c>
      <c r="I52" s="46">
        <v>126772</v>
      </c>
      <c r="J52" s="46">
        <v>0</v>
      </c>
      <c r="K52" s="46">
        <v>73170</v>
      </c>
      <c r="L52" s="46">
        <v>0</v>
      </c>
      <c r="M52" s="46">
        <v>0</v>
      </c>
      <c r="N52" s="46">
        <f t="shared" si="11"/>
        <v>387720</v>
      </c>
      <c r="O52" s="47">
        <f t="shared" si="8"/>
        <v>32.093369754159426</v>
      </c>
      <c r="P52" s="9"/>
    </row>
    <row r="53" spans="1:119">
      <c r="A53" s="12"/>
      <c r="B53" s="25">
        <v>361.2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634308</v>
      </c>
      <c r="L53" s="46">
        <v>0</v>
      </c>
      <c r="M53" s="46">
        <v>0</v>
      </c>
      <c r="N53" s="46">
        <f t="shared" ref="N53:N61" si="13">SUM(D53:M53)</f>
        <v>634308</v>
      </c>
      <c r="O53" s="47">
        <f t="shared" si="8"/>
        <v>52.504593990563698</v>
      </c>
      <c r="P53" s="9"/>
    </row>
    <row r="54" spans="1:119">
      <c r="A54" s="12"/>
      <c r="B54" s="25">
        <v>361.3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919945</v>
      </c>
      <c r="L54" s="46">
        <v>0</v>
      </c>
      <c r="M54" s="46">
        <v>0</v>
      </c>
      <c r="N54" s="46">
        <f t="shared" si="13"/>
        <v>919945</v>
      </c>
      <c r="O54" s="47">
        <f t="shared" si="8"/>
        <v>76.148083767900005</v>
      </c>
      <c r="P54" s="9"/>
    </row>
    <row r="55" spans="1:119">
      <c r="A55" s="12"/>
      <c r="B55" s="25">
        <v>361.4</v>
      </c>
      <c r="C55" s="20" t="s">
        <v>99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183749</v>
      </c>
      <c r="L55" s="46">
        <v>0</v>
      </c>
      <c r="M55" s="46">
        <v>0</v>
      </c>
      <c r="N55" s="46">
        <f t="shared" si="13"/>
        <v>183749</v>
      </c>
      <c r="O55" s="47">
        <f t="shared" si="8"/>
        <v>15.209750848439699</v>
      </c>
      <c r="P55" s="9"/>
    </row>
    <row r="56" spans="1:119">
      <c r="A56" s="12"/>
      <c r="B56" s="25">
        <v>362</v>
      </c>
      <c r="C56" s="20" t="s">
        <v>61</v>
      </c>
      <c r="D56" s="46">
        <v>213342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213342</v>
      </c>
      <c r="O56" s="47">
        <f t="shared" si="8"/>
        <v>17.659299726843805</v>
      </c>
      <c r="P56" s="9"/>
    </row>
    <row r="57" spans="1:119">
      <c r="A57" s="12"/>
      <c r="B57" s="25">
        <v>364</v>
      </c>
      <c r="C57" s="20" t="s">
        <v>100</v>
      </c>
      <c r="D57" s="46">
        <v>15520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15520</v>
      </c>
      <c r="O57" s="47">
        <f t="shared" si="8"/>
        <v>1.2846618657395912</v>
      </c>
      <c r="P57" s="9"/>
    </row>
    <row r="58" spans="1:119">
      <c r="A58" s="12"/>
      <c r="B58" s="25">
        <v>366</v>
      </c>
      <c r="C58" s="20" t="s">
        <v>63</v>
      </c>
      <c r="D58" s="46">
        <v>34236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34236</v>
      </c>
      <c r="O58" s="47">
        <f t="shared" si="8"/>
        <v>2.8338713682642167</v>
      </c>
      <c r="P58" s="9"/>
    </row>
    <row r="59" spans="1:119">
      <c r="A59" s="12"/>
      <c r="B59" s="25">
        <v>368</v>
      </c>
      <c r="C59" s="20" t="s">
        <v>65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1308650</v>
      </c>
      <c r="L59" s="46">
        <v>0</v>
      </c>
      <c r="M59" s="46">
        <v>0</v>
      </c>
      <c r="N59" s="46">
        <f t="shared" si="13"/>
        <v>1308650</v>
      </c>
      <c r="O59" s="47">
        <f t="shared" si="8"/>
        <v>108.32298650773943</v>
      </c>
      <c r="P59" s="9"/>
    </row>
    <row r="60" spans="1:119">
      <c r="A60" s="12"/>
      <c r="B60" s="25">
        <v>369.3</v>
      </c>
      <c r="C60" s="20" t="s">
        <v>101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72</v>
      </c>
      <c r="L60" s="46">
        <v>0</v>
      </c>
      <c r="M60" s="46">
        <v>0</v>
      </c>
      <c r="N60" s="46">
        <f t="shared" si="13"/>
        <v>72</v>
      </c>
      <c r="O60" s="47">
        <f t="shared" si="8"/>
        <v>5.9597715420908869E-3</v>
      </c>
      <c r="P60" s="9"/>
    </row>
    <row r="61" spans="1:119">
      <c r="A61" s="12"/>
      <c r="B61" s="25">
        <v>369.9</v>
      </c>
      <c r="C61" s="20" t="s">
        <v>66</v>
      </c>
      <c r="D61" s="46">
        <v>164386</v>
      </c>
      <c r="E61" s="46">
        <v>0</v>
      </c>
      <c r="F61" s="46">
        <v>0</v>
      </c>
      <c r="G61" s="46">
        <v>0</v>
      </c>
      <c r="H61" s="46">
        <v>0</v>
      </c>
      <c r="I61" s="46">
        <v>167303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331689</v>
      </c>
      <c r="O61" s="47">
        <f t="shared" si="8"/>
        <v>27.455425875341444</v>
      </c>
      <c r="P61" s="9"/>
    </row>
    <row r="62" spans="1:119" ht="15.75">
      <c r="A62" s="29" t="s">
        <v>40</v>
      </c>
      <c r="B62" s="30"/>
      <c r="C62" s="31"/>
      <c r="D62" s="32">
        <f t="shared" ref="D62:M62" si="14">SUM(D63:D63)</f>
        <v>0</v>
      </c>
      <c r="E62" s="32">
        <f t="shared" si="14"/>
        <v>246642</v>
      </c>
      <c r="F62" s="32">
        <f t="shared" si="14"/>
        <v>0</v>
      </c>
      <c r="G62" s="32">
        <f t="shared" si="14"/>
        <v>0</v>
      </c>
      <c r="H62" s="32">
        <f t="shared" si="14"/>
        <v>0</v>
      </c>
      <c r="I62" s="32">
        <f t="shared" si="14"/>
        <v>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246642</v>
      </c>
      <c r="O62" s="45">
        <f t="shared" si="8"/>
        <v>20.415694065060841</v>
      </c>
      <c r="P62" s="9"/>
    </row>
    <row r="63" spans="1:119" ht="15.75" thickBot="1">
      <c r="A63" s="12"/>
      <c r="B63" s="25">
        <v>381</v>
      </c>
      <c r="C63" s="20" t="s">
        <v>67</v>
      </c>
      <c r="D63" s="46">
        <v>0</v>
      </c>
      <c r="E63" s="46">
        <v>246642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246642</v>
      </c>
      <c r="O63" s="47">
        <f t="shared" si="8"/>
        <v>20.415694065060841</v>
      </c>
      <c r="P63" s="9"/>
    </row>
    <row r="64" spans="1:119" ht="16.5" thickBot="1">
      <c r="A64" s="14" t="s">
        <v>51</v>
      </c>
      <c r="B64" s="23"/>
      <c r="C64" s="22"/>
      <c r="D64" s="15">
        <f t="shared" ref="D64:M64" si="15">SUM(D5,D16,D24,D37,D47,D51,D62)</f>
        <v>12823867</v>
      </c>
      <c r="E64" s="15">
        <f t="shared" si="15"/>
        <v>1235890</v>
      </c>
      <c r="F64" s="15">
        <f t="shared" si="15"/>
        <v>0</v>
      </c>
      <c r="G64" s="15">
        <f t="shared" si="15"/>
        <v>0</v>
      </c>
      <c r="H64" s="15">
        <f t="shared" si="15"/>
        <v>0</v>
      </c>
      <c r="I64" s="15">
        <f t="shared" si="15"/>
        <v>7467180</v>
      </c>
      <c r="J64" s="15">
        <f t="shared" si="15"/>
        <v>529725</v>
      </c>
      <c r="K64" s="15">
        <f t="shared" si="15"/>
        <v>3119894</v>
      </c>
      <c r="L64" s="15">
        <f t="shared" si="15"/>
        <v>0</v>
      </c>
      <c r="M64" s="15">
        <f t="shared" si="15"/>
        <v>0</v>
      </c>
      <c r="N64" s="15">
        <f>SUM(D64:M64)</f>
        <v>25176556</v>
      </c>
      <c r="O64" s="38">
        <f t="shared" si="8"/>
        <v>2083.9794718980215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129</v>
      </c>
      <c r="M66" s="48"/>
      <c r="N66" s="48"/>
      <c r="O66" s="43">
        <v>12081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82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5766904</v>
      </c>
      <c r="E5" s="27">
        <f t="shared" si="0"/>
        <v>798921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6565825</v>
      </c>
      <c r="O5" s="33">
        <f t="shared" ref="O5:O36" si="1">(N5/O$64)</f>
        <v>574.99124266573256</v>
      </c>
      <c r="P5" s="6"/>
    </row>
    <row r="6" spans="1:133">
      <c r="A6" s="12"/>
      <c r="B6" s="25">
        <v>311</v>
      </c>
      <c r="C6" s="20" t="s">
        <v>2</v>
      </c>
      <c r="D6" s="46">
        <v>3522230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3522230</v>
      </c>
      <c r="O6" s="47">
        <f t="shared" si="1"/>
        <v>308.45345476836849</v>
      </c>
      <c r="P6" s="9"/>
    </row>
    <row r="7" spans="1:133">
      <c r="A7" s="12"/>
      <c r="B7" s="25">
        <v>312.41000000000003</v>
      </c>
      <c r="C7" s="20" t="s">
        <v>11</v>
      </c>
      <c r="D7" s="46">
        <v>206491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206491</v>
      </c>
      <c r="O7" s="47">
        <f t="shared" si="1"/>
        <v>18.083107102198092</v>
      </c>
      <c r="P7" s="9"/>
    </row>
    <row r="8" spans="1:133">
      <c r="A8" s="12"/>
      <c r="B8" s="25">
        <v>312.42</v>
      </c>
      <c r="C8" s="20" t="s">
        <v>10</v>
      </c>
      <c r="D8" s="46">
        <v>95791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95791</v>
      </c>
      <c r="O8" s="47">
        <f t="shared" si="1"/>
        <v>8.38873806813206</v>
      </c>
      <c r="P8" s="9"/>
    </row>
    <row r="9" spans="1:133">
      <c r="A9" s="12"/>
      <c r="B9" s="25">
        <v>312.52</v>
      </c>
      <c r="C9" s="20" t="s">
        <v>108</v>
      </c>
      <c r="D9" s="46">
        <v>133628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133628</v>
      </c>
      <c r="O9" s="47">
        <f t="shared" si="1"/>
        <v>11.702250634906735</v>
      </c>
      <c r="P9" s="9"/>
    </row>
    <row r="10" spans="1:133">
      <c r="A10" s="12"/>
      <c r="B10" s="25">
        <v>312.60000000000002</v>
      </c>
      <c r="C10" s="20" t="s">
        <v>119</v>
      </c>
      <c r="D10" s="46">
        <v>0</v>
      </c>
      <c r="E10" s="46">
        <v>798921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798921</v>
      </c>
      <c r="O10" s="47">
        <f t="shared" si="1"/>
        <v>69.964182502846128</v>
      </c>
      <c r="P10" s="9"/>
    </row>
    <row r="11" spans="1:133">
      <c r="A11" s="12"/>
      <c r="B11" s="25">
        <v>314.10000000000002</v>
      </c>
      <c r="C11" s="20" t="s">
        <v>12</v>
      </c>
      <c r="D11" s="46">
        <v>944768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944768</v>
      </c>
      <c r="O11" s="47">
        <f t="shared" si="1"/>
        <v>82.736491811892463</v>
      </c>
      <c r="P11" s="9"/>
    </row>
    <row r="12" spans="1:133">
      <c r="A12" s="12"/>
      <c r="B12" s="25">
        <v>314.3</v>
      </c>
      <c r="C12" s="20" t="s">
        <v>13</v>
      </c>
      <c r="D12" s="46">
        <v>317656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317656</v>
      </c>
      <c r="O12" s="47">
        <f t="shared" si="1"/>
        <v>27.818197740607758</v>
      </c>
      <c r="P12" s="9"/>
    </row>
    <row r="13" spans="1:133">
      <c r="A13" s="12"/>
      <c r="B13" s="25">
        <v>314.39999999999998</v>
      </c>
      <c r="C13" s="20" t="s">
        <v>14</v>
      </c>
      <c r="D13" s="46">
        <v>52914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52914</v>
      </c>
      <c r="O13" s="47">
        <f t="shared" si="1"/>
        <v>4.6338558542779582</v>
      </c>
      <c r="P13" s="9"/>
    </row>
    <row r="14" spans="1:133">
      <c r="A14" s="12"/>
      <c r="B14" s="25">
        <v>315</v>
      </c>
      <c r="C14" s="20" t="s">
        <v>89</v>
      </c>
      <c r="D14" s="46">
        <v>222274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222274</v>
      </c>
      <c r="O14" s="47">
        <f t="shared" si="1"/>
        <v>19.465277169629566</v>
      </c>
      <c r="P14" s="9"/>
    </row>
    <row r="15" spans="1:133">
      <c r="A15" s="12"/>
      <c r="B15" s="25">
        <v>316</v>
      </c>
      <c r="C15" s="20" t="s">
        <v>90</v>
      </c>
      <c r="D15" s="46">
        <v>271152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271152</v>
      </c>
      <c r="O15" s="47">
        <f t="shared" si="1"/>
        <v>23.745687012873283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3144384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902327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6" si="4">SUM(D16:M16)</f>
        <v>4046711</v>
      </c>
      <c r="O16" s="45">
        <f t="shared" si="1"/>
        <v>354.38400910762766</v>
      </c>
      <c r="P16" s="10"/>
    </row>
    <row r="17" spans="1:16">
      <c r="A17" s="12"/>
      <c r="B17" s="25">
        <v>322</v>
      </c>
      <c r="C17" s="20" t="s">
        <v>0</v>
      </c>
      <c r="D17" s="46">
        <v>833375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833375</v>
      </c>
      <c r="O17" s="47">
        <f t="shared" si="1"/>
        <v>72.98143445135301</v>
      </c>
      <c r="P17" s="9"/>
    </row>
    <row r="18" spans="1:16">
      <c r="A18" s="12"/>
      <c r="B18" s="25">
        <v>323.10000000000002</v>
      </c>
      <c r="C18" s="20" t="s">
        <v>18</v>
      </c>
      <c r="D18" s="46">
        <v>684940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684940</v>
      </c>
      <c r="O18" s="47">
        <f t="shared" si="1"/>
        <v>59.982485331465099</v>
      </c>
      <c r="P18" s="9"/>
    </row>
    <row r="19" spans="1:16">
      <c r="A19" s="12"/>
      <c r="B19" s="25">
        <v>323.39999999999998</v>
      </c>
      <c r="C19" s="20" t="s">
        <v>19</v>
      </c>
      <c r="D19" s="46">
        <v>16128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16128</v>
      </c>
      <c r="O19" s="47">
        <f t="shared" si="1"/>
        <v>1.4123828706541728</v>
      </c>
      <c r="P19" s="9"/>
    </row>
    <row r="20" spans="1:16">
      <c r="A20" s="12"/>
      <c r="B20" s="25">
        <v>323.7</v>
      </c>
      <c r="C20" s="20" t="s">
        <v>91</v>
      </c>
      <c r="D20" s="46">
        <v>525187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525187</v>
      </c>
      <c r="O20" s="47">
        <f t="shared" si="1"/>
        <v>45.992381119187321</v>
      </c>
      <c r="P20" s="9"/>
    </row>
    <row r="21" spans="1:16">
      <c r="A21" s="12"/>
      <c r="B21" s="25">
        <v>324.22000000000003</v>
      </c>
      <c r="C21" s="20" t="s">
        <v>114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902327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902327</v>
      </c>
      <c r="O21" s="47">
        <f t="shared" si="1"/>
        <v>79.01979157544443</v>
      </c>
      <c r="P21" s="9"/>
    </row>
    <row r="22" spans="1:16">
      <c r="A22" s="12"/>
      <c r="B22" s="25">
        <v>325.2</v>
      </c>
      <c r="C22" s="20" t="s">
        <v>109</v>
      </c>
      <c r="D22" s="46">
        <v>1050093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1050093</v>
      </c>
      <c r="O22" s="47">
        <f t="shared" si="1"/>
        <v>91.960154129083108</v>
      </c>
      <c r="P22" s="9"/>
    </row>
    <row r="23" spans="1:16">
      <c r="A23" s="12"/>
      <c r="B23" s="25">
        <v>329</v>
      </c>
      <c r="C23" s="20" t="s">
        <v>78</v>
      </c>
      <c r="D23" s="46">
        <v>34661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34661</v>
      </c>
      <c r="O23" s="47">
        <f t="shared" si="1"/>
        <v>3.0353796304404939</v>
      </c>
      <c r="P23" s="9"/>
    </row>
    <row r="24" spans="1:16" ht="15.75">
      <c r="A24" s="29" t="s">
        <v>20</v>
      </c>
      <c r="B24" s="30"/>
      <c r="C24" s="31"/>
      <c r="D24" s="32">
        <f t="shared" ref="D24:M24" si="5">SUM(D25:D35)</f>
        <v>1670357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1670357</v>
      </c>
      <c r="O24" s="45">
        <f t="shared" si="1"/>
        <v>146.27874594973289</v>
      </c>
      <c r="P24" s="10"/>
    </row>
    <row r="25" spans="1:16">
      <c r="A25" s="12"/>
      <c r="B25" s="25">
        <v>331.2</v>
      </c>
      <c r="C25" s="20" t="s">
        <v>79</v>
      </c>
      <c r="D25" s="46">
        <v>10424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10424</v>
      </c>
      <c r="O25" s="47">
        <f t="shared" si="1"/>
        <v>0.91286452403888252</v>
      </c>
      <c r="P25" s="9"/>
    </row>
    <row r="26" spans="1:16">
      <c r="A26" s="12"/>
      <c r="B26" s="25">
        <v>331.5</v>
      </c>
      <c r="C26" s="20" t="s">
        <v>21</v>
      </c>
      <c r="D26" s="46">
        <v>186367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186367</v>
      </c>
      <c r="O26" s="47">
        <f t="shared" si="1"/>
        <v>16.320781154216657</v>
      </c>
      <c r="P26" s="9"/>
    </row>
    <row r="27" spans="1:16">
      <c r="A27" s="12"/>
      <c r="B27" s="25">
        <v>334.5</v>
      </c>
      <c r="C27" s="20" t="s">
        <v>23</v>
      </c>
      <c r="D27" s="46">
        <v>11442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11442</v>
      </c>
      <c r="O27" s="47">
        <f t="shared" si="1"/>
        <v>1.0020141868815133</v>
      </c>
      <c r="P27" s="9"/>
    </row>
    <row r="28" spans="1:16">
      <c r="A28" s="12"/>
      <c r="B28" s="25">
        <v>334.7</v>
      </c>
      <c r="C28" s="20" t="s">
        <v>24</v>
      </c>
      <c r="D28" s="46">
        <v>3741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3741</v>
      </c>
      <c r="O28" s="47">
        <f t="shared" si="1"/>
        <v>0.32761187494526667</v>
      </c>
      <c r="P28" s="9"/>
    </row>
    <row r="29" spans="1:16">
      <c r="A29" s="12"/>
      <c r="B29" s="25">
        <v>335.12</v>
      </c>
      <c r="C29" s="20" t="s">
        <v>92</v>
      </c>
      <c r="D29" s="46">
        <v>389465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389465</v>
      </c>
      <c r="O29" s="47">
        <f t="shared" si="1"/>
        <v>34.106751904720205</v>
      </c>
      <c r="P29" s="9"/>
    </row>
    <row r="30" spans="1:16">
      <c r="A30" s="12"/>
      <c r="B30" s="25">
        <v>335.14</v>
      </c>
      <c r="C30" s="20" t="s">
        <v>93</v>
      </c>
      <c r="D30" s="46">
        <v>23052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23052</v>
      </c>
      <c r="O30" s="47">
        <f t="shared" si="1"/>
        <v>2.0187406953323408</v>
      </c>
      <c r="P30" s="9"/>
    </row>
    <row r="31" spans="1:16">
      <c r="A31" s="12"/>
      <c r="B31" s="25">
        <v>335.15</v>
      </c>
      <c r="C31" s="20" t="s">
        <v>94</v>
      </c>
      <c r="D31" s="46">
        <v>10698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10698</v>
      </c>
      <c r="O31" s="47">
        <f t="shared" si="1"/>
        <v>0.93685961993169276</v>
      </c>
      <c r="P31" s="9"/>
    </row>
    <row r="32" spans="1:16">
      <c r="A32" s="12"/>
      <c r="B32" s="25">
        <v>335.18</v>
      </c>
      <c r="C32" s="20" t="s">
        <v>95</v>
      </c>
      <c r="D32" s="46">
        <v>880875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880875</v>
      </c>
      <c r="O32" s="47">
        <f t="shared" si="1"/>
        <v>77.14116822839128</v>
      </c>
      <c r="P32" s="9"/>
    </row>
    <row r="33" spans="1:16">
      <c r="A33" s="12"/>
      <c r="B33" s="25">
        <v>337.2</v>
      </c>
      <c r="C33" s="20" t="s">
        <v>29</v>
      </c>
      <c r="D33" s="46">
        <v>100897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100897</v>
      </c>
      <c r="O33" s="47">
        <f t="shared" si="1"/>
        <v>8.8358875558280054</v>
      </c>
      <c r="P33" s="9"/>
    </row>
    <row r="34" spans="1:16">
      <c r="A34" s="12"/>
      <c r="B34" s="25">
        <v>338</v>
      </c>
      <c r="C34" s="20" t="s">
        <v>32</v>
      </c>
      <c r="D34" s="46">
        <v>28067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28067</v>
      </c>
      <c r="O34" s="47">
        <f t="shared" si="1"/>
        <v>2.4579210088449077</v>
      </c>
      <c r="P34" s="9"/>
    </row>
    <row r="35" spans="1:16">
      <c r="A35" s="12"/>
      <c r="B35" s="25">
        <v>339</v>
      </c>
      <c r="C35" s="20" t="s">
        <v>33</v>
      </c>
      <c r="D35" s="46">
        <v>25329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25329</v>
      </c>
      <c r="O35" s="47">
        <f t="shared" si="1"/>
        <v>2.2181451966021544</v>
      </c>
      <c r="P35" s="9"/>
    </row>
    <row r="36" spans="1:16" ht="15.75">
      <c r="A36" s="29" t="s">
        <v>38</v>
      </c>
      <c r="B36" s="30"/>
      <c r="C36" s="31"/>
      <c r="D36" s="32">
        <f t="shared" ref="D36:M36" si="7">SUM(D37:D46)</f>
        <v>1311194</v>
      </c>
      <c r="E36" s="32">
        <f t="shared" si="7"/>
        <v>34200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6287998</v>
      </c>
      <c r="J36" s="32">
        <f t="shared" si="7"/>
        <v>498445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8131837</v>
      </c>
      <c r="O36" s="45">
        <f t="shared" si="1"/>
        <v>712.13214817409585</v>
      </c>
      <c r="P36" s="10"/>
    </row>
    <row r="37" spans="1:16">
      <c r="A37" s="12"/>
      <c r="B37" s="25">
        <v>341.2</v>
      </c>
      <c r="C37" s="20" t="s">
        <v>96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498445</v>
      </c>
      <c r="K37" s="46">
        <v>0</v>
      </c>
      <c r="L37" s="46">
        <v>0</v>
      </c>
      <c r="M37" s="46">
        <v>0</v>
      </c>
      <c r="N37" s="46">
        <f t="shared" ref="N37:N46" si="8">SUM(D37:M37)</f>
        <v>498445</v>
      </c>
      <c r="O37" s="47">
        <f t="shared" ref="O37:O62" si="9">(N37/O$64)</f>
        <v>43.650494789386109</v>
      </c>
      <c r="P37" s="9"/>
    </row>
    <row r="38" spans="1:16">
      <c r="A38" s="12"/>
      <c r="B38" s="25">
        <v>342.1</v>
      </c>
      <c r="C38" s="20" t="s">
        <v>42</v>
      </c>
      <c r="D38" s="46">
        <v>760688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760688</v>
      </c>
      <c r="O38" s="47">
        <f t="shared" si="9"/>
        <v>66.615990892372366</v>
      </c>
      <c r="P38" s="9"/>
    </row>
    <row r="39" spans="1:16">
      <c r="A39" s="12"/>
      <c r="B39" s="25">
        <v>342.9</v>
      </c>
      <c r="C39" s="20" t="s">
        <v>110</v>
      </c>
      <c r="D39" s="46">
        <v>1350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1350</v>
      </c>
      <c r="O39" s="47">
        <f t="shared" si="9"/>
        <v>0.11822401261056134</v>
      </c>
      <c r="P39" s="9"/>
    </row>
    <row r="40" spans="1:16">
      <c r="A40" s="12"/>
      <c r="B40" s="25">
        <v>343.3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3318618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3318618</v>
      </c>
      <c r="O40" s="47">
        <f t="shared" si="9"/>
        <v>290.62247131973027</v>
      </c>
      <c r="P40" s="9"/>
    </row>
    <row r="41" spans="1:16">
      <c r="A41" s="12"/>
      <c r="B41" s="25">
        <v>343.5</v>
      </c>
      <c r="C41" s="20" t="s">
        <v>45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2863927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2863927</v>
      </c>
      <c r="O41" s="47">
        <f t="shared" si="9"/>
        <v>250.80366056572379</v>
      </c>
      <c r="P41" s="9"/>
    </row>
    <row r="42" spans="1:16">
      <c r="A42" s="12"/>
      <c r="B42" s="25">
        <v>343.6</v>
      </c>
      <c r="C42" s="20" t="s">
        <v>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105453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105453</v>
      </c>
      <c r="O42" s="47">
        <f t="shared" si="9"/>
        <v>9.2348717050529814</v>
      </c>
      <c r="P42" s="9"/>
    </row>
    <row r="43" spans="1:16">
      <c r="A43" s="12"/>
      <c r="B43" s="25">
        <v>344.5</v>
      </c>
      <c r="C43" s="20" t="s">
        <v>97</v>
      </c>
      <c r="D43" s="46">
        <v>462284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462284</v>
      </c>
      <c r="O43" s="47">
        <f t="shared" si="9"/>
        <v>40.48375514493388</v>
      </c>
      <c r="P43" s="9"/>
    </row>
    <row r="44" spans="1:16">
      <c r="A44" s="12"/>
      <c r="B44" s="25">
        <v>345.9</v>
      </c>
      <c r="C44" s="20" t="s">
        <v>48</v>
      </c>
      <c r="D44" s="46">
        <v>0</v>
      </c>
      <c r="E44" s="46">
        <v>34200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34200</v>
      </c>
      <c r="O44" s="47">
        <f t="shared" si="9"/>
        <v>2.9950083194675541</v>
      </c>
      <c r="P44" s="9"/>
    </row>
    <row r="45" spans="1:16">
      <c r="A45" s="12"/>
      <c r="B45" s="25">
        <v>347.2</v>
      </c>
      <c r="C45" s="20" t="s">
        <v>49</v>
      </c>
      <c r="D45" s="46">
        <v>55510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55510</v>
      </c>
      <c r="O45" s="47">
        <f t="shared" si="9"/>
        <v>4.8611962518609335</v>
      </c>
      <c r="P45" s="9"/>
    </row>
    <row r="46" spans="1:16">
      <c r="A46" s="12"/>
      <c r="B46" s="25">
        <v>347.5</v>
      </c>
      <c r="C46" s="20" t="s">
        <v>50</v>
      </c>
      <c r="D46" s="46">
        <v>31362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31362</v>
      </c>
      <c r="O46" s="47">
        <f t="shared" si="9"/>
        <v>2.7464751729573518</v>
      </c>
      <c r="P46" s="9"/>
    </row>
    <row r="47" spans="1:16" ht="15.75">
      <c r="A47" s="29" t="s">
        <v>39</v>
      </c>
      <c r="B47" s="30"/>
      <c r="C47" s="31"/>
      <c r="D47" s="32">
        <f t="shared" ref="D47:M47" si="10">SUM(D48:D50)</f>
        <v>287450</v>
      </c>
      <c r="E47" s="32">
        <f t="shared" si="10"/>
        <v>31252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2" si="11">SUM(D47:M47)</f>
        <v>318702</v>
      </c>
      <c r="O47" s="45">
        <f t="shared" si="9"/>
        <v>27.909799457045274</v>
      </c>
      <c r="P47" s="10"/>
    </row>
    <row r="48" spans="1:16">
      <c r="A48" s="13"/>
      <c r="B48" s="39">
        <v>351.1</v>
      </c>
      <c r="C48" s="21" t="s">
        <v>53</v>
      </c>
      <c r="D48" s="46">
        <v>20916</v>
      </c>
      <c r="E48" s="46">
        <v>2951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23867</v>
      </c>
      <c r="O48" s="47">
        <f t="shared" si="9"/>
        <v>2.0901129696120502</v>
      </c>
      <c r="P48" s="9"/>
    </row>
    <row r="49" spans="1:119">
      <c r="A49" s="13"/>
      <c r="B49" s="39">
        <v>354</v>
      </c>
      <c r="C49" s="21" t="s">
        <v>56</v>
      </c>
      <c r="D49" s="46">
        <v>266534</v>
      </c>
      <c r="E49" s="46">
        <v>23620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290154</v>
      </c>
      <c r="O49" s="47">
        <f t="shared" si="9"/>
        <v>25.409755670373936</v>
      </c>
      <c r="P49" s="9"/>
    </row>
    <row r="50" spans="1:119">
      <c r="A50" s="13"/>
      <c r="B50" s="39">
        <v>355</v>
      </c>
      <c r="C50" s="21" t="s">
        <v>98</v>
      </c>
      <c r="D50" s="46">
        <v>0</v>
      </c>
      <c r="E50" s="46">
        <v>4681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4681</v>
      </c>
      <c r="O50" s="47">
        <f t="shared" si="9"/>
        <v>0.40993081705928713</v>
      </c>
      <c r="P50" s="9"/>
    </row>
    <row r="51" spans="1:119" ht="15.75">
      <c r="A51" s="29" t="s">
        <v>3</v>
      </c>
      <c r="B51" s="30"/>
      <c r="C51" s="31"/>
      <c r="D51" s="32">
        <f t="shared" ref="D51:M51" si="12">SUM(D52:D61)</f>
        <v>776324</v>
      </c>
      <c r="E51" s="32">
        <f t="shared" si="12"/>
        <v>14804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212917</v>
      </c>
      <c r="J51" s="32">
        <f t="shared" si="12"/>
        <v>0</v>
      </c>
      <c r="K51" s="32">
        <f t="shared" si="12"/>
        <v>1886920</v>
      </c>
      <c r="L51" s="32">
        <f t="shared" si="12"/>
        <v>0</v>
      </c>
      <c r="M51" s="32">
        <f t="shared" si="12"/>
        <v>0</v>
      </c>
      <c r="N51" s="32">
        <f t="shared" si="11"/>
        <v>2890965</v>
      </c>
      <c r="O51" s="45">
        <f t="shared" si="9"/>
        <v>253.17146860495666</v>
      </c>
      <c r="P51" s="10"/>
    </row>
    <row r="52" spans="1:119">
      <c r="A52" s="12"/>
      <c r="B52" s="25">
        <v>361.1</v>
      </c>
      <c r="C52" s="20" t="s">
        <v>57</v>
      </c>
      <c r="D52" s="46">
        <v>263640</v>
      </c>
      <c r="E52" s="46">
        <v>2399</v>
      </c>
      <c r="F52" s="46">
        <v>0</v>
      </c>
      <c r="G52" s="46">
        <v>0</v>
      </c>
      <c r="H52" s="46">
        <v>0</v>
      </c>
      <c r="I52" s="46">
        <v>191929</v>
      </c>
      <c r="J52" s="46">
        <v>0</v>
      </c>
      <c r="K52" s="46">
        <v>101034</v>
      </c>
      <c r="L52" s="46">
        <v>0</v>
      </c>
      <c r="M52" s="46">
        <v>0</v>
      </c>
      <c r="N52" s="46">
        <f t="shared" si="11"/>
        <v>559002</v>
      </c>
      <c r="O52" s="47">
        <f t="shared" si="9"/>
        <v>48.953673701725194</v>
      </c>
      <c r="P52" s="9"/>
    </row>
    <row r="53" spans="1:119">
      <c r="A53" s="12"/>
      <c r="B53" s="25">
        <v>361.2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566147</v>
      </c>
      <c r="L53" s="46">
        <v>0</v>
      </c>
      <c r="M53" s="46">
        <v>0</v>
      </c>
      <c r="N53" s="46">
        <f t="shared" ref="N53:N61" si="13">SUM(D53:M53)</f>
        <v>566147</v>
      </c>
      <c r="O53" s="47">
        <f t="shared" si="9"/>
        <v>49.579385235134424</v>
      </c>
      <c r="P53" s="9"/>
    </row>
    <row r="54" spans="1:119">
      <c r="A54" s="12"/>
      <c r="B54" s="25">
        <v>361.3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22883</v>
      </c>
      <c r="L54" s="46">
        <v>0</v>
      </c>
      <c r="M54" s="46">
        <v>0</v>
      </c>
      <c r="N54" s="46">
        <f t="shared" si="13"/>
        <v>22883</v>
      </c>
      <c r="O54" s="47">
        <f t="shared" si="9"/>
        <v>2.0039408004203518</v>
      </c>
      <c r="P54" s="9"/>
    </row>
    <row r="55" spans="1:119">
      <c r="A55" s="12"/>
      <c r="B55" s="25">
        <v>361.4</v>
      </c>
      <c r="C55" s="20" t="s">
        <v>99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82914</v>
      </c>
      <c r="L55" s="46">
        <v>0</v>
      </c>
      <c r="M55" s="46">
        <v>0</v>
      </c>
      <c r="N55" s="46">
        <f t="shared" si="13"/>
        <v>82914</v>
      </c>
      <c r="O55" s="47">
        <f t="shared" si="9"/>
        <v>7.2610561345126543</v>
      </c>
      <c r="P55" s="9"/>
    </row>
    <row r="56" spans="1:119">
      <c r="A56" s="12"/>
      <c r="B56" s="25">
        <v>362</v>
      </c>
      <c r="C56" s="20" t="s">
        <v>61</v>
      </c>
      <c r="D56" s="46">
        <v>270601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270601</v>
      </c>
      <c r="O56" s="47">
        <f t="shared" si="9"/>
        <v>23.697434101059638</v>
      </c>
      <c r="P56" s="9"/>
    </row>
    <row r="57" spans="1:119">
      <c r="A57" s="12"/>
      <c r="B57" s="25">
        <v>364</v>
      </c>
      <c r="C57" s="20" t="s">
        <v>100</v>
      </c>
      <c r="D57" s="46">
        <v>8879</v>
      </c>
      <c r="E57" s="46">
        <v>12405</v>
      </c>
      <c r="F57" s="46">
        <v>0</v>
      </c>
      <c r="G57" s="46">
        <v>0</v>
      </c>
      <c r="H57" s="46">
        <v>0</v>
      </c>
      <c r="I57" s="46">
        <v>18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21302</v>
      </c>
      <c r="O57" s="47">
        <f t="shared" si="9"/>
        <v>1.8654873456519836</v>
      </c>
      <c r="P57" s="9"/>
    </row>
    <row r="58" spans="1:119">
      <c r="A58" s="12"/>
      <c r="B58" s="25">
        <v>366</v>
      </c>
      <c r="C58" s="20" t="s">
        <v>63</v>
      </c>
      <c r="D58" s="46">
        <v>31755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31755</v>
      </c>
      <c r="O58" s="47">
        <f t="shared" si="9"/>
        <v>2.7808914966284264</v>
      </c>
      <c r="P58" s="9"/>
    </row>
    <row r="59" spans="1:119">
      <c r="A59" s="12"/>
      <c r="B59" s="25">
        <v>368</v>
      </c>
      <c r="C59" s="20" t="s">
        <v>65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1112500</v>
      </c>
      <c r="L59" s="46">
        <v>0</v>
      </c>
      <c r="M59" s="46">
        <v>0</v>
      </c>
      <c r="N59" s="46">
        <f t="shared" si="13"/>
        <v>1112500</v>
      </c>
      <c r="O59" s="47">
        <f t="shared" si="9"/>
        <v>97.425343725369999</v>
      </c>
      <c r="P59" s="9"/>
    </row>
    <row r="60" spans="1:119">
      <c r="A60" s="12"/>
      <c r="B60" s="25">
        <v>369.3</v>
      </c>
      <c r="C60" s="20" t="s">
        <v>101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1442</v>
      </c>
      <c r="L60" s="46">
        <v>0</v>
      </c>
      <c r="M60" s="46">
        <v>0</v>
      </c>
      <c r="N60" s="46">
        <f t="shared" si="13"/>
        <v>1442</v>
      </c>
      <c r="O60" s="47">
        <f t="shared" si="9"/>
        <v>0.12628076013661441</v>
      </c>
      <c r="P60" s="9"/>
    </row>
    <row r="61" spans="1:119" ht="15.75" thickBot="1">
      <c r="A61" s="12"/>
      <c r="B61" s="25">
        <v>369.9</v>
      </c>
      <c r="C61" s="20" t="s">
        <v>66</v>
      </c>
      <c r="D61" s="46">
        <v>201449</v>
      </c>
      <c r="E61" s="46">
        <v>0</v>
      </c>
      <c r="F61" s="46">
        <v>0</v>
      </c>
      <c r="G61" s="46">
        <v>0</v>
      </c>
      <c r="H61" s="46">
        <v>0</v>
      </c>
      <c r="I61" s="46">
        <v>20970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222419</v>
      </c>
      <c r="O61" s="47">
        <f t="shared" si="9"/>
        <v>19.477975304317365</v>
      </c>
      <c r="P61" s="9"/>
    </row>
    <row r="62" spans="1:119" ht="16.5" thickBot="1">
      <c r="A62" s="14" t="s">
        <v>51</v>
      </c>
      <c r="B62" s="23"/>
      <c r="C62" s="22"/>
      <c r="D62" s="15">
        <f>SUM(D5,D16,D24,D36,D47,D51)</f>
        <v>12956613</v>
      </c>
      <c r="E62" s="15">
        <f t="shared" ref="E62:M62" si="14">SUM(E5,E16,E24,E36,E47,E51)</f>
        <v>879177</v>
      </c>
      <c r="F62" s="15">
        <f t="shared" si="14"/>
        <v>0</v>
      </c>
      <c r="G62" s="15">
        <f t="shared" si="14"/>
        <v>0</v>
      </c>
      <c r="H62" s="15">
        <f t="shared" si="14"/>
        <v>0</v>
      </c>
      <c r="I62" s="15">
        <f t="shared" si="14"/>
        <v>7403242</v>
      </c>
      <c r="J62" s="15">
        <f t="shared" si="14"/>
        <v>498445</v>
      </c>
      <c r="K62" s="15">
        <f t="shared" si="14"/>
        <v>1886920</v>
      </c>
      <c r="L62" s="15">
        <f t="shared" si="14"/>
        <v>0</v>
      </c>
      <c r="M62" s="15">
        <f t="shared" si="14"/>
        <v>0</v>
      </c>
      <c r="N62" s="15">
        <f>SUM(D62:M62)</f>
        <v>23624397</v>
      </c>
      <c r="O62" s="38">
        <f t="shared" si="9"/>
        <v>2068.8674139591908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125</v>
      </c>
      <c r="M64" s="48"/>
      <c r="N64" s="48"/>
      <c r="O64" s="43">
        <v>11419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82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5390021</v>
      </c>
      <c r="E5" s="27">
        <f t="shared" si="0"/>
        <v>772576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6162597</v>
      </c>
      <c r="O5" s="33">
        <f t="shared" ref="O5:O36" si="1">(N5/O$62)</f>
        <v>540.72097920505394</v>
      </c>
      <c r="P5" s="6"/>
    </row>
    <row r="6" spans="1:133">
      <c r="A6" s="12"/>
      <c r="B6" s="25">
        <v>311</v>
      </c>
      <c r="C6" s="20" t="s">
        <v>2</v>
      </c>
      <c r="D6" s="46">
        <v>3221378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3221378</v>
      </c>
      <c r="O6" s="47">
        <f t="shared" si="1"/>
        <v>282.65139949109414</v>
      </c>
      <c r="P6" s="9"/>
    </row>
    <row r="7" spans="1:133">
      <c r="A7" s="12"/>
      <c r="B7" s="25">
        <v>312.41000000000003</v>
      </c>
      <c r="C7" s="20" t="s">
        <v>11</v>
      </c>
      <c r="D7" s="46">
        <v>204053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204053</v>
      </c>
      <c r="O7" s="47">
        <f t="shared" si="1"/>
        <v>17.904097569535843</v>
      </c>
      <c r="P7" s="9"/>
    </row>
    <row r="8" spans="1:133">
      <c r="A8" s="12"/>
      <c r="B8" s="25">
        <v>312.42</v>
      </c>
      <c r="C8" s="20" t="s">
        <v>10</v>
      </c>
      <c r="D8" s="46">
        <v>94441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94441</v>
      </c>
      <c r="O8" s="47">
        <f t="shared" si="1"/>
        <v>8.2864788979556021</v>
      </c>
      <c r="P8" s="9"/>
    </row>
    <row r="9" spans="1:133">
      <c r="A9" s="12"/>
      <c r="B9" s="25">
        <v>312.52</v>
      </c>
      <c r="C9" s="20" t="s">
        <v>108</v>
      </c>
      <c r="D9" s="46">
        <v>116796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116796</v>
      </c>
      <c r="O9" s="47">
        <f t="shared" si="1"/>
        <v>10.247959989470914</v>
      </c>
      <c r="P9" s="9"/>
    </row>
    <row r="10" spans="1:133">
      <c r="A10" s="12"/>
      <c r="B10" s="25">
        <v>312.60000000000002</v>
      </c>
      <c r="C10" s="20" t="s">
        <v>119</v>
      </c>
      <c r="D10" s="46">
        <v>0</v>
      </c>
      <c r="E10" s="46">
        <v>772576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772576</v>
      </c>
      <c r="O10" s="47">
        <f t="shared" si="1"/>
        <v>67.787663420198299</v>
      </c>
      <c r="P10" s="9"/>
    </row>
    <row r="11" spans="1:133">
      <c r="A11" s="12"/>
      <c r="B11" s="25">
        <v>314.10000000000002</v>
      </c>
      <c r="C11" s="20" t="s">
        <v>12</v>
      </c>
      <c r="D11" s="46">
        <v>917209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917209</v>
      </c>
      <c r="O11" s="47">
        <f t="shared" si="1"/>
        <v>80.478108274107228</v>
      </c>
      <c r="P11" s="9"/>
    </row>
    <row r="12" spans="1:133">
      <c r="A12" s="12"/>
      <c r="B12" s="25">
        <v>314.3</v>
      </c>
      <c r="C12" s="20" t="s">
        <v>13</v>
      </c>
      <c r="D12" s="46">
        <v>303752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303752</v>
      </c>
      <c r="O12" s="47">
        <f t="shared" si="1"/>
        <v>26.651925945424235</v>
      </c>
      <c r="P12" s="9"/>
    </row>
    <row r="13" spans="1:133">
      <c r="A13" s="12"/>
      <c r="B13" s="25">
        <v>314.39999999999998</v>
      </c>
      <c r="C13" s="20" t="s">
        <v>14</v>
      </c>
      <c r="D13" s="46">
        <v>57543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57543</v>
      </c>
      <c r="O13" s="47">
        <f t="shared" si="1"/>
        <v>5.0489602526980786</v>
      </c>
      <c r="P13" s="9"/>
    </row>
    <row r="14" spans="1:133">
      <c r="A14" s="12"/>
      <c r="B14" s="25">
        <v>315</v>
      </c>
      <c r="C14" s="20" t="s">
        <v>89</v>
      </c>
      <c r="D14" s="46">
        <v>194392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194392</v>
      </c>
      <c r="O14" s="47">
        <f t="shared" si="1"/>
        <v>17.056418355707642</v>
      </c>
      <c r="P14" s="9"/>
    </row>
    <row r="15" spans="1:133">
      <c r="A15" s="12"/>
      <c r="B15" s="25">
        <v>316</v>
      </c>
      <c r="C15" s="20" t="s">
        <v>90</v>
      </c>
      <c r="D15" s="46">
        <v>280457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280457</v>
      </c>
      <c r="O15" s="47">
        <f t="shared" si="1"/>
        <v>24.60796700886198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2549349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166733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4" si="4">SUM(D16:M16)</f>
        <v>2716082</v>
      </c>
      <c r="O16" s="45">
        <f t="shared" si="1"/>
        <v>238.31552162849871</v>
      </c>
      <c r="P16" s="10"/>
    </row>
    <row r="17" spans="1:16">
      <c r="A17" s="12"/>
      <c r="B17" s="25">
        <v>322</v>
      </c>
      <c r="C17" s="20" t="s">
        <v>0</v>
      </c>
      <c r="D17" s="46">
        <v>646328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646328</v>
      </c>
      <c r="O17" s="47">
        <f t="shared" si="1"/>
        <v>56.710362376063877</v>
      </c>
      <c r="P17" s="9"/>
    </row>
    <row r="18" spans="1:16">
      <c r="A18" s="12"/>
      <c r="B18" s="25">
        <v>323.10000000000002</v>
      </c>
      <c r="C18" s="20" t="s">
        <v>18</v>
      </c>
      <c r="D18" s="46">
        <v>663458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663458</v>
      </c>
      <c r="O18" s="47">
        <f t="shared" si="1"/>
        <v>58.213389488461878</v>
      </c>
      <c r="P18" s="9"/>
    </row>
    <row r="19" spans="1:16">
      <c r="A19" s="12"/>
      <c r="B19" s="25">
        <v>323.39999999999998</v>
      </c>
      <c r="C19" s="20" t="s">
        <v>19</v>
      </c>
      <c r="D19" s="46">
        <v>21407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21407</v>
      </c>
      <c r="O19" s="47">
        <f t="shared" si="1"/>
        <v>1.8783013073615864</v>
      </c>
      <c r="P19" s="9"/>
    </row>
    <row r="20" spans="1:16">
      <c r="A20" s="12"/>
      <c r="B20" s="25">
        <v>323.7</v>
      </c>
      <c r="C20" s="20" t="s">
        <v>91</v>
      </c>
      <c r="D20" s="46">
        <v>478141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478141</v>
      </c>
      <c r="O20" s="47">
        <f t="shared" si="1"/>
        <v>41.953233307010613</v>
      </c>
      <c r="P20" s="9"/>
    </row>
    <row r="21" spans="1:16">
      <c r="A21" s="12"/>
      <c r="B21" s="25">
        <v>324.22000000000003</v>
      </c>
      <c r="C21" s="20" t="s">
        <v>114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166733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166733</v>
      </c>
      <c r="O21" s="47">
        <f t="shared" si="1"/>
        <v>14.629551636395544</v>
      </c>
      <c r="P21" s="9"/>
    </row>
    <row r="22" spans="1:16">
      <c r="A22" s="12"/>
      <c r="B22" s="25">
        <v>325.2</v>
      </c>
      <c r="C22" s="20" t="s">
        <v>109</v>
      </c>
      <c r="D22" s="46">
        <v>711788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711788</v>
      </c>
      <c r="O22" s="47">
        <f t="shared" si="1"/>
        <v>62.453979117311576</v>
      </c>
      <c r="P22" s="9"/>
    </row>
    <row r="23" spans="1:16">
      <c r="A23" s="12"/>
      <c r="B23" s="25">
        <v>329</v>
      </c>
      <c r="C23" s="20" t="s">
        <v>78</v>
      </c>
      <c r="D23" s="46">
        <v>28227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28227</v>
      </c>
      <c r="O23" s="47">
        <f t="shared" si="1"/>
        <v>2.4767043958936563</v>
      </c>
      <c r="P23" s="9"/>
    </row>
    <row r="24" spans="1:16" ht="15.75">
      <c r="A24" s="29" t="s">
        <v>20</v>
      </c>
      <c r="B24" s="30"/>
      <c r="C24" s="31"/>
      <c r="D24" s="32">
        <f t="shared" ref="D24:M24" si="5">SUM(D25:D33)</f>
        <v>1352474</v>
      </c>
      <c r="E24" s="32">
        <f t="shared" si="5"/>
        <v>422971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1775445</v>
      </c>
      <c r="O24" s="45">
        <f t="shared" si="1"/>
        <v>155.78178468017899</v>
      </c>
      <c r="P24" s="10"/>
    </row>
    <row r="25" spans="1:16">
      <c r="A25" s="12"/>
      <c r="B25" s="25">
        <v>331.5</v>
      </c>
      <c r="C25" s="20" t="s">
        <v>21</v>
      </c>
      <c r="D25" s="46">
        <v>0</v>
      </c>
      <c r="E25" s="46">
        <v>422971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422971</v>
      </c>
      <c r="O25" s="47">
        <f t="shared" si="1"/>
        <v>37.112485741861896</v>
      </c>
      <c r="P25" s="9"/>
    </row>
    <row r="26" spans="1:16">
      <c r="A26" s="12"/>
      <c r="B26" s="25">
        <v>334.7</v>
      </c>
      <c r="C26" s="20" t="s">
        <v>24</v>
      </c>
      <c r="D26" s="46">
        <v>4299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4299</v>
      </c>
      <c r="O26" s="47">
        <f t="shared" si="1"/>
        <v>0.37720452750723876</v>
      </c>
      <c r="P26" s="9"/>
    </row>
    <row r="27" spans="1:16">
      <c r="A27" s="12"/>
      <c r="B27" s="25">
        <v>335.12</v>
      </c>
      <c r="C27" s="20" t="s">
        <v>92</v>
      </c>
      <c r="D27" s="46">
        <v>376713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376713</v>
      </c>
      <c r="O27" s="47">
        <f t="shared" si="1"/>
        <v>33.053698341668863</v>
      </c>
      <c r="P27" s="9"/>
    </row>
    <row r="28" spans="1:16">
      <c r="A28" s="12"/>
      <c r="B28" s="25">
        <v>335.14</v>
      </c>
      <c r="C28" s="20" t="s">
        <v>93</v>
      </c>
      <c r="D28" s="46">
        <v>24012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24012</v>
      </c>
      <c r="O28" s="47">
        <f t="shared" si="1"/>
        <v>2.1068702290076335</v>
      </c>
      <c r="P28" s="9"/>
    </row>
    <row r="29" spans="1:16">
      <c r="A29" s="12"/>
      <c r="B29" s="25">
        <v>335.15</v>
      </c>
      <c r="C29" s="20" t="s">
        <v>94</v>
      </c>
      <c r="D29" s="46">
        <v>9866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9866</v>
      </c>
      <c r="O29" s="47">
        <f t="shared" si="1"/>
        <v>0.86566640343950163</v>
      </c>
      <c r="P29" s="9"/>
    </row>
    <row r="30" spans="1:16">
      <c r="A30" s="12"/>
      <c r="B30" s="25">
        <v>335.18</v>
      </c>
      <c r="C30" s="20" t="s">
        <v>95</v>
      </c>
      <c r="D30" s="46">
        <v>870175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870175</v>
      </c>
      <c r="O30" s="47">
        <f t="shared" si="1"/>
        <v>76.351232780556288</v>
      </c>
      <c r="P30" s="9"/>
    </row>
    <row r="31" spans="1:16">
      <c r="A31" s="12"/>
      <c r="B31" s="25">
        <v>337.2</v>
      </c>
      <c r="C31" s="20" t="s">
        <v>29</v>
      </c>
      <c r="D31" s="46">
        <v>14732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14732</v>
      </c>
      <c r="O31" s="47">
        <f t="shared" si="1"/>
        <v>1.2926208651399491</v>
      </c>
      <c r="P31" s="9"/>
    </row>
    <row r="32" spans="1:16">
      <c r="A32" s="12"/>
      <c r="B32" s="25">
        <v>338</v>
      </c>
      <c r="C32" s="20" t="s">
        <v>32</v>
      </c>
      <c r="D32" s="46">
        <v>30836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30836</v>
      </c>
      <c r="O32" s="47">
        <f t="shared" si="1"/>
        <v>2.7056242870930949</v>
      </c>
      <c r="P32" s="9"/>
    </row>
    <row r="33" spans="1:16">
      <c r="A33" s="12"/>
      <c r="B33" s="25">
        <v>339</v>
      </c>
      <c r="C33" s="20" t="s">
        <v>33</v>
      </c>
      <c r="D33" s="46">
        <v>21841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21841</v>
      </c>
      <c r="O33" s="47">
        <f t="shared" si="1"/>
        <v>1.9163815039045362</v>
      </c>
      <c r="P33" s="9"/>
    </row>
    <row r="34" spans="1:16" ht="15.75">
      <c r="A34" s="29" t="s">
        <v>38</v>
      </c>
      <c r="B34" s="30"/>
      <c r="C34" s="31"/>
      <c r="D34" s="32">
        <f t="shared" ref="D34:M34" si="6">SUM(D35:D44)</f>
        <v>1260141</v>
      </c>
      <c r="E34" s="32">
        <f t="shared" si="6"/>
        <v>34200</v>
      </c>
      <c r="F34" s="32">
        <f t="shared" si="6"/>
        <v>0</v>
      </c>
      <c r="G34" s="32">
        <f t="shared" si="6"/>
        <v>0</v>
      </c>
      <c r="H34" s="32">
        <f t="shared" si="6"/>
        <v>0</v>
      </c>
      <c r="I34" s="32">
        <f t="shared" si="6"/>
        <v>5971623</v>
      </c>
      <c r="J34" s="32">
        <f t="shared" si="6"/>
        <v>432672</v>
      </c>
      <c r="K34" s="32">
        <f t="shared" si="6"/>
        <v>0</v>
      </c>
      <c r="L34" s="32">
        <f t="shared" si="6"/>
        <v>0</v>
      </c>
      <c r="M34" s="32">
        <f t="shared" si="6"/>
        <v>0</v>
      </c>
      <c r="N34" s="32">
        <f t="shared" si="4"/>
        <v>7698636</v>
      </c>
      <c r="O34" s="45">
        <f t="shared" si="1"/>
        <v>675.49670966043698</v>
      </c>
      <c r="P34" s="10"/>
    </row>
    <row r="35" spans="1:16">
      <c r="A35" s="12"/>
      <c r="B35" s="25">
        <v>341.2</v>
      </c>
      <c r="C35" s="20" t="s">
        <v>96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432672</v>
      </c>
      <c r="K35" s="46">
        <v>0</v>
      </c>
      <c r="L35" s="46">
        <v>0</v>
      </c>
      <c r="M35" s="46">
        <v>0</v>
      </c>
      <c r="N35" s="46">
        <f t="shared" ref="N35:N44" si="7">SUM(D35:M35)</f>
        <v>432672</v>
      </c>
      <c r="O35" s="47">
        <f t="shared" si="1"/>
        <v>37.963674651224004</v>
      </c>
      <c r="P35" s="9"/>
    </row>
    <row r="36" spans="1:16">
      <c r="A36" s="12"/>
      <c r="B36" s="25">
        <v>342.1</v>
      </c>
      <c r="C36" s="20" t="s">
        <v>42</v>
      </c>
      <c r="D36" s="46">
        <v>778269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778269</v>
      </c>
      <c r="O36" s="47">
        <f t="shared" si="1"/>
        <v>68.28718083706238</v>
      </c>
      <c r="P36" s="9"/>
    </row>
    <row r="37" spans="1:16">
      <c r="A37" s="12"/>
      <c r="B37" s="25">
        <v>342.9</v>
      </c>
      <c r="C37" s="20" t="s">
        <v>110</v>
      </c>
      <c r="D37" s="46">
        <v>1350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1350</v>
      </c>
      <c r="O37" s="47">
        <f t="shared" ref="O37:O60" si="8">(N37/O$62)</f>
        <v>0.11845222426954462</v>
      </c>
      <c r="P37" s="9"/>
    </row>
    <row r="38" spans="1:16">
      <c r="A38" s="12"/>
      <c r="B38" s="25">
        <v>343.3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3157749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3157749</v>
      </c>
      <c r="O38" s="47">
        <f t="shared" si="8"/>
        <v>277.0684390629113</v>
      </c>
      <c r="P38" s="9"/>
    </row>
    <row r="39" spans="1:16">
      <c r="A39" s="12"/>
      <c r="B39" s="25">
        <v>343.5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2708854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2708854</v>
      </c>
      <c r="O39" s="47">
        <f t="shared" si="8"/>
        <v>237.68131964552074</v>
      </c>
      <c r="P39" s="9"/>
    </row>
    <row r="40" spans="1:16">
      <c r="A40" s="12"/>
      <c r="B40" s="25">
        <v>343.6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105020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105020</v>
      </c>
      <c r="O40" s="47">
        <f t="shared" si="8"/>
        <v>9.2147056242870935</v>
      </c>
      <c r="P40" s="9"/>
    </row>
    <row r="41" spans="1:16">
      <c r="A41" s="12"/>
      <c r="B41" s="25">
        <v>344.5</v>
      </c>
      <c r="C41" s="20" t="s">
        <v>97</v>
      </c>
      <c r="D41" s="46">
        <v>388300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388300</v>
      </c>
      <c r="O41" s="47">
        <f t="shared" si="8"/>
        <v>34.070369395454946</v>
      </c>
      <c r="P41" s="9"/>
    </row>
    <row r="42" spans="1:16">
      <c r="A42" s="12"/>
      <c r="B42" s="25">
        <v>345.9</v>
      </c>
      <c r="C42" s="20" t="s">
        <v>48</v>
      </c>
      <c r="D42" s="46">
        <v>0</v>
      </c>
      <c r="E42" s="46">
        <v>34200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34200</v>
      </c>
      <c r="O42" s="47">
        <f t="shared" si="8"/>
        <v>3.0007896814951303</v>
      </c>
      <c r="P42" s="9"/>
    </row>
    <row r="43" spans="1:16">
      <c r="A43" s="12"/>
      <c r="B43" s="25">
        <v>347.2</v>
      </c>
      <c r="C43" s="20" t="s">
        <v>49</v>
      </c>
      <c r="D43" s="46">
        <v>54246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54246</v>
      </c>
      <c r="O43" s="47">
        <f t="shared" si="8"/>
        <v>4.759673598315346</v>
      </c>
      <c r="P43" s="9"/>
    </row>
    <row r="44" spans="1:16">
      <c r="A44" s="12"/>
      <c r="B44" s="25">
        <v>347.5</v>
      </c>
      <c r="C44" s="20" t="s">
        <v>50</v>
      </c>
      <c r="D44" s="46">
        <v>37976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37976</v>
      </c>
      <c r="O44" s="47">
        <f t="shared" si="8"/>
        <v>3.3321049398964639</v>
      </c>
      <c r="P44" s="9"/>
    </row>
    <row r="45" spans="1:16" ht="15.75">
      <c r="A45" s="29" t="s">
        <v>39</v>
      </c>
      <c r="B45" s="30"/>
      <c r="C45" s="31"/>
      <c r="D45" s="32">
        <f t="shared" ref="D45:M45" si="9">SUM(D46:D47)</f>
        <v>244355</v>
      </c>
      <c r="E45" s="32">
        <f t="shared" si="9"/>
        <v>20083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264438</v>
      </c>
      <c r="O45" s="45">
        <f t="shared" si="8"/>
        <v>23.202421689918399</v>
      </c>
      <c r="P45" s="10"/>
    </row>
    <row r="46" spans="1:16">
      <c r="A46" s="13"/>
      <c r="B46" s="39">
        <v>351.1</v>
      </c>
      <c r="C46" s="21" t="s">
        <v>53</v>
      </c>
      <c r="D46" s="46">
        <v>17227</v>
      </c>
      <c r="E46" s="46">
        <v>2683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19910</v>
      </c>
      <c r="O46" s="47">
        <f t="shared" si="8"/>
        <v>1.7469509520049136</v>
      </c>
      <c r="P46" s="9"/>
    </row>
    <row r="47" spans="1:16">
      <c r="A47" s="13"/>
      <c r="B47" s="39">
        <v>354</v>
      </c>
      <c r="C47" s="21" t="s">
        <v>56</v>
      </c>
      <c r="D47" s="46">
        <v>227128</v>
      </c>
      <c r="E47" s="46">
        <v>17400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244528</v>
      </c>
      <c r="O47" s="47">
        <f t="shared" si="8"/>
        <v>21.455470737913487</v>
      </c>
      <c r="P47" s="9"/>
    </row>
    <row r="48" spans="1:16" ht="15.75">
      <c r="A48" s="29" t="s">
        <v>3</v>
      </c>
      <c r="B48" s="30"/>
      <c r="C48" s="31"/>
      <c r="D48" s="32">
        <f t="shared" ref="D48:M48" si="10">SUM(D49:D57)</f>
        <v>538033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137572</v>
      </c>
      <c r="J48" s="32">
        <f t="shared" si="10"/>
        <v>0</v>
      </c>
      <c r="K48" s="32">
        <f t="shared" si="10"/>
        <v>2260865</v>
      </c>
      <c r="L48" s="32">
        <f t="shared" si="10"/>
        <v>0</v>
      </c>
      <c r="M48" s="32">
        <f t="shared" si="10"/>
        <v>0</v>
      </c>
      <c r="N48" s="32">
        <f>SUM(D48:M48)</f>
        <v>2936470</v>
      </c>
      <c r="O48" s="45">
        <f t="shared" si="8"/>
        <v>257.65289111169608</v>
      </c>
      <c r="P48" s="10"/>
    </row>
    <row r="49" spans="1:119">
      <c r="A49" s="12"/>
      <c r="B49" s="25">
        <v>361.1</v>
      </c>
      <c r="C49" s="20" t="s">
        <v>57</v>
      </c>
      <c r="D49" s="46">
        <v>165096</v>
      </c>
      <c r="E49" s="46">
        <v>0</v>
      </c>
      <c r="F49" s="46">
        <v>0</v>
      </c>
      <c r="G49" s="46">
        <v>0</v>
      </c>
      <c r="H49" s="46">
        <v>0</v>
      </c>
      <c r="I49" s="46">
        <v>128543</v>
      </c>
      <c r="J49" s="46">
        <v>0</v>
      </c>
      <c r="K49" s="46">
        <v>67319</v>
      </c>
      <c r="L49" s="46">
        <v>0</v>
      </c>
      <c r="M49" s="46">
        <v>0</v>
      </c>
      <c r="N49" s="46">
        <f>SUM(D49:M49)</f>
        <v>360958</v>
      </c>
      <c r="O49" s="47">
        <f t="shared" si="8"/>
        <v>31.671317013249102</v>
      </c>
      <c r="P49" s="9"/>
    </row>
    <row r="50" spans="1:119">
      <c r="A50" s="12"/>
      <c r="B50" s="25">
        <v>361.2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393075</v>
      </c>
      <c r="L50" s="46">
        <v>0</v>
      </c>
      <c r="M50" s="46">
        <v>0</v>
      </c>
      <c r="N50" s="46">
        <f t="shared" ref="N50:N57" si="11">SUM(D50:M50)</f>
        <v>393075</v>
      </c>
      <c r="O50" s="47">
        <f t="shared" si="8"/>
        <v>34.48933929981574</v>
      </c>
      <c r="P50" s="9"/>
    </row>
    <row r="51" spans="1:119">
      <c r="A51" s="12"/>
      <c r="B51" s="25">
        <v>361.3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795241</v>
      </c>
      <c r="L51" s="46">
        <v>0</v>
      </c>
      <c r="M51" s="46">
        <v>0</v>
      </c>
      <c r="N51" s="46">
        <f t="shared" si="11"/>
        <v>795241</v>
      </c>
      <c r="O51" s="47">
        <f t="shared" si="8"/>
        <v>69.776344652101429</v>
      </c>
      <c r="P51" s="9"/>
    </row>
    <row r="52" spans="1:119">
      <c r="A52" s="12"/>
      <c r="B52" s="25">
        <v>361.4</v>
      </c>
      <c r="C52" s="20" t="s">
        <v>99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52462</v>
      </c>
      <c r="L52" s="46">
        <v>0</v>
      </c>
      <c r="M52" s="46">
        <v>0</v>
      </c>
      <c r="N52" s="46">
        <f t="shared" si="11"/>
        <v>52462</v>
      </c>
      <c r="O52" s="47">
        <f t="shared" si="8"/>
        <v>4.6031411775028515</v>
      </c>
      <c r="P52" s="9"/>
    </row>
    <row r="53" spans="1:119">
      <c r="A53" s="12"/>
      <c r="B53" s="25">
        <v>362</v>
      </c>
      <c r="C53" s="20" t="s">
        <v>61</v>
      </c>
      <c r="D53" s="46">
        <v>232938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232938</v>
      </c>
      <c r="O53" s="47">
        <f t="shared" si="8"/>
        <v>20.438536456962357</v>
      </c>
      <c r="P53" s="9"/>
    </row>
    <row r="54" spans="1:119">
      <c r="A54" s="12"/>
      <c r="B54" s="25">
        <v>364</v>
      </c>
      <c r="C54" s="20" t="s">
        <v>100</v>
      </c>
      <c r="D54" s="46">
        <v>22153</v>
      </c>
      <c r="E54" s="46">
        <v>0</v>
      </c>
      <c r="F54" s="46">
        <v>0</v>
      </c>
      <c r="G54" s="46">
        <v>0</v>
      </c>
      <c r="H54" s="46">
        <v>0</v>
      </c>
      <c r="I54" s="46">
        <v>20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22173</v>
      </c>
      <c r="O54" s="47">
        <f t="shared" si="8"/>
        <v>1.9455119768360094</v>
      </c>
      <c r="P54" s="9"/>
    </row>
    <row r="55" spans="1:119">
      <c r="A55" s="12"/>
      <c r="B55" s="25">
        <v>366</v>
      </c>
      <c r="C55" s="20" t="s">
        <v>63</v>
      </c>
      <c r="D55" s="46">
        <v>28443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28443</v>
      </c>
      <c r="O55" s="47">
        <f t="shared" si="8"/>
        <v>2.4956567517767834</v>
      </c>
      <c r="P55" s="9"/>
    </row>
    <row r="56" spans="1:119">
      <c r="A56" s="12"/>
      <c r="B56" s="25">
        <v>368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943128</v>
      </c>
      <c r="L56" s="46">
        <v>0</v>
      </c>
      <c r="M56" s="46">
        <v>0</v>
      </c>
      <c r="N56" s="46">
        <f t="shared" si="11"/>
        <v>943128</v>
      </c>
      <c r="O56" s="47">
        <f t="shared" si="8"/>
        <v>82.752303237694136</v>
      </c>
      <c r="P56" s="9"/>
    </row>
    <row r="57" spans="1:119">
      <c r="A57" s="12"/>
      <c r="B57" s="25">
        <v>369.9</v>
      </c>
      <c r="C57" s="20" t="s">
        <v>66</v>
      </c>
      <c r="D57" s="46">
        <v>89403</v>
      </c>
      <c r="E57" s="46">
        <v>0</v>
      </c>
      <c r="F57" s="46">
        <v>0</v>
      </c>
      <c r="G57" s="46">
        <v>0</v>
      </c>
      <c r="H57" s="46">
        <v>0</v>
      </c>
      <c r="I57" s="46">
        <v>9009</v>
      </c>
      <c r="J57" s="46">
        <v>0</v>
      </c>
      <c r="K57" s="46">
        <v>9640</v>
      </c>
      <c r="L57" s="46">
        <v>0</v>
      </c>
      <c r="M57" s="46">
        <v>0</v>
      </c>
      <c r="N57" s="46">
        <f t="shared" si="11"/>
        <v>108052</v>
      </c>
      <c r="O57" s="47">
        <f t="shared" si="8"/>
        <v>9.480740545757655</v>
      </c>
      <c r="P57" s="9"/>
    </row>
    <row r="58" spans="1:119" ht="15.75">
      <c r="A58" s="29" t="s">
        <v>40</v>
      </c>
      <c r="B58" s="30"/>
      <c r="C58" s="31"/>
      <c r="D58" s="32">
        <f t="shared" ref="D58:M58" si="12">SUM(D59:D59)</f>
        <v>100000</v>
      </c>
      <c r="E58" s="32">
        <f t="shared" si="12"/>
        <v>4069</v>
      </c>
      <c r="F58" s="32">
        <f t="shared" si="12"/>
        <v>0</v>
      </c>
      <c r="G58" s="32">
        <f t="shared" si="12"/>
        <v>0</v>
      </c>
      <c r="H58" s="32">
        <f t="shared" si="12"/>
        <v>0</v>
      </c>
      <c r="I58" s="32">
        <f t="shared" si="12"/>
        <v>0</v>
      </c>
      <c r="J58" s="32">
        <f t="shared" si="12"/>
        <v>0</v>
      </c>
      <c r="K58" s="32">
        <f t="shared" si="12"/>
        <v>0</v>
      </c>
      <c r="L58" s="32">
        <f t="shared" si="12"/>
        <v>0</v>
      </c>
      <c r="M58" s="32">
        <f t="shared" si="12"/>
        <v>0</v>
      </c>
      <c r="N58" s="32">
        <f>SUM(D58:M58)</f>
        <v>104069</v>
      </c>
      <c r="O58" s="45">
        <f t="shared" si="8"/>
        <v>9.1312626129683245</v>
      </c>
      <c r="P58" s="9"/>
    </row>
    <row r="59" spans="1:119" ht="15.75" thickBot="1">
      <c r="A59" s="12"/>
      <c r="B59" s="25">
        <v>381</v>
      </c>
      <c r="C59" s="20" t="s">
        <v>67</v>
      </c>
      <c r="D59" s="46">
        <v>100000</v>
      </c>
      <c r="E59" s="46">
        <v>4069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104069</v>
      </c>
      <c r="O59" s="47">
        <f t="shared" si="8"/>
        <v>9.1312626129683245</v>
      </c>
      <c r="P59" s="9"/>
    </row>
    <row r="60" spans="1:119" ht="16.5" thickBot="1">
      <c r="A60" s="14" t="s">
        <v>51</v>
      </c>
      <c r="B60" s="23"/>
      <c r="C60" s="22"/>
      <c r="D60" s="15">
        <f t="shared" ref="D60:M60" si="13">SUM(D5,D16,D24,D34,D45,D48,D58)</f>
        <v>11434373</v>
      </c>
      <c r="E60" s="15">
        <f t="shared" si="13"/>
        <v>1253899</v>
      </c>
      <c r="F60" s="15">
        <f t="shared" si="13"/>
        <v>0</v>
      </c>
      <c r="G60" s="15">
        <f t="shared" si="13"/>
        <v>0</v>
      </c>
      <c r="H60" s="15">
        <f t="shared" si="13"/>
        <v>0</v>
      </c>
      <c r="I60" s="15">
        <f t="shared" si="13"/>
        <v>6275928</v>
      </c>
      <c r="J60" s="15">
        <f t="shared" si="13"/>
        <v>432672</v>
      </c>
      <c r="K60" s="15">
        <f t="shared" si="13"/>
        <v>2260865</v>
      </c>
      <c r="L60" s="15">
        <f t="shared" si="13"/>
        <v>0</v>
      </c>
      <c r="M60" s="15">
        <f t="shared" si="13"/>
        <v>0</v>
      </c>
      <c r="N60" s="15">
        <f>SUM(D60:M60)</f>
        <v>21657737</v>
      </c>
      <c r="O60" s="38">
        <f t="shared" si="8"/>
        <v>1900.3015705887515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123</v>
      </c>
      <c r="M62" s="48"/>
      <c r="N62" s="48"/>
      <c r="O62" s="43">
        <v>11397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82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4898197</v>
      </c>
      <c r="E5" s="27">
        <f t="shared" si="0"/>
        <v>532997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5431194</v>
      </c>
      <c r="O5" s="33">
        <f t="shared" ref="O5:O36" si="1">(N5/O$67)</f>
        <v>503.02806335093084</v>
      </c>
      <c r="P5" s="6"/>
    </row>
    <row r="6" spans="1:133">
      <c r="A6" s="12"/>
      <c r="B6" s="25">
        <v>311</v>
      </c>
      <c r="C6" s="20" t="s">
        <v>2</v>
      </c>
      <c r="D6" s="46">
        <v>2786215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2786215</v>
      </c>
      <c r="O6" s="47">
        <f t="shared" si="1"/>
        <v>258.05455219042324</v>
      </c>
      <c r="P6" s="9"/>
    </row>
    <row r="7" spans="1:133">
      <c r="A7" s="12"/>
      <c r="B7" s="25">
        <v>312.41000000000003</v>
      </c>
      <c r="C7" s="20" t="s">
        <v>11</v>
      </c>
      <c r="D7" s="46">
        <v>207732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207732</v>
      </c>
      <c r="O7" s="47">
        <f t="shared" si="1"/>
        <v>19.239788830230619</v>
      </c>
      <c r="P7" s="9"/>
    </row>
    <row r="8" spans="1:133">
      <c r="A8" s="12"/>
      <c r="B8" s="25">
        <v>312.42</v>
      </c>
      <c r="C8" s="20" t="s">
        <v>10</v>
      </c>
      <c r="D8" s="46">
        <v>97138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97138</v>
      </c>
      <c r="O8" s="47">
        <f t="shared" si="1"/>
        <v>8.9967583588033708</v>
      </c>
      <c r="P8" s="9"/>
    </row>
    <row r="9" spans="1:133">
      <c r="A9" s="12"/>
      <c r="B9" s="25">
        <v>312.52</v>
      </c>
      <c r="C9" s="20" t="s">
        <v>108</v>
      </c>
      <c r="D9" s="46">
        <v>112686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112686</v>
      </c>
      <c r="O9" s="47">
        <f t="shared" si="1"/>
        <v>10.436787996665741</v>
      </c>
      <c r="P9" s="9"/>
    </row>
    <row r="10" spans="1:133">
      <c r="A10" s="12"/>
      <c r="B10" s="25">
        <v>312.60000000000002</v>
      </c>
      <c r="C10" s="20" t="s">
        <v>119</v>
      </c>
      <c r="D10" s="46">
        <v>0</v>
      </c>
      <c r="E10" s="46">
        <v>532997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532997</v>
      </c>
      <c r="O10" s="47">
        <f t="shared" si="1"/>
        <v>49.365286653700103</v>
      </c>
      <c r="P10" s="9"/>
    </row>
    <row r="11" spans="1:133">
      <c r="A11" s="12"/>
      <c r="B11" s="25">
        <v>314.10000000000002</v>
      </c>
      <c r="C11" s="20" t="s">
        <v>12</v>
      </c>
      <c r="D11" s="46">
        <v>893803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893803</v>
      </c>
      <c r="O11" s="47">
        <f t="shared" si="1"/>
        <v>82.78253218486617</v>
      </c>
      <c r="P11" s="9"/>
    </row>
    <row r="12" spans="1:133">
      <c r="A12" s="12"/>
      <c r="B12" s="25">
        <v>314.3</v>
      </c>
      <c r="C12" s="20" t="s">
        <v>13</v>
      </c>
      <c r="D12" s="46">
        <v>299884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299884</v>
      </c>
      <c r="O12" s="47">
        <f t="shared" si="1"/>
        <v>27.774752245994257</v>
      </c>
      <c r="P12" s="9"/>
    </row>
    <row r="13" spans="1:133">
      <c r="A13" s="12"/>
      <c r="B13" s="25">
        <v>314.39999999999998</v>
      </c>
      <c r="C13" s="20" t="s">
        <v>14</v>
      </c>
      <c r="D13" s="46">
        <v>60404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60404</v>
      </c>
      <c r="O13" s="47">
        <f t="shared" si="1"/>
        <v>5.594516995461702</v>
      </c>
      <c r="P13" s="9"/>
    </row>
    <row r="14" spans="1:133">
      <c r="A14" s="12"/>
      <c r="B14" s="25">
        <v>315</v>
      </c>
      <c r="C14" s="20" t="s">
        <v>89</v>
      </c>
      <c r="D14" s="46">
        <v>200776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200776</v>
      </c>
      <c r="O14" s="47">
        <f t="shared" si="1"/>
        <v>18.595535796980641</v>
      </c>
      <c r="P14" s="9"/>
    </row>
    <row r="15" spans="1:133">
      <c r="A15" s="12"/>
      <c r="B15" s="25">
        <v>316</v>
      </c>
      <c r="C15" s="20" t="s">
        <v>90</v>
      </c>
      <c r="D15" s="46">
        <v>239559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239559</v>
      </c>
      <c r="O15" s="47">
        <f t="shared" si="1"/>
        <v>22.187552097804947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SUM(D17:D23)</f>
        <v>2448686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28088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7" si="4">SUM(D16:M16)</f>
        <v>2476774</v>
      </c>
      <c r="O16" s="45">
        <f t="shared" si="1"/>
        <v>229.39464666110956</v>
      </c>
      <c r="P16" s="10"/>
    </row>
    <row r="17" spans="1:16">
      <c r="A17" s="12"/>
      <c r="B17" s="25">
        <v>322</v>
      </c>
      <c r="C17" s="20" t="s">
        <v>0</v>
      </c>
      <c r="D17" s="46">
        <v>558036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558036</v>
      </c>
      <c r="O17" s="47">
        <f t="shared" si="1"/>
        <v>51.684356765768271</v>
      </c>
      <c r="P17" s="9"/>
    </row>
    <row r="18" spans="1:16">
      <c r="A18" s="12"/>
      <c r="B18" s="25">
        <v>323.10000000000002</v>
      </c>
      <c r="C18" s="20" t="s">
        <v>18</v>
      </c>
      <c r="D18" s="46">
        <v>670465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670465</v>
      </c>
      <c r="O18" s="47">
        <f t="shared" si="1"/>
        <v>62.097341854218762</v>
      </c>
      <c r="P18" s="9"/>
    </row>
    <row r="19" spans="1:16">
      <c r="A19" s="12"/>
      <c r="B19" s="25">
        <v>323.39999999999998</v>
      </c>
      <c r="C19" s="20" t="s">
        <v>19</v>
      </c>
      <c r="D19" s="46">
        <v>21407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21407</v>
      </c>
      <c r="O19" s="47">
        <f t="shared" si="1"/>
        <v>1.9826803741780124</v>
      </c>
      <c r="P19" s="9"/>
    </row>
    <row r="20" spans="1:16">
      <c r="A20" s="12"/>
      <c r="B20" s="25">
        <v>323.7</v>
      </c>
      <c r="C20" s="20" t="s">
        <v>91</v>
      </c>
      <c r="D20" s="46">
        <v>474782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474782</v>
      </c>
      <c r="O20" s="47">
        <f t="shared" si="1"/>
        <v>43.973511160507549</v>
      </c>
      <c r="P20" s="9"/>
    </row>
    <row r="21" spans="1:16">
      <c r="A21" s="12"/>
      <c r="B21" s="25">
        <v>324.22000000000003</v>
      </c>
      <c r="C21" s="20" t="s">
        <v>114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28088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28088</v>
      </c>
      <c r="O21" s="47">
        <f t="shared" si="1"/>
        <v>2.601463369454478</v>
      </c>
      <c r="P21" s="9"/>
    </row>
    <row r="22" spans="1:16">
      <c r="A22" s="12"/>
      <c r="B22" s="25">
        <v>325.2</v>
      </c>
      <c r="C22" s="20" t="s">
        <v>109</v>
      </c>
      <c r="D22" s="46">
        <v>694934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694934</v>
      </c>
      <c r="O22" s="47">
        <f t="shared" si="1"/>
        <v>64.363619523941836</v>
      </c>
      <c r="P22" s="9"/>
    </row>
    <row r="23" spans="1:16">
      <c r="A23" s="12"/>
      <c r="B23" s="25">
        <v>329</v>
      </c>
      <c r="C23" s="20" t="s">
        <v>78</v>
      </c>
      <c r="D23" s="46">
        <v>29062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29062</v>
      </c>
      <c r="O23" s="47">
        <f t="shared" si="1"/>
        <v>2.6916736130406593</v>
      </c>
      <c r="P23" s="9"/>
    </row>
    <row r="24" spans="1:16" ht="15.75">
      <c r="A24" s="29" t="s">
        <v>20</v>
      </c>
      <c r="B24" s="30"/>
      <c r="C24" s="31"/>
      <c r="D24" s="32">
        <f t="shared" ref="D24:M24" si="5">SUM(D25:D36)</f>
        <v>1884224</v>
      </c>
      <c r="E24" s="32">
        <f t="shared" si="5"/>
        <v>136366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2020590</v>
      </c>
      <c r="O24" s="45">
        <f t="shared" si="1"/>
        <v>187.14365101417062</v>
      </c>
      <c r="P24" s="10"/>
    </row>
    <row r="25" spans="1:16">
      <c r="A25" s="12"/>
      <c r="B25" s="25">
        <v>331.2</v>
      </c>
      <c r="C25" s="20" t="s">
        <v>79</v>
      </c>
      <c r="D25" s="46">
        <v>10336</v>
      </c>
      <c r="E25" s="46">
        <v>16735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27071</v>
      </c>
      <c r="O25" s="47">
        <f t="shared" si="1"/>
        <v>2.5072705381124387</v>
      </c>
      <c r="P25" s="9"/>
    </row>
    <row r="26" spans="1:16">
      <c r="A26" s="12"/>
      <c r="B26" s="25">
        <v>331.5</v>
      </c>
      <c r="C26" s="20" t="s">
        <v>21</v>
      </c>
      <c r="D26" s="46">
        <v>12951</v>
      </c>
      <c r="E26" s="46">
        <v>46863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59814</v>
      </c>
      <c r="O26" s="47">
        <f t="shared" si="1"/>
        <v>5.539872186718533</v>
      </c>
      <c r="P26" s="9"/>
    </row>
    <row r="27" spans="1:16">
      <c r="A27" s="12"/>
      <c r="B27" s="25">
        <v>334.2</v>
      </c>
      <c r="C27" s="20" t="s">
        <v>120</v>
      </c>
      <c r="D27" s="46">
        <v>500000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500000</v>
      </c>
      <c r="O27" s="47">
        <f t="shared" si="1"/>
        <v>46.309159951838474</v>
      </c>
      <c r="P27" s="9"/>
    </row>
    <row r="28" spans="1:16">
      <c r="A28" s="12"/>
      <c r="B28" s="25">
        <v>334.5</v>
      </c>
      <c r="C28" s="20" t="s">
        <v>23</v>
      </c>
      <c r="D28" s="46">
        <v>3618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3618</v>
      </c>
      <c r="O28" s="47">
        <f t="shared" si="1"/>
        <v>0.33509308141150318</v>
      </c>
      <c r="P28" s="9"/>
    </row>
    <row r="29" spans="1:16">
      <c r="A29" s="12"/>
      <c r="B29" s="25">
        <v>334.7</v>
      </c>
      <c r="C29" s="20" t="s">
        <v>24</v>
      </c>
      <c r="D29" s="46">
        <v>4281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4281</v>
      </c>
      <c r="O29" s="47">
        <f t="shared" si="1"/>
        <v>0.39649902750764099</v>
      </c>
      <c r="P29" s="9"/>
    </row>
    <row r="30" spans="1:16">
      <c r="A30" s="12"/>
      <c r="B30" s="25">
        <v>335.12</v>
      </c>
      <c r="C30" s="20" t="s">
        <v>92</v>
      </c>
      <c r="D30" s="46">
        <v>371119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371119</v>
      </c>
      <c r="O30" s="47">
        <f t="shared" si="1"/>
        <v>34.372418264332687</v>
      </c>
      <c r="P30" s="9"/>
    </row>
    <row r="31" spans="1:16">
      <c r="A31" s="12"/>
      <c r="B31" s="25">
        <v>335.14</v>
      </c>
      <c r="C31" s="20" t="s">
        <v>93</v>
      </c>
      <c r="D31" s="46">
        <v>23744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23744</v>
      </c>
      <c r="O31" s="47">
        <f t="shared" si="1"/>
        <v>2.1991293877929055</v>
      </c>
      <c r="P31" s="9"/>
    </row>
    <row r="32" spans="1:16">
      <c r="A32" s="12"/>
      <c r="B32" s="25">
        <v>335.15</v>
      </c>
      <c r="C32" s="20" t="s">
        <v>94</v>
      </c>
      <c r="D32" s="46">
        <v>10708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10708</v>
      </c>
      <c r="O32" s="47">
        <f t="shared" si="1"/>
        <v>0.99175696952857273</v>
      </c>
      <c r="P32" s="9"/>
    </row>
    <row r="33" spans="1:16">
      <c r="A33" s="12"/>
      <c r="B33" s="25">
        <v>335.18</v>
      </c>
      <c r="C33" s="20" t="s">
        <v>95</v>
      </c>
      <c r="D33" s="46">
        <v>837778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837778</v>
      </c>
      <c r="O33" s="47">
        <f t="shared" si="1"/>
        <v>77.593590812262661</v>
      </c>
      <c r="P33" s="9"/>
    </row>
    <row r="34" spans="1:16">
      <c r="A34" s="12"/>
      <c r="B34" s="25">
        <v>337.7</v>
      </c>
      <c r="C34" s="20" t="s">
        <v>31</v>
      </c>
      <c r="D34" s="46">
        <v>52275</v>
      </c>
      <c r="E34" s="46">
        <v>72768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125043</v>
      </c>
      <c r="O34" s="47">
        <f t="shared" si="1"/>
        <v>11.581272575715477</v>
      </c>
      <c r="P34" s="9"/>
    </row>
    <row r="35" spans="1:16">
      <c r="A35" s="12"/>
      <c r="B35" s="25">
        <v>338</v>
      </c>
      <c r="C35" s="20" t="s">
        <v>32</v>
      </c>
      <c r="D35" s="46">
        <v>38388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38388</v>
      </c>
      <c r="O35" s="47">
        <f t="shared" si="1"/>
        <v>3.5554320644623507</v>
      </c>
      <c r="P35" s="9"/>
    </row>
    <row r="36" spans="1:16">
      <c r="A36" s="12"/>
      <c r="B36" s="25">
        <v>339</v>
      </c>
      <c r="C36" s="20" t="s">
        <v>33</v>
      </c>
      <c r="D36" s="46">
        <v>19026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19026</v>
      </c>
      <c r="O36" s="47">
        <f t="shared" si="1"/>
        <v>1.7621561544873576</v>
      </c>
      <c r="P36" s="9"/>
    </row>
    <row r="37" spans="1:16" ht="15.75">
      <c r="A37" s="29" t="s">
        <v>38</v>
      </c>
      <c r="B37" s="30"/>
      <c r="C37" s="31"/>
      <c r="D37" s="32">
        <f t="shared" ref="D37:M37" si="7">SUM(D38:D48)</f>
        <v>1188345</v>
      </c>
      <c r="E37" s="32">
        <f t="shared" si="7"/>
        <v>34200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5900463</v>
      </c>
      <c r="J37" s="32">
        <f t="shared" si="7"/>
        <v>389012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7512020</v>
      </c>
      <c r="O37" s="45">
        <f t="shared" ref="O37:O65" si="8">(N37/O$67)</f>
        <v>695.75067148281926</v>
      </c>
      <c r="P37" s="10"/>
    </row>
    <row r="38" spans="1:16">
      <c r="A38" s="12"/>
      <c r="B38" s="25">
        <v>341.2</v>
      </c>
      <c r="C38" s="20" t="s">
        <v>96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389012</v>
      </c>
      <c r="K38" s="46">
        <v>0</v>
      </c>
      <c r="L38" s="46">
        <v>0</v>
      </c>
      <c r="M38" s="46">
        <v>0</v>
      </c>
      <c r="N38" s="46">
        <f t="shared" ref="N38:N48" si="9">SUM(D38:M38)</f>
        <v>389012</v>
      </c>
      <c r="O38" s="47">
        <f t="shared" si="8"/>
        <v>36.029637862369178</v>
      </c>
      <c r="P38" s="9"/>
    </row>
    <row r="39" spans="1:16">
      <c r="A39" s="12"/>
      <c r="B39" s="25">
        <v>342.1</v>
      </c>
      <c r="C39" s="20" t="s">
        <v>42</v>
      </c>
      <c r="D39" s="46">
        <v>803157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803157</v>
      </c>
      <c r="O39" s="47">
        <f t="shared" si="8"/>
        <v>74.387051958877464</v>
      </c>
      <c r="P39" s="9"/>
    </row>
    <row r="40" spans="1:16">
      <c r="A40" s="12"/>
      <c r="B40" s="25">
        <v>342.9</v>
      </c>
      <c r="C40" s="20" t="s">
        <v>110</v>
      </c>
      <c r="D40" s="46">
        <v>1200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1200</v>
      </c>
      <c r="O40" s="47">
        <f t="shared" si="8"/>
        <v>0.11114198388441233</v>
      </c>
      <c r="P40" s="9"/>
    </row>
    <row r="41" spans="1:16">
      <c r="A41" s="12"/>
      <c r="B41" s="25">
        <v>343.3</v>
      </c>
      <c r="C41" s="20" t="s">
        <v>43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3115957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3115957</v>
      </c>
      <c r="O41" s="47">
        <f t="shared" si="8"/>
        <v>288.5947022321015</v>
      </c>
      <c r="P41" s="9"/>
    </row>
    <row r="42" spans="1:16">
      <c r="A42" s="12"/>
      <c r="B42" s="25">
        <v>343.4</v>
      </c>
      <c r="C42" s="20" t="s">
        <v>44</v>
      </c>
      <c r="D42" s="46">
        <v>-99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-99</v>
      </c>
      <c r="O42" s="47">
        <f t="shared" si="8"/>
        <v>-9.1692136704640183E-3</v>
      </c>
      <c r="P42" s="9"/>
    </row>
    <row r="43" spans="1:16">
      <c r="A43" s="12"/>
      <c r="B43" s="25">
        <v>343.5</v>
      </c>
      <c r="C43" s="20" t="s">
        <v>45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2679454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2679454</v>
      </c>
      <c r="O43" s="47">
        <f t="shared" si="8"/>
        <v>248.16652773918682</v>
      </c>
      <c r="P43" s="9"/>
    </row>
    <row r="44" spans="1:16">
      <c r="A44" s="12"/>
      <c r="B44" s="25">
        <v>343.6</v>
      </c>
      <c r="C44" s="20" t="s">
        <v>46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105052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105052</v>
      </c>
      <c r="O44" s="47">
        <f t="shared" si="8"/>
        <v>9.7297397425210708</v>
      </c>
      <c r="P44" s="9"/>
    </row>
    <row r="45" spans="1:16">
      <c r="A45" s="12"/>
      <c r="B45" s="25">
        <v>344.5</v>
      </c>
      <c r="C45" s="20" t="s">
        <v>97</v>
      </c>
      <c r="D45" s="46">
        <v>293669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293669</v>
      </c>
      <c r="O45" s="47">
        <f t="shared" si="8"/>
        <v>27.199129387792905</v>
      </c>
      <c r="P45" s="9"/>
    </row>
    <row r="46" spans="1:16">
      <c r="A46" s="12"/>
      <c r="B46" s="25">
        <v>345.9</v>
      </c>
      <c r="C46" s="20" t="s">
        <v>48</v>
      </c>
      <c r="D46" s="46">
        <v>0</v>
      </c>
      <c r="E46" s="46">
        <v>34200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34200</v>
      </c>
      <c r="O46" s="47">
        <f t="shared" si="8"/>
        <v>3.1675465407057515</v>
      </c>
      <c r="P46" s="9"/>
    </row>
    <row r="47" spans="1:16">
      <c r="A47" s="12"/>
      <c r="B47" s="25">
        <v>347.2</v>
      </c>
      <c r="C47" s="20" t="s">
        <v>49</v>
      </c>
      <c r="D47" s="46">
        <v>53026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53026</v>
      </c>
      <c r="O47" s="47">
        <f t="shared" si="8"/>
        <v>4.9111790312123738</v>
      </c>
      <c r="P47" s="9"/>
    </row>
    <row r="48" spans="1:16">
      <c r="A48" s="12"/>
      <c r="B48" s="25">
        <v>347.5</v>
      </c>
      <c r="C48" s="20" t="s">
        <v>50</v>
      </c>
      <c r="D48" s="46">
        <v>37392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37392</v>
      </c>
      <c r="O48" s="47">
        <f t="shared" si="8"/>
        <v>3.4631842178382883</v>
      </c>
      <c r="P48" s="9"/>
    </row>
    <row r="49" spans="1:16" ht="15.75">
      <c r="A49" s="29" t="s">
        <v>39</v>
      </c>
      <c r="B49" s="30"/>
      <c r="C49" s="31"/>
      <c r="D49" s="32">
        <f t="shared" ref="D49:M49" si="10">SUM(D50:D52)</f>
        <v>279937</v>
      </c>
      <c r="E49" s="32">
        <f t="shared" si="10"/>
        <v>17658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297595</v>
      </c>
      <c r="O49" s="45">
        <f t="shared" si="8"/>
        <v>27.56274891173474</v>
      </c>
      <c r="P49" s="10"/>
    </row>
    <row r="50" spans="1:16">
      <c r="A50" s="13"/>
      <c r="B50" s="39">
        <v>351.1</v>
      </c>
      <c r="C50" s="21" t="s">
        <v>53</v>
      </c>
      <c r="D50" s="46">
        <v>27074</v>
      </c>
      <c r="E50" s="46">
        <v>3769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30843</v>
      </c>
      <c r="O50" s="47">
        <f t="shared" si="8"/>
        <v>2.856626840789108</v>
      </c>
      <c r="P50" s="9"/>
    </row>
    <row r="51" spans="1:16">
      <c r="A51" s="13"/>
      <c r="B51" s="39">
        <v>351.7</v>
      </c>
      <c r="C51" s="21" t="s">
        <v>111</v>
      </c>
      <c r="D51" s="46">
        <v>9156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9156</v>
      </c>
      <c r="O51" s="47">
        <f t="shared" si="8"/>
        <v>0.84801333703806614</v>
      </c>
      <c r="P51" s="9"/>
    </row>
    <row r="52" spans="1:16">
      <c r="A52" s="13"/>
      <c r="B52" s="39">
        <v>354</v>
      </c>
      <c r="C52" s="21" t="s">
        <v>56</v>
      </c>
      <c r="D52" s="46">
        <v>243707</v>
      </c>
      <c r="E52" s="46">
        <v>13889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257596</v>
      </c>
      <c r="O52" s="47">
        <f t="shared" si="8"/>
        <v>23.858108733907567</v>
      </c>
      <c r="P52" s="9"/>
    </row>
    <row r="53" spans="1:16" ht="15.75">
      <c r="A53" s="29" t="s">
        <v>3</v>
      </c>
      <c r="B53" s="30"/>
      <c r="C53" s="31"/>
      <c r="D53" s="32">
        <f t="shared" ref="D53:M53" si="12">SUM(D54:D62)</f>
        <v>456031</v>
      </c>
      <c r="E53" s="32">
        <f t="shared" si="12"/>
        <v>42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90441</v>
      </c>
      <c r="J53" s="32">
        <f t="shared" si="12"/>
        <v>0</v>
      </c>
      <c r="K53" s="32">
        <f t="shared" si="12"/>
        <v>2090319</v>
      </c>
      <c r="L53" s="32">
        <f t="shared" si="12"/>
        <v>0</v>
      </c>
      <c r="M53" s="32">
        <f t="shared" si="12"/>
        <v>0</v>
      </c>
      <c r="N53" s="32">
        <f t="shared" si="11"/>
        <v>2636833</v>
      </c>
      <c r="O53" s="45">
        <f t="shared" si="8"/>
        <v>244.21904232657221</v>
      </c>
      <c r="P53" s="10"/>
    </row>
    <row r="54" spans="1:16">
      <c r="A54" s="12"/>
      <c r="B54" s="25">
        <v>361.1</v>
      </c>
      <c r="C54" s="20" t="s">
        <v>57</v>
      </c>
      <c r="D54" s="46">
        <v>75268</v>
      </c>
      <c r="E54" s="46">
        <v>42</v>
      </c>
      <c r="F54" s="46">
        <v>0</v>
      </c>
      <c r="G54" s="46">
        <v>0</v>
      </c>
      <c r="H54" s="46">
        <v>0</v>
      </c>
      <c r="I54" s="46">
        <v>57597</v>
      </c>
      <c r="J54" s="46">
        <v>0</v>
      </c>
      <c r="K54" s="46">
        <v>69283</v>
      </c>
      <c r="L54" s="46">
        <v>0</v>
      </c>
      <c r="M54" s="46">
        <v>0</v>
      </c>
      <c r="N54" s="46">
        <f t="shared" si="11"/>
        <v>202190</v>
      </c>
      <c r="O54" s="47">
        <f t="shared" si="8"/>
        <v>18.726498101324442</v>
      </c>
      <c r="P54" s="9"/>
    </row>
    <row r="55" spans="1:16">
      <c r="A55" s="12"/>
      <c r="B55" s="25">
        <v>361.2</v>
      </c>
      <c r="C55" s="20" t="s">
        <v>58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246737</v>
      </c>
      <c r="L55" s="46">
        <v>0</v>
      </c>
      <c r="M55" s="46">
        <v>0</v>
      </c>
      <c r="N55" s="46">
        <f t="shared" ref="N55:N62" si="13">SUM(D55:M55)</f>
        <v>246737</v>
      </c>
      <c r="O55" s="47">
        <f t="shared" si="8"/>
        <v>22.852366398073539</v>
      </c>
      <c r="P55" s="9"/>
    </row>
    <row r="56" spans="1:16">
      <c r="A56" s="12"/>
      <c r="B56" s="25">
        <v>361.3</v>
      </c>
      <c r="C56" s="20" t="s">
        <v>59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1177636</v>
      </c>
      <c r="L56" s="46">
        <v>0</v>
      </c>
      <c r="M56" s="46">
        <v>0</v>
      </c>
      <c r="N56" s="46">
        <f t="shared" si="13"/>
        <v>1177636</v>
      </c>
      <c r="O56" s="47">
        <f t="shared" si="8"/>
        <v>109.0706677780865</v>
      </c>
      <c r="P56" s="9"/>
    </row>
    <row r="57" spans="1:16">
      <c r="A57" s="12"/>
      <c r="B57" s="25">
        <v>361.4</v>
      </c>
      <c r="C57" s="20" t="s">
        <v>99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60911</v>
      </c>
      <c r="L57" s="46">
        <v>0</v>
      </c>
      <c r="M57" s="46">
        <v>0</v>
      </c>
      <c r="N57" s="46">
        <f t="shared" si="13"/>
        <v>60911</v>
      </c>
      <c r="O57" s="47">
        <f t="shared" si="8"/>
        <v>5.6414744836528667</v>
      </c>
      <c r="P57" s="9"/>
    </row>
    <row r="58" spans="1:16">
      <c r="A58" s="12"/>
      <c r="B58" s="25">
        <v>362</v>
      </c>
      <c r="C58" s="20" t="s">
        <v>61</v>
      </c>
      <c r="D58" s="46">
        <v>207497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207497</v>
      </c>
      <c r="O58" s="47">
        <f t="shared" si="8"/>
        <v>19.218023525053255</v>
      </c>
      <c r="P58" s="9"/>
    </row>
    <row r="59" spans="1:16">
      <c r="A59" s="12"/>
      <c r="B59" s="25">
        <v>364</v>
      </c>
      <c r="C59" s="20" t="s">
        <v>100</v>
      </c>
      <c r="D59" s="46">
        <v>6902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6902</v>
      </c>
      <c r="O59" s="47">
        <f t="shared" si="8"/>
        <v>0.63925164397517831</v>
      </c>
      <c r="P59" s="9"/>
    </row>
    <row r="60" spans="1:16">
      <c r="A60" s="12"/>
      <c r="B60" s="25">
        <v>366</v>
      </c>
      <c r="C60" s="20" t="s">
        <v>63</v>
      </c>
      <c r="D60" s="46">
        <v>57195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57195</v>
      </c>
      <c r="O60" s="47">
        <f t="shared" si="8"/>
        <v>5.2973048068908026</v>
      </c>
      <c r="P60" s="9"/>
    </row>
    <row r="61" spans="1:16">
      <c r="A61" s="12"/>
      <c r="B61" s="25">
        <v>368</v>
      </c>
      <c r="C61" s="20" t="s">
        <v>65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535599</v>
      </c>
      <c r="L61" s="46">
        <v>0</v>
      </c>
      <c r="M61" s="46">
        <v>0</v>
      </c>
      <c r="N61" s="46">
        <f t="shared" si="13"/>
        <v>535599</v>
      </c>
      <c r="O61" s="47">
        <f t="shared" si="8"/>
        <v>49.606279522089473</v>
      </c>
      <c r="P61" s="9"/>
    </row>
    <row r="62" spans="1:16">
      <c r="A62" s="12"/>
      <c r="B62" s="25">
        <v>369.9</v>
      </c>
      <c r="C62" s="20" t="s">
        <v>66</v>
      </c>
      <c r="D62" s="46">
        <v>109169</v>
      </c>
      <c r="E62" s="46">
        <v>0</v>
      </c>
      <c r="F62" s="46">
        <v>0</v>
      </c>
      <c r="G62" s="46">
        <v>0</v>
      </c>
      <c r="H62" s="46">
        <v>0</v>
      </c>
      <c r="I62" s="46">
        <v>32844</v>
      </c>
      <c r="J62" s="46">
        <v>0</v>
      </c>
      <c r="K62" s="46">
        <v>153</v>
      </c>
      <c r="L62" s="46">
        <v>0</v>
      </c>
      <c r="M62" s="46">
        <v>0</v>
      </c>
      <c r="N62" s="46">
        <f t="shared" si="13"/>
        <v>142166</v>
      </c>
      <c r="O62" s="47">
        <f t="shared" si="8"/>
        <v>13.167176067426137</v>
      </c>
      <c r="P62" s="9"/>
    </row>
    <row r="63" spans="1:16" ht="15.75">
      <c r="A63" s="29" t="s">
        <v>40</v>
      </c>
      <c r="B63" s="30"/>
      <c r="C63" s="31"/>
      <c r="D63" s="32">
        <f t="shared" ref="D63:M63" si="14">SUM(D64:D64)</f>
        <v>102658</v>
      </c>
      <c r="E63" s="32">
        <f t="shared" si="14"/>
        <v>7077</v>
      </c>
      <c r="F63" s="32">
        <f t="shared" si="14"/>
        <v>0</v>
      </c>
      <c r="G63" s="32">
        <f t="shared" si="14"/>
        <v>0</v>
      </c>
      <c r="H63" s="32">
        <f t="shared" si="14"/>
        <v>0</v>
      </c>
      <c r="I63" s="32">
        <f t="shared" si="14"/>
        <v>0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109735</v>
      </c>
      <c r="O63" s="45">
        <f t="shared" si="8"/>
        <v>10.163471334629989</v>
      </c>
      <c r="P63" s="9"/>
    </row>
    <row r="64" spans="1:16" ht="15.75" thickBot="1">
      <c r="A64" s="12"/>
      <c r="B64" s="25">
        <v>381</v>
      </c>
      <c r="C64" s="20" t="s">
        <v>67</v>
      </c>
      <c r="D64" s="46">
        <v>102658</v>
      </c>
      <c r="E64" s="46">
        <v>7077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109735</v>
      </c>
      <c r="O64" s="47">
        <f t="shared" si="8"/>
        <v>10.163471334629989</v>
      </c>
      <c r="P64" s="9"/>
    </row>
    <row r="65" spans="1:119" ht="16.5" thickBot="1">
      <c r="A65" s="14" t="s">
        <v>51</v>
      </c>
      <c r="B65" s="23"/>
      <c r="C65" s="22"/>
      <c r="D65" s="15">
        <f t="shared" ref="D65:M65" si="15">SUM(D5,D16,D24,D37,D49,D53,D63)</f>
        <v>11258078</v>
      </c>
      <c r="E65" s="15">
        <f t="shared" si="15"/>
        <v>728340</v>
      </c>
      <c r="F65" s="15">
        <f t="shared" si="15"/>
        <v>0</v>
      </c>
      <c r="G65" s="15">
        <f t="shared" si="15"/>
        <v>0</v>
      </c>
      <c r="H65" s="15">
        <f t="shared" si="15"/>
        <v>0</v>
      </c>
      <c r="I65" s="15">
        <f t="shared" si="15"/>
        <v>6018992</v>
      </c>
      <c r="J65" s="15">
        <f t="shared" si="15"/>
        <v>389012</v>
      </c>
      <c r="K65" s="15">
        <f t="shared" si="15"/>
        <v>2090319</v>
      </c>
      <c r="L65" s="15">
        <f t="shared" si="15"/>
        <v>0</v>
      </c>
      <c r="M65" s="15">
        <f t="shared" si="15"/>
        <v>0</v>
      </c>
      <c r="N65" s="15">
        <f>SUM(D65:M65)</f>
        <v>20484741</v>
      </c>
      <c r="O65" s="38">
        <f t="shared" si="8"/>
        <v>1897.2622950819673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121</v>
      </c>
      <c r="M67" s="48"/>
      <c r="N67" s="48"/>
      <c r="O67" s="43">
        <v>10797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82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4614383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4614383</v>
      </c>
      <c r="O5" s="33">
        <f t="shared" ref="O5:O36" si="1">(N5/O$63)</f>
        <v>429.7646456179566</v>
      </c>
      <c r="P5" s="6"/>
    </row>
    <row r="6" spans="1:133">
      <c r="A6" s="12"/>
      <c r="B6" s="25">
        <v>311</v>
      </c>
      <c r="C6" s="20" t="s">
        <v>2</v>
      </c>
      <c r="D6" s="46">
        <v>2522730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2522730</v>
      </c>
      <c r="O6" s="47">
        <f t="shared" si="1"/>
        <v>234.95669181335569</v>
      </c>
      <c r="P6" s="9"/>
    </row>
    <row r="7" spans="1:133">
      <c r="A7" s="12"/>
      <c r="B7" s="25">
        <v>312.41000000000003</v>
      </c>
      <c r="C7" s="20" t="s">
        <v>11</v>
      </c>
      <c r="D7" s="46">
        <v>200410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200410</v>
      </c>
      <c r="O7" s="47">
        <f t="shared" si="1"/>
        <v>18.665362764273073</v>
      </c>
      <c r="P7" s="9"/>
    </row>
    <row r="8" spans="1:133">
      <c r="A8" s="12"/>
      <c r="B8" s="25">
        <v>312.42</v>
      </c>
      <c r="C8" s="20" t="s">
        <v>10</v>
      </c>
      <c r="D8" s="46">
        <v>93391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93391</v>
      </c>
      <c r="O8" s="47">
        <f t="shared" si="1"/>
        <v>8.6980534599981372</v>
      </c>
      <c r="P8" s="9"/>
    </row>
    <row r="9" spans="1:133">
      <c r="A9" s="12"/>
      <c r="B9" s="25">
        <v>312.52</v>
      </c>
      <c r="C9" s="20" t="s">
        <v>108</v>
      </c>
      <c r="D9" s="46">
        <v>119700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119700</v>
      </c>
      <c r="O9" s="47">
        <f t="shared" si="1"/>
        <v>11.148365465213747</v>
      </c>
      <c r="P9" s="9"/>
    </row>
    <row r="10" spans="1:133">
      <c r="A10" s="12"/>
      <c r="B10" s="25">
        <v>314.10000000000002</v>
      </c>
      <c r="C10" s="20" t="s">
        <v>12</v>
      </c>
      <c r="D10" s="46">
        <v>873194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873194</v>
      </c>
      <c r="O10" s="47">
        <f t="shared" si="1"/>
        <v>81.325696190742292</v>
      </c>
      <c r="P10" s="9"/>
    </row>
    <row r="11" spans="1:133">
      <c r="A11" s="12"/>
      <c r="B11" s="25">
        <v>314.3</v>
      </c>
      <c r="C11" s="20" t="s">
        <v>13</v>
      </c>
      <c r="D11" s="46">
        <v>285828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285828</v>
      </c>
      <c r="O11" s="47">
        <f t="shared" si="1"/>
        <v>26.620843811120423</v>
      </c>
      <c r="P11" s="9"/>
    </row>
    <row r="12" spans="1:133">
      <c r="A12" s="12"/>
      <c r="B12" s="25">
        <v>314.39999999999998</v>
      </c>
      <c r="C12" s="20" t="s">
        <v>14</v>
      </c>
      <c r="D12" s="46">
        <v>54904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54904</v>
      </c>
      <c r="O12" s="47">
        <f t="shared" si="1"/>
        <v>5.1135326441277824</v>
      </c>
      <c r="P12" s="9"/>
    </row>
    <row r="13" spans="1:133">
      <c r="A13" s="12"/>
      <c r="B13" s="25">
        <v>315</v>
      </c>
      <c r="C13" s="20" t="s">
        <v>89</v>
      </c>
      <c r="D13" s="46">
        <v>222229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222229</v>
      </c>
      <c r="O13" s="47">
        <f t="shared" si="1"/>
        <v>20.697494644686596</v>
      </c>
      <c r="P13" s="9"/>
    </row>
    <row r="14" spans="1:133">
      <c r="A14" s="12"/>
      <c r="B14" s="25">
        <v>316</v>
      </c>
      <c r="C14" s="20" t="s">
        <v>90</v>
      </c>
      <c r="D14" s="46">
        <v>241997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241997</v>
      </c>
      <c r="O14" s="47">
        <f t="shared" si="1"/>
        <v>22.538604824438856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SUM(D16:D22)</f>
        <v>2654231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594763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4" si="4">SUM(D15:M15)</f>
        <v>3248994</v>
      </c>
      <c r="O15" s="45">
        <f t="shared" si="1"/>
        <v>302.59793238334731</v>
      </c>
      <c r="P15" s="10"/>
    </row>
    <row r="16" spans="1:133">
      <c r="A16" s="12"/>
      <c r="B16" s="25">
        <v>322</v>
      </c>
      <c r="C16" s="20" t="s">
        <v>0</v>
      </c>
      <c r="D16" s="46">
        <v>823487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823487</v>
      </c>
      <c r="O16" s="47">
        <f t="shared" si="1"/>
        <v>76.696190742293012</v>
      </c>
      <c r="P16" s="9"/>
    </row>
    <row r="17" spans="1:16">
      <c r="A17" s="12"/>
      <c r="B17" s="25">
        <v>323.10000000000002</v>
      </c>
      <c r="C17" s="20" t="s">
        <v>18</v>
      </c>
      <c r="D17" s="46">
        <v>654026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654026</v>
      </c>
      <c r="O17" s="47">
        <f t="shared" si="1"/>
        <v>60.913290490826114</v>
      </c>
      <c r="P17" s="9"/>
    </row>
    <row r="18" spans="1:16">
      <c r="A18" s="12"/>
      <c r="B18" s="25">
        <v>323.39999999999998</v>
      </c>
      <c r="C18" s="20" t="s">
        <v>19</v>
      </c>
      <c r="D18" s="46">
        <v>17675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17675</v>
      </c>
      <c r="O18" s="47">
        <f t="shared" si="1"/>
        <v>1.6461767719102169</v>
      </c>
      <c r="P18" s="9"/>
    </row>
    <row r="19" spans="1:16">
      <c r="A19" s="12"/>
      <c r="B19" s="25">
        <v>323.7</v>
      </c>
      <c r="C19" s="20" t="s">
        <v>91</v>
      </c>
      <c r="D19" s="46">
        <v>452045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452045</v>
      </c>
      <c r="O19" s="47">
        <f t="shared" si="1"/>
        <v>42.10161125081494</v>
      </c>
      <c r="P19" s="9"/>
    </row>
    <row r="20" spans="1:16">
      <c r="A20" s="12"/>
      <c r="B20" s="25">
        <v>324.22000000000003</v>
      </c>
      <c r="C20" s="20" t="s">
        <v>114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594763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594763</v>
      </c>
      <c r="O20" s="47">
        <f t="shared" si="1"/>
        <v>55.393778522864856</v>
      </c>
      <c r="P20" s="9"/>
    </row>
    <row r="21" spans="1:16">
      <c r="A21" s="12"/>
      <c r="B21" s="25">
        <v>325.2</v>
      </c>
      <c r="C21" s="20" t="s">
        <v>109</v>
      </c>
      <c r="D21" s="46">
        <v>681712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681712</v>
      </c>
      <c r="O21" s="47">
        <f t="shared" si="1"/>
        <v>63.491850610040046</v>
      </c>
      <c r="P21" s="9"/>
    </row>
    <row r="22" spans="1:16">
      <c r="A22" s="12"/>
      <c r="B22" s="25">
        <v>329</v>
      </c>
      <c r="C22" s="20" t="s">
        <v>78</v>
      </c>
      <c r="D22" s="46">
        <v>25286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25286</v>
      </c>
      <c r="O22" s="47">
        <f t="shared" si="1"/>
        <v>2.3550339945981187</v>
      </c>
      <c r="P22" s="9"/>
    </row>
    <row r="23" spans="1:16" ht="15.75">
      <c r="A23" s="29" t="s">
        <v>20</v>
      </c>
      <c r="B23" s="30"/>
      <c r="C23" s="31"/>
      <c r="D23" s="32">
        <f t="shared" ref="D23:M23" si="5">SUM(D24:D33)</f>
        <v>2355208</v>
      </c>
      <c r="E23" s="32">
        <f t="shared" si="5"/>
        <v>33206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2388414</v>
      </c>
      <c r="O23" s="45">
        <f t="shared" si="1"/>
        <v>222.44705224923163</v>
      </c>
      <c r="P23" s="10"/>
    </row>
    <row r="24" spans="1:16">
      <c r="A24" s="12"/>
      <c r="B24" s="25">
        <v>331.2</v>
      </c>
      <c r="C24" s="20" t="s">
        <v>79</v>
      </c>
      <c r="D24" s="46">
        <v>7817</v>
      </c>
      <c r="E24" s="46">
        <v>3789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11606</v>
      </c>
      <c r="O24" s="47">
        <f t="shared" si="1"/>
        <v>1.0809350842879761</v>
      </c>
      <c r="P24" s="9"/>
    </row>
    <row r="25" spans="1:16">
      <c r="A25" s="12"/>
      <c r="B25" s="25">
        <v>334.7</v>
      </c>
      <c r="C25" s="20" t="s">
        <v>24</v>
      </c>
      <c r="D25" s="46">
        <v>1005215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1005215</v>
      </c>
      <c r="O25" s="47">
        <f t="shared" si="1"/>
        <v>93.621588898202475</v>
      </c>
      <c r="P25" s="9"/>
    </row>
    <row r="26" spans="1:16">
      <c r="A26" s="12"/>
      <c r="B26" s="25">
        <v>335.12</v>
      </c>
      <c r="C26" s="20" t="s">
        <v>92</v>
      </c>
      <c r="D26" s="46">
        <v>358189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358189</v>
      </c>
      <c r="O26" s="47">
        <f t="shared" si="1"/>
        <v>33.360249604172488</v>
      </c>
      <c r="P26" s="9"/>
    </row>
    <row r="27" spans="1:16">
      <c r="A27" s="12"/>
      <c r="B27" s="25">
        <v>335.14</v>
      </c>
      <c r="C27" s="20" t="s">
        <v>93</v>
      </c>
      <c r="D27" s="46">
        <v>24056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24056</v>
      </c>
      <c r="O27" s="47">
        <f t="shared" si="1"/>
        <v>2.2404768557325139</v>
      </c>
      <c r="P27" s="9"/>
    </row>
    <row r="28" spans="1:16">
      <c r="A28" s="12"/>
      <c r="B28" s="25">
        <v>335.15</v>
      </c>
      <c r="C28" s="20" t="s">
        <v>94</v>
      </c>
      <c r="D28" s="46">
        <v>11966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11966</v>
      </c>
      <c r="O28" s="47">
        <f t="shared" si="1"/>
        <v>1.1144640029803483</v>
      </c>
      <c r="P28" s="9"/>
    </row>
    <row r="29" spans="1:16">
      <c r="A29" s="12"/>
      <c r="B29" s="25">
        <v>335.18</v>
      </c>
      <c r="C29" s="20" t="s">
        <v>95</v>
      </c>
      <c r="D29" s="46">
        <v>847040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847040</v>
      </c>
      <c r="O29" s="47">
        <f t="shared" si="1"/>
        <v>78.889820247741454</v>
      </c>
      <c r="P29" s="9"/>
    </row>
    <row r="30" spans="1:16">
      <c r="A30" s="12"/>
      <c r="B30" s="25">
        <v>337.2</v>
      </c>
      <c r="C30" s="20" t="s">
        <v>29</v>
      </c>
      <c r="D30" s="46">
        <v>962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962</v>
      </c>
      <c r="O30" s="47">
        <f t="shared" si="1"/>
        <v>8.9596721616838973E-2</v>
      </c>
      <c r="P30" s="9"/>
    </row>
    <row r="31" spans="1:16">
      <c r="A31" s="12"/>
      <c r="B31" s="25">
        <v>337.7</v>
      </c>
      <c r="C31" s="20" t="s">
        <v>31</v>
      </c>
      <c r="D31" s="46">
        <v>51941</v>
      </c>
      <c r="E31" s="46">
        <v>29417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81358</v>
      </c>
      <c r="O31" s="47">
        <f t="shared" si="1"/>
        <v>7.5773493527055971</v>
      </c>
      <c r="P31" s="9"/>
    </row>
    <row r="32" spans="1:16">
      <c r="A32" s="12"/>
      <c r="B32" s="25">
        <v>338</v>
      </c>
      <c r="C32" s="20" t="s">
        <v>32</v>
      </c>
      <c r="D32" s="46">
        <v>29929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29929</v>
      </c>
      <c r="O32" s="47">
        <f t="shared" si="1"/>
        <v>2.7874639098444631</v>
      </c>
      <c r="P32" s="9"/>
    </row>
    <row r="33" spans="1:16">
      <c r="A33" s="12"/>
      <c r="B33" s="25">
        <v>339</v>
      </c>
      <c r="C33" s="20" t="s">
        <v>33</v>
      </c>
      <c r="D33" s="46">
        <v>18093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18093</v>
      </c>
      <c r="O33" s="47">
        <f t="shared" si="1"/>
        <v>1.6851075719474713</v>
      </c>
      <c r="P33" s="9"/>
    </row>
    <row r="34" spans="1:16" ht="15.75">
      <c r="A34" s="29" t="s">
        <v>38</v>
      </c>
      <c r="B34" s="30"/>
      <c r="C34" s="31"/>
      <c r="D34" s="32">
        <f t="shared" ref="D34:M34" si="6">SUM(D35:D45)</f>
        <v>1085817</v>
      </c>
      <c r="E34" s="32">
        <f t="shared" si="6"/>
        <v>32400</v>
      </c>
      <c r="F34" s="32">
        <f t="shared" si="6"/>
        <v>0</v>
      </c>
      <c r="G34" s="32">
        <f t="shared" si="6"/>
        <v>0</v>
      </c>
      <c r="H34" s="32">
        <f t="shared" si="6"/>
        <v>0</v>
      </c>
      <c r="I34" s="32">
        <f t="shared" si="6"/>
        <v>5655099</v>
      </c>
      <c r="J34" s="32">
        <f t="shared" si="6"/>
        <v>352326</v>
      </c>
      <c r="K34" s="32">
        <f t="shared" si="6"/>
        <v>0</v>
      </c>
      <c r="L34" s="32">
        <f t="shared" si="6"/>
        <v>0</v>
      </c>
      <c r="M34" s="32">
        <f t="shared" si="6"/>
        <v>0</v>
      </c>
      <c r="N34" s="32">
        <f t="shared" si="4"/>
        <v>7125642</v>
      </c>
      <c r="O34" s="45">
        <f t="shared" si="1"/>
        <v>663.65297569153392</v>
      </c>
      <c r="P34" s="10"/>
    </row>
    <row r="35" spans="1:16">
      <c r="A35" s="12"/>
      <c r="B35" s="25">
        <v>341.2</v>
      </c>
      <c r="C35" s="20" t="s">
        <v>96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352326</v>
      </c>
      <c r="K35" s="46">
        <v>0</v>
      </c>
      <c r="L35" s="46">
        <v>0</v>
      </c>
      <c r="M35" s="46">
        <v>0</v>
      </c>
      <c r="N35" s="46">
        <f t="shared" ref="N35:N45" si="7">SUM(D35:M35)</f>
        <v>352326</v>
      </c>
      <c r="O35" s="47">
        <f t="shared" si="1"/>
        <v>32.814193908913104</v>
      </c>
      <c r="P35" s="9"/>
    </row>
    <row r="36" spans="1:16">
      <c r="A36" s="12"/>
      <c r="B36" s="25">
        <v>342.1</v>
      </c>
      <c r="C36" s="20" t="s">
        <v>42</v>
      </c>
      <c r="D36" s="46">
        <v>777658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777658</v>
      </c>
      <c r="O36" s="47">
        <f t="shared" si="1"/>
        <v>72.427866256868768</v>
      </c>
      <c r="P36" s="9"/>
    </row>
    <row r="37" spans="1:16">
      <c r="A37" s="12"/>
      <c r="B37" s="25">
        <v>342.9</v>
      </c>
      <c r="C37" s="20" t="s">
        <v>110</v>
      </c>
      <c r="D37" s="46">
        <v>1050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1050</v>
      </c>
      <c r="O37" s="47">
        <f t="shared" ref="O37:O61" si="8">(N37/O$63)</f>
        <v>9.7792679519418835E-2</v>
      </c>
      <c r="P37" s="9"/>
    </row>
    <row r="38" spans="1:16">
      <c r="A38" s="12"/>
      <c r="B38" s="25">
        <v>343.3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2954307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2954307</v>
      </c>
      <c r="O38" s="47">
        <f t="shared" si="8"/>
        <v>275.15199776473878</v>
      </c>
      <c r="P38" s="9"/>
    </row>
    <row r="39" spans="1:16">
      <c r="A39" s="12"/>
      <c r="B39" s="25">
        <v>343.4</v>
      </c>
      <c r="C39" s="20" t="s">
        <v>44</v>
      </c>
      <c r="D39" s="46">
        <v>-1740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-1740</v>
      </c>
      <c r="O39" s="47">
        <f t="shared" si="8"/>
        <v>-0.16205644034646549</v>
      </c>
      <c r="P39" s="9"/>
    </row>
    <row r="40" spans="1:16">
      <c r="A40" s="12"/>
      <c r="B40" s="25">
        <v>343.5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2594610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2594610</v>
      </c>
      <c r="O40" s="47">
        <f t="shared" si="8"/>
        <v>241.65129924559932</v>
      </c>
      <c r="P40" s="9"/>
    </row>
    <row r="41" spans="1:16">
      <c r="A41" s="12"/>
      <c r="B41" s="25">
        <v>343.6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106182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106182</v>
      </c>
      <c r="O41" s="47">
        <f t="shared" si="8"/>
        <v>9.8893545683151718</v>
      </c>
      <c r="P41" s="9"/>
    </row>
    <row r="42" spans="1:16">
      <c r="A42" s="12"/>
      <c r="B42" s="25">
        <v>344.5</v>
      </c>
      <c r="C42" s="20" t="s">
        <v>97</v>
      </c>
      <c r="D42" s="46">
        <v>242472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242472</v>
      </c>
      <c r="O42" s="47">
        <f t="shared" si="8"/>
        <v>22.582844369935735</v>
      </c>
      <c r="P42" s="9"/>
    </row>
    <row r="43" spans="1:16">
      <c r="A43" s="12"/>
      <c r="B43" s="25">
        <v>345.9</v>
      </c>
      <c r="C43" s="20" t="s">
        <v>48</v>
      </c>
      <c r="D43" s="46">
        <v>0</v>
      </c>
      <c r="E43" s="46">
        <v>32400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32400</v>
      </c>
      <c r="O43" s="47">
        <f t="shared" si="8"/>
        <v>3.0176026823134956</v>
      </c>
      <c r="P43" s="9"/>
    </row>
    <row r="44" spans="1:16">
      <c r="A44" s="12"/>
      <c r="B44" s="25">
        <v>347.2</v>
      </c>
      <c r="C44" s="20" t="s">
        <v>49</v>
      </c>
      <c r="D44" s="46">
        <v>52258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52258</v>
      </c>
      <c r="O44" s="47">
        <f t="shared" si="8"/>
        <v>4.8670950917388467</v>
      </c>
      <c r="P44" s="9"/>
    </row>
    <row r="45" spans="1:16">
      <c r="A45" s="12"/>
      <c r="B45" s="25">
        <v>347.5</v>
      </c>
      <c r="C45" s="20" t="s">
        <v>50</v>
      </c>
      <c r="D45" s="46">
        <v>14119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14119</v>
      </c>
      <c r="O45" s="47">
        <f t="shared" si="8"/>
        <v>1.3149855639377852</v>
      </c>
      <c r="P45" s="9"/>
    </row>
    <row r="46" spans="1:16" ht="15.75">
      <c r="A46" s="29" t="s">
        <v>39</v>
      </c>
      <c r="B46" s="30"/>
      <c r="C46" s="31"/>
      <c r="D46" s="32">
        <f t="shared" ref="D46:M46" si="9">SUM(D47:D48)</f>
        <v>238692</v>
      </c>
      <c r="E46" s="32">
        <f t="shared" si="9"/>
        <v>42555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0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281247</v>
      </c>
      <c r="O46" s="45">
        <f t="shared" si="8"/>
        <v>26.194188320759988</v>
      </c>
      <c r="P46" s="10"/>
    </row>
    <row r="47" spans="1:16">
      <c r="A47" s="13"/>
      <c r="B47" s="39">
        <v>351.1</v>
      </c>
      <c r="C47" s="21" t="s">
        <v>53</v>
      </c>
      <c r="D47" s="46">
        <v>16725</v>
      </c>
      <c r="E47" s="46">
        <v>2287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19012</v>
      </c>
      <c r="O47" s="47">
        <f t="shared" si="8"/>
        <v>1.7706994504982769</v>
      </c>
      <c r="P47" s="9"/>
    </row>
    <row r="48" spans="1:16">
      <c r="A48" s="13"/>
      <c r="B48" s="39">
        <v>354</v>
      </c>
      <c r="C48" s="21" t="s">
        <v>56</v>
      </c>
      <c r="D48" s="46">
        <v>221967</v>
      </c>
      <c r="E48" s="46">
        <v>40268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262235</v>
      </c>
      <c r="O48" s="47">
        <f t="shared" si="8"/>
        <v>24.423488870261711</v>
      </c>
      <c r="P48" s="9"/>
    </row>
    <row r="49" spans="1:119" ht="15.75">
      <c r="A49" s="29" t="s">
        <v>3</v>
      </c>
      <c r="B49" s="30"/>
      <c r="C49" s="31"/>
      <c r="D49" s="32">
        <f t="shared" ref="D49:M49" si="10">SUM(D50:D58)</f>
        <v>1138606</v>
      </c>
      <c r="E49" s="32">
        <f t="shared" si="10"/>
        <v>2134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213978</v>
      </c>
      <c r="J49" s="32">
        <f t="shared" si="10"/>
        <v>0</v>
      </c>
      <c r="K49" s="32">
        <f t="shared" si="10"/>
        <v>1696454</v>
      </c>
      <c r="L49" s="32">
        <f t="shared" si="10"/>
        <v>0</v>
      </c>
      <c r="M49" s="32">
        <f t="shared" si="10"/>
        <v>0</v>
      </c>
      <c r="N49" s="32">
        <f>SUM(D49:M49)</f>
        <v>3051172</v>
      </c>
      <c r="O49" s="45">
        <f t="shared" si="8"/>
        <v>284.1736052901183</v>
      </c>
      <c r="P49" s="10"/>
    </row>
    <row r="50" spans="1:119">
      <c r="A50" s="12"/>
      <c r="B50" s="25">
        <v>361.1</v>
      </c>
      <c r="C50" s="20" t="s">
        <v>57</v>
      </c>
      <c r="D50" s="46">
        <v>29037</v>
      </c>
      <c r="E50" s="46">
        <v>255</v>
      </c>
      <c r="F50" s="46">
        <v>0</v>
      </c>
      <c r="G50" s="46">
        <v>0</v>
      </c>
      <c r="H50" s="46">
        <v>0</v>
      </c>
      <c r="I50" s="46">
        <v>21652</v>
      </c>
      <c r="J50" s="46">
        <v>0</v>
      </c>
      <c r="K50" s="46">
        <v>100445</v>
      </c>
      <c r="L50" s="46">
        <v>0</v>
      </c>
      <c r="M50" s="46">
        <v>0</v>
      </c>
      <c r="N50" s="46">
        <f>SUM(D50:M50)</f>
        <v>151389</v>
      </c>
      <c r="O50" s="47">
        <f t="shared" si="8"/>
        <v>14.099748533109807</v>
      </c>
      <c r="P50" s="9"/>
    </row>
    <row r="51" spans="1:119">
      <c r="A51" s="12"/>
      <c r="B51" s="25">
        <v>361.2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302925</v>
      </c>
      <c r="L51" s="46">
        <v>0</v>
      </c>
      <c r="M51" s="46">
        <v>0</v>
      </c>
      <c r="N51" s="46">
        <f t="shared" ref="N51:N58" si="11">SUM(D51:M51)</f>
        <v>302925</v>
      </c>
      <c r="O51" s="47">
        <f t="shared" si="8"/>
        <v>28.213188041352332</v>
      </c>
      <c r="P51" s="9"/>
    </row>
    <row r="52" spans="1:119">
      <c r="A52" s="12"/>
      <c r="B52" s="25">
        <v>361.3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635577</v>
      </c>
      <c r="L52" s="46">
        <v>0</v>
      </c>
      <c r="M52" s="46">
        <v>0</v>
      </c>
      <c r="N52" s="46">
        <f t="shared" si="11"/>
        <v>635577</v>
      </c>
      <c r="O52" s="47">
        <f t="shared" si="8"/>
        <v>59.195026543727295</v>
      </c>
      <c r="P52" s="9"/>
    </row>
    <row r="53" spans="1:119">
      <c r="A53" s="12"/>
      <c r="B53" s="25">
        <v>361.4</v>
      </c>
      <c r="C53" s="20" t="s">
        <v>99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-13023</v>
      </c>
      <c r="L53" s="46">
        <v>0</v>
      </c>
      <c r="M53" s="46">
        <v>0</v>
      </c>
      <c r="N53" s="46">
        <f t="shared" si="11"/>
        <v>-13023</v>
      </c>
      <c r="O53" s="47">
        <f t="shared" si="8"/>
        <v>-1.2129086336965633</v>
      </c>
      <c r="P53" s="9"/>
    </row>
    <row r="54" spans="1:119">
      <c r="A54" s="12"/>
      <c r="B54" s="25">
        <v>362</v>
      </c>
      <c r="C54" s="20" t="s">
        <v>61</v>
      </c>
      <c r="D54" s="46">
        <v>200036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200036</v>
      </c>
      <c r="O54" s="47">
        <f t="shared" si="8"/>
        <v>18.63052994318711</v>
      </c>
      <c r="P54" s="9"/>
    </row>
    <row r="55" spans="1:119">
      <c r="A55" s="12"/>
      <c r="B55" s="25">
        <v>364</v>
      </c>
      <c r="C55" s="20" t="s">
        <v>100</v>
      </c>
      <c r="D55" s="46">
        <v>5141</v>
      </c>
      <c r="E55" s="46">
        <v>0</v>
      </c>
      <c r="F55" s="46">
        <v>0</v>
      </c>
      <c r="G55" s="46">
        <v>0</v>
      </c>
      <c r="H55" s="46">
        <v>0</v>
      </c>
      <c r="I55" s="46">
        <v>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5146</v>
      </c>
      <c r="O55" s="47">
        <f t="shared" si="8"/>
        <v>0.47927726553040889</v>
      </c>
      <c r="P55" s="9"/>
    </row>
    <row r="56" spans="1:119">
      <c r="A56" s="12"/>
      <c r="B56" s="25">
        <v>366</v>
      </c>
      <c r="C56" s="20" t="s">
        <v>63</v>
      </c>
      <c r="D56" s="46">
        <v>776650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776650</v>
      </c>
      <c r="O56" s="47">
        <f t="shared" si="8"/>
        <v>72.333985284530129</v>
      </c>
      <c r="P56" s="9"/>
    </row>
    <row r="57" spans="1:119">
      <c r="A57" s="12"/>
      <c r="B57" s="25">
        <v>368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669718</v>
      </c>
      <c r="L57" s="46">
        <v>0</v>
      </c>
      <c r="M57" s="46">
        <v>0</v>
      </c>
      <c r="N57" s="46">
        <f t="shared" si="11"/>
        <v>669718</v>
      </c>
      <c r="O57" s="47">
        <f t="shared" si="8"/>
        <v>62.374778802272516</v>
      </c>
      <c r="P57" s="9"/>
    </row>
    <row r="58" spans="1:119">
      <c r="A58" s="12"/>
      <c r="B58" s="25">
        <v>369.9</v>
      </c>
      <c r="C58" s="20" t="s">
        <v>66</v>
      </c>
      <c r="D58" s="46">
        <v>127742</v>
      </c>
      <c r="E58" s="46">
        <v>1879</v>
      </c>
      <c r="F58" s="46">
        <v>0</v>
      </c>
      <c r="G58" s="46">
        <v>0</v>
      </c>
      <c r="H58" s="46">
        <v>0</v>
      </c>
      <c r="I58" s="46">
        <v>192321</v>
      </c>
      <c r="J58" s="46">
        <v>0</v>
      </c>
      <c r="K58" s="46">
        <v>812</v>
      </c>
      <c r="L58" s="46">
        <v>0</v>
      </c>
      <c r="M58" s="46">
        <v>0</v>
      </c>
      <c r="N58" s="46">
        <f t="shared" si="11"/>
        <v>322754</v>
      </c>
      <c r="O58" s="47">
        <f t="shared" si="8"/>
        <v>30.059979510105244</v>
      </c>
      <c r="P58" s="9"/>
    </row>
    <row r="59" spans="1:119" ht="15.75">
      <c r="A59" s="29" t="s">
        <v>40</v>
      </c>
      <c r="B59" s="30"/>
      <c r="C59" s="31"/>
      <c r="D59" s="32">
        <f t="shared" ref="D59:M59" si="12">SUM(D60:D60)</f>
        <v>23863</v>
      </c>
      <c r="E59" s="32">
        <f t="shared" si="12"/>
        <v>17161</v>
      </c>
      <c r="F59" s="32">
        <f t="shared" si="12"/>
        <v>0</v>
      </c>
      <c r="G59" s="32">
        <f t="shared" si="12"/>
        <v>0</v>
      </c>
      <c r="H59" s="32">
        <f t="shared" si="12"/>
        <v>0</v>
      </c>
      <c r="I59" s="32">
        <f t="shared" si="12"/>
        <v>0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0</v>
      </c>
      <c r="N59" s="32">
        <f>SUM(D59:M59)</f>
        <v>41024</v>
      </c>
      <c r="O59" s="45">
        <f t="shared" si="8"/>
        <v>3.8208065567663221</v>
      </c>
      <c r="P59" s="9"/>
    </row>
    <row r="60" spans="1:119" ht="15.75" thickBot="1">
      <c r="A60" s="12"/>
      <c r="B60" s="25">
        <v>381</v>
      </c>
      <c r="C60" s="20" t="s">
        <v>67</v>
      </c>
      <c r="D60" s="46">
        <v>23863</v>
      </c>
      <c r="E60" s="46">
        <v>17161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41024</v>
      </c>
      <c r="O60" s="47">
        <f t="shared" si="8"/>
        <v>3.8208065567663221</v>
      </c>
      <c r="P60" s="9"/>
    </row>
    <row r="61" spans="1:119" ht="16.5" thickBot="1">
      <c r="A61" s="14" t="s">
        <v>51</v>
      </c>
      <c r="B61" s="23"/>
      <c r="C61" s="22"/>
      <c r="D61" s="15">
        <f t="shared" ref="D61:M61" si="13">SUM(D5,D15,D23,D34,D46,D49,D59)</f>
        <v>12110800</v>
      </c>
      <c r="E61" s="15">
        <f t="shared" si="13"/>
        <v>127456</v>
      </c>
      <c r="F61" s="15">
        <f t="shared" si="13"/>
        <v>0</v>
      </c>
      <c r="G61" s="15">
        <f t="shared" si="13"/>
        <v>0</v>
      </c>
      <c r="H61" s="15">
        <f t="shared" si="13"/>
        <v>0</v>
      </c>
      <c r="I61" s="15">
        <f t="shared" si="13"/>
        <v>6463840</v>
      </c>
      <c r="J61" s="15">
        <f t="shared" si="13"/>
        <v>352326</v>
      </c>
      <c r="K61" s="15">
        <f t="shared" si="13"/>
        <v>1696454</v>
      </c>
      <c r="L61" s="15">
        <f t="shared" si="13"/>
        <v>0</v>
      </c>
      <c r="M61" s="15">
        <f t="shared" si="13"/>
        <v>0</v>
      </c>
      <c r="N61" s="15">
        <f>SUM(D61:M61)</f>
        <v>20750876</v>
      </c>
      <c r="O61" s="38">
        <f t="shared" si="8"/>
        <v>1932.6512061097142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117</v>
      </c>
      <c r="M63" s="48"/>
      <c r="N63" s="48"/>
      <c r="O63" s="43">
        <v>10737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82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4338700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4338700</v>
      </c>
      <c r="O5" s="33">
        <f t="shared" ref="O5:O36" si="1">(N5/O$61)</f>
        <v>405.29659037832789</v>
      </c>
      <c r="P5" s="6"/>
    </row>
    <row r="6" spans="1:133">
      <c r="A6" s="12"/>
      <c r="B6" s="25">
        <v>311</v>
      </c>
      <c r="C6" s="20" t="s">
        <v>2</v>
      </c>
      <c r="D6" s="46">
        <v>2266736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2266736</v>
      </c>
      <c r="O6" s="47">
        <f t="shared" si="1"/>
        <v>211.74553946753852</v>
      </c>
      <c r="P6" s="9"/>
    </row>
    <row r="7" spans="1:133">
      <c r="A7" s="12"/>
      <c r="B7" s="25">
        <v>312.41000000000003</v>
      </c>
      <c r="C7" s="20" t="s">
        <v>11</v>
      </c>
      <c r="D7" s="46">
        <v>197136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197136</v>
      </c>
      <c r="O7" s="47">
        <f t="shared" si="1"/>
        <v>18.415319943951424</v>
      </c>
      <c r="P7" s="9"/>
    </row>
    <row r="8" spans="1:133">
      <c r="A8" s="12"/>
      <c r="B8" s="25">
        <v>312.42</v>
      </c>
      <c r="C8" s="20" t="s">
        <v>10</v>
      </c>
      <c r="D8" s="46">
        <v>92374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92374</v>
      </c>
      <c r="O8" s="47">
        <f t="shared" si="1"/>
        <v>8.629051844932274</v>
      </c>
      <c r="P8" s="9"/>
    </row>
    <row r="9" spans="1:133">
      <c r="A9" s="12"/>
      <c r="B9" s="25">
        <v>312.52</v>
      </c>
      <c r="C9" s="20" t="s">
        <v>108</v>
      </c>
      <c r="D9" s="46">
        <v>101886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101886</v>
      </c>
      <c r="O9" s="47">
        <f t="shared" si="1"/>
        <v>9.5176085941149005</v>
      </c>
      <c r="P9" s="9"/>
    </row>
    <row r="10" spans="1:133">
      <c r="A10" s="12"/>
      <c r="B10" s="25">
        <v>314.10000000000002</v>
      </c>
      <c r="C10" s="20" t="s">
        <v>12</v>
      </c>
      <c r="D10" s="46">
        <v>844483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844483</v>
      </c>
      <c r="O10" s="47">
        <f t="shared" si="1"/>
        <v>78.886781877627271</v>
      </c>
      <c r="P10" s="9"/>
    </row>
    <row r="11" spans="1:133">
      <c r="A11" s="12"/>
      <c r="B11" s="25">
        <v>314.3</v>
      </c>
      <c r="C11" s="20" t="s">
        <v>13</v>
      </c>
      <c r="D11" s="46">
        <v>281265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281265</v>
      </c>
      <c r="O11" s="47">
        <f t="shared" si="1"/>
        <v>26.274170948155067</v>
      </c>
      <c r="P11" s="9"/>
    </row>
    <row r="12" spans="1:133">
      <c r="A12" s="12"/>
      <c r="B12" s="25">
        <v>314.39999999999998</v>
      </c>
      <c r="C12" s="20" t="s">
        <v>14</v>
      </c>
      <c r="D12" s="46">
        <v>55961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55961</v>
      </c>
      <c r="O12" s="47">
        <f t="shared" si="1"/>
        <v>5.2275572162540866</v>
      </c>
      <c r="P12" s="9"/>
    </row>
    <row r="13" spans="1:133">
      <c r="A13" s="12"/>
      <c r="B13" s="25">
        <v>315</v>
      </c>
      <c r="C13" s="20" t="s">
        <v>89</v>
      </c>
      <c r="D13" s="46">
        <v>272854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272854</v>
      </c>
      <c r="O13" s="47">
        <f t="shared" si="1"/>
        <v>25.488463334890238</v>
      </c>
      <c r="P13" s="9"/>
    </row>
    <row r="14" spans="1:133">
      <c r="A14" s="12"/>
      <c r="B14" s="25">
        <v>316</v>
      </c>
      <c r="C14" s="20" t="s">
        <v>90</v>
      </c>
      <c r="D14" s="46">
        <v>226005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226005</v>
      </c>
      <c r="O14" s="47">
        <f t="shared" si="1"/>
        <v>21.112097150864081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SUM(D16:D22)</f>
        <v>2164261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66262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5" si="4">SUM(D15:M15)</f>
        <v>2230523</v>
      </c>
      <c r="O15" s="45">
        <f t="shared" si="1"/>
        <v>208.3627276973377</v>
      </c>
      <c r="P15" s="10"/>
    </row>
    <row r="16" spans="1:133">
      <c r="A16" s="12"/>
      <c r="B16" s="25">
        <v>322</v>
      </c>
      <c r="C16" s="20" t="s">
        <v>0</v>
      </c>
      <c r="D16" s="46">
        <v>339021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339021</v>
      </c>
      <c r="O16" s="47">
        <f t="shared" si="1"/>
        <v>31.669406819243346</v>
      </c>
      <c r="P16" s="9"/>
    </row>
    <row r="17" spans="1:16">
      <c r="A17" s="12"/>
      <c r="B17" s="25">
        <v>323.10000000000002</v>
      </c>
      <c r="C17" s="20" t="s">
        <v>18</v>
      </c>
      <c r="D17" s="46">
        <v>664446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664446</v>
      </c>
      <c r="O17" s="47">
        <f t="shared" si="1"/>
        <v>62.068752919196641</v>
      </c>
      <c r="P17" s="9"/>
    </row>
    <row r="18" spans="1:16">
      <c r="A18" s="12"/>
      <c r="B18" s="25">
        <v>323.39999999999998</v>
      </c>
      <c r="C18" s="20" t="s">
        <v>19</v>
      </c>
      <c r="D18" s="46">
        <v>10376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10376</v>
      </c>
      <c r="O18" s="47">
        <f t="shared" si="1"/>
        <v>0.96926669780476415</v>
      </c>
      <c r="P18" s="9"/>
    </row>
    <row r="19" spans="1:16">
      <c r="A19" s="12"/>
      <c r="B19" s="25">
        <v>323.7</v>
      </c>
      <c r="C19" s="20" t="s">
        <v>91</v>
      </c>
      <c r="D19" s="46">
        <v>436516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436516</v>
      </c>
      <c r="O19" s="47">
        <f t="shared" si="1"/>
        <v>40.776833255488093</v>
      </c>
      <c r="P19" s="9"/>
    </row>
    <row r="20" spans="1:16">
      <c r="A20" s="12"/>
      <c r="B20" s="25">
        <v>324.22000000000003</v>
      </c>
      <c r="C20" s="20" t="s">
        <v>114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66262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66262</v>
      </c>
      <c r="O20" s="47">
        <f t="shared" si="1"/>
        <v>6.1898178421298455</v>
      </c>
      <c r="P20" s="9"/>
    </row>
    <row r="21" spans="1:16">
      <c r="A21" s="12"/>
      <c r="B21" s="25">
        <v>325.2</v>
      </c>
      <c r="C21" s="20" t="s">
        <v>109</v>
      </c>
      <c r="D21" s="46">
        <v>681408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681408</v>
      </c>
      <c r="O21" s="47">
        <f t="shared" si="1"/>
        <v>63.653246146660436</v>
      </c>
      <c r="P21" s="9"/>
    </row>
    <row r="22" spans="1:16">
      <c r="A22" s="12"/>
      <c r="B22" s="25">
        <v>329</v>
      </c>
      <c r="C22" s="20" t="s">
        <v>78</v>
      </c>
      <c r="D22" s="46">
        <v>32494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32494</v>
      </c>
      <c r="O22" s="47">
        <f t="shared" si="1"/>
        <v>3.0354040168145726</v>
      </c>
      <c r="P22" s="9"/>
    </row>
    <row r="23" spans="1:16" ht="15.75">
      <c r="A23" s="29" t="s">
        <v>20</v>
      </c>
      <c r="B23" s="30"/>
      <c r="C23" s="31"/>
      <c r="D23" s="32">
        <f t="shared" ref="D23:M23" si="5">SUM(D24:D34)</f>
        <v>1341337</v>
      </c>
      <c r="E23" s="32">
        <f t="shared" si="5"/>
        <v>3965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1345302</v>
      </c>
      <c r="O23" s="45">
        <f t="shared" si="1"/>
        <v>125.6704343764596</v>
      </c>
      <c r="P23" s="10"/>
    </row>
    <row r="24" spans="1:16">
      <c r="A24" s="12"/>
      <c r="B24" s="25">
        <v>331.2</v>
      </c>
      <c r="C24" s="20" t="s">
        <v>79</v>
      </c>
      <c r="D24" s="46">
        <v>7398</v>
      </c>
      <c r="E24" s="46">
        <v>3965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11363</v>
      </c>
      <c r="O24" s="47">
        <f t="shared" si="1"/>
        <v>1.0614666043904717</v>
      </c>
      <c r="P24" s="9"/>
    </row>
    <row r="25" spans="1:16">
      <c r="A25" s="12"/>
      <c r="B25" s="25">
        <v>331.5</v>
      </c>
      <c r="C25" s="20" t="s">
        <v>21</v>
      </c>
      <c r="D25" s="46">
        <v>36918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36918</v>
      </c>
      <c r="O25" s="47">
        <f t="shared" si="1"/>
        <v>3.4486688463334891</v>
      </c>
      <c r="P25" s="9"/>
    </row>
    <row r="26" spans="1:16">
      <c r="A26" s="12"/>
      <c r="B26" s="25">
        <v>334.5</v>
      </c>
      <c r="C26" s="20" t="s">
        <v>23</v>
      </c>
      <c r="D26" s="46">
        <v>6153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6153</v>
      </c>
      <c r="O26" s="47">
        <f t="shared" si="1"/>
        <v>0.57477814105558145</v>
      </c>
      <c r="P26" s="9"/>
    </row>
    <row r="27" spans="1:16">
      <c r="A27" s="12"/>
      <c r="B27" s="25">
        <v>334.7</v>
      </c>
      <c r="C27" s="20" t="s">
        <v>24</v>
      </c>
      <c r="D27" s="46">
        <v>5970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5970</v>
      </c>
      <c r="O27" s="47">
        <f t="shared" si="1"/>
        <v>0.55768332554880895</v>
      </c>
      <c r="P27" s="9"/>
    </row>
    <row r="28" spans="1:16">
      <c r="A28" s="12"/>
      <c r="B28" s="25">
        <v>335.12</v>
      </c>
      <c r="C28" s="20" t="s">
        <v>92</v>
      </c>
      <c r="D28" s="46">
        <v>349398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349398</v>
      </c>
      <c r="O28" s="47">
        <f t="shared" si="1"/>
        <v>32.638766931340498</v>
      </c>
      <c r="P28" s="9"/>
    </row>
    <row r="29" spans="1:16">
      <c r="A29" s="12"/>
      <c r="B29" s="25">
        <v>335.14</v>
      </c>
      <c r="C29" s="20" t="s">
        <v>93</v>
      </c>
      <c r="D29" s="46">
        <v>25078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25078</v>
      </c>
      <c r="O29" s="47">
        <f t="shared" si="1"/>
        <v>2.3426436244745448</v>
      </c>
      <c r="P29" s="9"/>
    </row>
    <row r="30" spans="1:16">
      <c r="A30" s="12"/>
      <c r="B30" s="25">
        <v>335.15</v>
      </c>
      <c r="C30" s="20" t="s">
        <v>94</v>
      </c>
      <c r="D30" s="46">
        <v>14351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14351</v>
      </c>
      <c r="O30" s="47">
        <f t="shared" si="1"/>
        <v>1.3405885100420365</v>
      </c>
      <c r="P30" s="9"/>
    </row>
    <row r="31" spans="1:16">
      <c r="A31" s="12"/>
      <c r="B31" s="25">
        <v>335.18</v>
      </c>
      <c r="C31" s="20" t="s">
        <v>95</v>
      </c>
      <c r="D31" s="46">
        <v>820927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820927</v>
      </c>
      <c r="O31" s="47">
        <f t="shared" si="1"/>
        <v>76.686314806165342</v>
      </c>
      <c r="P31" s="9"/>
    </row>
    <row r="32" spans="1:16">
      <c r="A32" s="12"/>
      <c r="B32" s="25">
        <v>337.2</v>
      </c>
      <c r="C32" s="20" t="s">
        <v>29</v>
      </c>
      <c r="D32" s="46">
        <v>24160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24160</v>
      </c>
      <c r="O32" s="47">
        <f t="shared" si="1"/>
        <v>2.2568893040635216</v>
      </c>
      <c r="P32" s="9"/>
    </row>
    <row r="33" spans="1:16">
      <c r="A33" s="12"/>
      <c r="B33" s="25">
        <v>338</v>
      </c>
      <c r="C33" s="20" t="s">
        <v>32</v>
      </c>
      <c r="D33" s="46">
        <v>33496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33496</v>
      </c>
      <c r="O33" s="47">
        <f t="shared" si="1"/>
        <v>3.1290051377860815</v>
      </c>
      <c r="P33" s="9"/>
    </row>
    <row r="34" spans="1:16">
      <c r="A34" s="12"/>
      <c r="B34" s="25">
        <v>339</v>
      </c>
      <c r="C34" s="20" t="s">
        <v>33</v>
      </c>
      <c r="D34" s="46">
        <v>17488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17488</v>
      </c>
      <c r="O34" s="47">
        <f t="shared" si="1"/>
        <v>1.6336291452592246</v>
      </c>
      <c r="P34" s="9"/>
    </row>
    <row r="35" spans="1:16" ht="15.75">
      <c r="A35" s="29" t="s">
        <v>38</v>
      </c>
      <c r="B35" s="30"/>
      <c r="C35" s="31"/>
      <c r="D35" s="32">
        <f t="shared" ref="D35:M35" si="7">SUM(D36:D44)</f>
        <v>1076446</v>
      </c>
      <c r="E35" s="32">
        <f t="shared" si="7"/>
        <v>32400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5618562</v>
      </c>
      <c r="J35" s="32">
        <f t="shared" si="7"/>
        <v>347177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7074585</v>
      </c>
      <c r="O35" s="45">
        <f t="shared" si="1"/>
        <v>660.86735170481086</v>
      </c>
      <c r="P35" s="10"/>
    </row>
    <row r="36" spans="1:16">
      <c r="A36" s="12"/>
      <c r="B36" s="25">
        <v>341.2</v>
      </c>
      <c r="C36" s="20" t="s">
        <v>96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347177</v>
      </c>
      <c r="K36" s="46">
        <v>0</v>
      </c>
      <c r="L36" s="46">
        <v>0</v>
      </c>
      <c r="M36" s="46">
        <v>0</v>
      </c>
      <c r="N36" s="46">
        <f t="shared" ref="N36:N44" si="8">SUM(D36:M36)</f>
        <v>347177</v>
      </c>
      <c r="O36" s="47">
        <f t="shared" si="1"/>
        <v>32.431293787949556</v>
      </c>
      <c r="P36" s="9"/>
    </row>
    <row r="37" spans="1:16">
      <c r="A37" s="12"/>
      <c r="B37" s="25">
        <v>342.1</v>
      </c>
      <c r="C37" s="20" t="s">
        <v>42</v>
      </c>
      <c r="D37" s="46">
        <v>735153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735153</v>
      </c>
      <c r="O37" s="47">
        <f t="shared" ref="O37:O59" si="9">(N37/O$61)</f>
        <v>68.673797290985519</v>
      </c>
      <c r="P37" s="9"/>
    </row>
    <row r="38" spans="1:16">
      <c r="A38" s="12"/>
      <c r="B38" s="25">
        <v>343.3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2905068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2905068</v>
      </c>
      <c r="O38" s="47">
        <f t="shared" si="9"/>
        <v>271.37487155534797</v>
      </c>
      <c r="P38" s="9"/>
    </row>
    <row r="39" spans="1:16">
      <c r="A39" s="12"/>
      <c r="B39" s="25">
        <v>343.4</v>
      </c>
      <c r="C39" s="20" t="s">
        <v>44</v>
      </c>
      <c r="D39" s="46">
        <v>-576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-576</v>
      </c>
      <c r="O39" s="47">
        <f t="shared" si="9"/>
        <v>-5.3806632414759456E-2</v>
      </c>
      <c r="P39" s="9"/>
    </row>
    <row r="40" spans="1:16">
      <c r="A40" s="12"/>
      <c r="B40" s="25">
        <v>343.5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2583331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2583331</v>
      </c>
      <c r="O40" s="47">
        <f t="shared" si="9"/>
        <v>241.32003736571696</v>
      </c>
      <c r="P40" s="9"/>
    </row>
    <row r="41" spans="1:16">
      <c r="A41" s="12"/>
      <c r="B41" s="25">
        <v>343.6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130163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130163</v>
      </c>
      <c r="O41" s="47">
        <f t="shared" si="9"/>
        <v>12.159084539934611</v>
      </c>
      <c r="P41" s="9"/>
    </row>
    <row r="42" spans="1:16">
      <c r="A42" s="12"/>
      <c r="B42" s="25">
        <v>344.5</v>
      </c>
      <c r="C42" s="20" t="s">
        <v>97</v>
      </c>
      <c r="D42" s="46">
        <v>289802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289802</v>
      </c>
      <c r="O42" s="47">
        <f t="shared" si="9"/>
        <v>27.071648762260626</v>
      </c>
      <c r="P42" s="9"/>
    </row>
    <row r="43" spans="1:16">
      <c r="A43" s="12"/>
      <c r="B43" s="25">
        <v>345.9</v>
      </c>
      <c r="C43" s="20" t="s">
        <v>48</v>
      </c>
      <c r="D43" s="46">
        <v>0</v>
      </c>
      <c r="E43" s="46">
        <v>32400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32400</v>
      </c>
      <c r="O43" s="47">
        <f t="shared" si="9"/>
        <v>3.0266230733302195</v>
      </c>
      <c r="P43" s="9"/>
    </row>
    <row r="44" spans="1:16">
      <c r="A44" s="12"/>
      <c r="B44" s="25">
        <v>347.2</v>
      </c>
      <c r="C44" s="20" t="s">
        <v>49</v>
      </c>
      <c r="D44" s="46">
        <v>52067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52067</v>
      </c>
      <c r="O44" s="47">
        <f t="shared" si="9"/>
        <v>4.8638019617001405</v>
      </c>
      <c r="P44" s="9"/>
    </row>
    <row r="45" spans="1:16" ht="15.75">
      <c r="A45" s="29" t="s">
        <v>39</v>
      </c>
      <c r="B45" s="30"/>
      <c r="C45" s="31"/>
      <c r="D45" s="32">
        <f t="shared" ref="D45:M45" si="10">SUM(D46:D47)</f>
        <v>322907</v>
      </c>
      <c r="E45" s="32">
        <f t="shared" si="10"/>
        <v>132767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>SUM(D45:M45)</f>
        <v>455674</v>
      </c>
      <c r="O45" s="45">
        <f t="shared" si="9"/>
        <v>42.566464269033162</v>
      </c>
      <c r="P45" s="10"/>
    </row>
    <row r="46" spans="1:16">
      <c r="A46" s="13"/>
      <c r="B46" s="39">
        <v>351.1</v>
      </c>
      <c r="C46" s="21" t="s">
        <v>53</v>
      </c>
      <c r="D46" s="46">
        <v>22533</v>
      </c>
      <c r="E46" s="46">
        <v>2647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25180</v>
      </c>
      <c r="O46" s="47">
        <f t="shared" si="9"/>
        <v>2.3521718822979918</v>
      </c>
      <c r="P46" s="9"/>
    </row>
    <row r="47" spans="1:16">
      <c r="A47" s="13"/>
      <c r="B47" s="39">
        <v>354</v>
      </c>
      <c r="C47" s="21" t="s">
        <v>56</v>
      </c>
      <c r="D47" s="46">
        <v>300374</v>
      </c>
      <c r="E47" s="46">
        <v>130120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430494</v>
      </c>
      <c r="O47" s="47">
        <f t="shared" si="9"/>
        <v>40.214292386735167</v>
      </c>
      <c r="P47" s="9"/>
    </row>
    <row r="48" spans="1:16" ht="15.75">
      <c r="A48" s="29" t="s">
        <v>3</v>
      </c>
      <c r="B48" s="30"/>
      <c r="C48" s="31"/>
      <c r="D48" s="32">
        <f t="shared" ref="D48:M48" si="11">SUM(D49:D58)</f>
        <v>1146476</v>
      </c>
      <c r="E48" s="32">
        <f t="shared" si="11"/>
        <v>2388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204205</v>
      </c>
      <c r="J48" s="32">
        <f t="shared" si="11"/>
        <v>0</v>
      </c>
      <c r="K48" s="32">
        <f t="shared" si="11"/>
        <v>581137</v>
      </c>
      <c r="L48" s="32">
        <f t="shared" si="11"/>
        <v>0</v>
      </c>
      <c r="M48" s="32">
        <f t="shared" si="11"/>
        <v>0</v>
      </c>
      <c r="N48" s="32">
        <f>SUM(D48:M48)</f>
        <v>1934206</v>
      </c>
      <c r="O48" s="45">
        <f t="shared" si="9"/>
        <v>180.68248482017748</v>
      </c>
      <c r="P48" s="10"/>
    </row>
    <row r="49" spans="1:119">
      <c r="A49" s="12"/>
      <c r="B49" s="25">
        <v>361.1</v>
      </c>
      <c r="C49" s="20" t="s">
        <v>57</v>
      </c>
      <c r="D49" s="46">
        <v>23425</v>
      </c>
      <c r="E49" s="46">
        <v>77</v>
      </c>
      <c r="F49" s="46">
        <v>0</v>
      </c>
      <c r="G49" s="46">
        <v>0</v>
      </c>
      <c r="H49" s="46">
        <v>0</v>
      </c>
      <c r="I49" s="46">
        <v>21582</v>
      </c>
      <c r="J49" s="46">
        <v>0</v>
      </c>
      <c r="K49" s="46">
        <v>95175</v>
      </c>
      <c r="L49" s="46">
        <v>0</v>
      </c>
      <c r="M49" s="46">
        <v>0</v>
      </c>
      <c r="N49" s="46">
        <f>SUM(D49:M49)</f>
        <v>140259</v>
      </c>
      <c r="O49" s="47">
        <f t="shared" si="9"/>
        <v>13.102195235871088</v>
      </c>
      <c r="P49" s="9"/>
    </row>
    <row r="50" spans="1:119">
      <c r="A50" s="12"/>
      <c r="B50" s="25">
        <v>361.2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205345</v>
      </c>
      <c r="L50" s="46">
        <v>0</v>
      </c>
      <c r="M50" s="46">
        <v>0</v>
      </c>
      <c r="N50" s="46">
        <f t="shared" ref="N50:N58" si="12">SUM(D50:M50)</f>
        <v>205345</v>
      </c>
      <c r="O50" s="47">
        <f t="shared" si="9"/>
        <v>19.182157870154132</v>
      </c>
      <c r="P50" s="9"/>
    </row>
    <row r="51" spans="1:119">
      <c r="A51" s="12"/>
      <c r="B51" s="25">
        <v>361.3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-1615727</v>
      </c>
      <c r="L51" s="46">
        <v>0</v>
      </c>
      <c r="M51" s="46">
        <v>0</v>
      </c>
      <c r="N51" s="46">
        <f t="shared" si="12"/>
        <v>-1615727</v>
      </c>
      <c r="O51" s="47">
        <f t="shared" si="9"/>
        <v>-150.93199439514245</v>
      </c>
      <c r="P51" s="9"/>
    </row>
    <row r="52" spans="1:119">
      <c r="A52" s="12"/>
      <c r="B52" s="25">
        <v>361.4</v>
      </c>
      <c r="C52" s="20" t="s">
        <v>99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1280806</v>
      </c>
      <c r="L52" s="46">
        <v>0</v>
      </c>
      <c r="M52" s="46">
        <v>0</v>
      </c>
      <c r="N52" s="46">
        <f t="shared" si="12"/>
        <v>1280806</v>
      </c>
      <c r="O52" s="47">
        <f t="shared" si="9"/>
        <v>119.64558617468472</v>
      </c>
      <c r="P52" s="9"/>
    </row>
    <row r="53" spans="1:119">
      <c r="A53" s="12"/>
      <c r="B53" s="25">
        <v>362</v>
      </c>
      <c r="C53" s="20" t="s">
        <v>61</v>
      </c>
      <c r="D53" s="46">
        <v>187038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187038</v>
      </c>
      <c r="O53" s="47">
        <f t="shared" si="9"/>
        <v>17.472022419430171</v>
      </c>
      <c r="P53" s="9"/>
    </row>
    <row r="54" spans="1:119">
      <c r="A54" s="12"/>
      <c r="B54" s="25">
        <v>364</v>
      </c>
      <c r="C54" s="20" t="s">
        <v>100</v>
      </c>
      <c r="D54" s="46">
        <v>68720</v>
      </c>
      <c r="E54" s="46">
        <v>2311</v>
      </c>
      <c r="F54" s="46">
        <v>0</v>
      </c>
      <c r="G54" s="46">
        <v>0</v>
      </c>
      <c r="H54" s="46">
        <v>0</v>
      </c>
      <c r="I54" s="46">
        <v>3111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74142</v>
      </c>
      <c r="O54" s="47">
        <f t="shared" si="9"/>
        <v>6.9259224661373189</v>
      </c>
      <c r="P54" s="9"/>
    </row>
    <row r="55" spans="1:119">
      <c r="A55" s="12"/>
      <c r="B55" s="25">
        <v>366</v>
      </c>
      <c r="C55" s="20" t="s">
        <v>63</v>
      </c>
      <c r="D55" s="46">
        <v>784668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784668</v>
      </c>
      <c r="O55" s="47">
        <f t="shared" si="9"/>
        <v>73.299205978514706</v>
      </c>
      <c r="P55" s="9"/>
    </row>
    <row r="56" spans="1:119">
      <c r="A56" s="12"/>
      <c r="B56" s="25">
        <v>368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615418</v>
      </c>
      <c r="L56" s="46">
        <v>0</v>
      </c>
      <c r="M56" s="46">
        <v>0</v>
      </c>
      <c r="N56" s="46">
        <f t="shared" si="12"/>
        <v>615418</v>
      </c>
      <c r="O56" s="47">
        <f t="shared" si="9"/>
        <v>57.488836992059788</v>
      </c>
      <c r="P56" s="9"/>
    </row>
    <row r="57" spans="1:119">
      <c r="A57" s="12"/>
      <c r="B57" s="25">
        <v>369.3</v>
      </c>
      <c r="C57" s="20" t="s">
        <v>101</v>
      </c>
      <c r="D57" s="46">
        <v>1116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1116</v>
      </c>
      <c r="O57" s="47">
        <f t="shared" si="9"/>
        <v>0.10425035030359645</v>
      </c>
      <c r="P57" s="9"/>
    </row>
    <row r="58" spans="1:119" ht="15.75" thickBot="1">
      <c r="A58" s="12"/>
      <c r="B58" s="25">
        <v>369.9</v>
      </c>
      <c r="C58" s="20" t="s">
        <v>66</v>
      </c>
      <c r="D58" s="46">
        <v>81509</v>
      </c>
      <c r="E58" s="46">
        <v>0</v>
      </c>
      <c r="F58" s="46">
        <v>0</v>
      </c>
      <c r="G58" s="46">
        <v>0</v>
      </c>
      <c r="H58" s="46">
        <v>0</v>
      </c>
      <c r="I58" s="46">
        <v>179512</v>
      </c>
      <c r="J58" s="46">
        <v>0</v>
      </c>
      <c r="K58" s="46">
        <v>120</v>
      </c>
      <c r="L58" s="46">
        <v>0</v>
      </c>
      <c r="M58" s="46">
        <v>0</v>
      </c>
      <c r="N58" s="46">
        <f t="shared" si="12"/>
        <v>261141</v>
      </c>
      <c r="O58" s="47">
        <f t="shared" si="9"/>
        <v>24.394301728164407</v>
      </c>
      <c r="P58" s="9"/>
    </row>
    <row r="59" spans="1:119" ht="16.5" thickBot="1">
      <c r="A59" s="14" t="s">
        <v>51</v>
      </c>
      <c r="B59" s="23"/>
      <c r="C59" s="22"/>
      <c r="D59" s="15">
        <f>SUM(D5,D15,D23,D35,D45,D48)</f>
        <v>10390127</v>
      </c>
      <c r="E59" s="15">
        <f t="shared" ref="E59:M59" si="13">SUM(E5,E15,E23,E35,E45,E48)</f>
        <v>171520</v>
      </c>
      <c r="F59" s="15">
        <f t="shared" si="13"/>
        <v>0</v>
      </c>
      <c r="G59" s="15">
        <f t="shared" si="13"/>
        <v>0</v>
      </c>
      <c r="H59" s="15">
        <f t="shared" si="13"/>
        <v>0</v>
      </c>
      <c r="I59" s="15">
        <f t="shared" si="13"/>
        <v>5889029</v>
      </c>
      <c r="J59" s="15">
        <f t="shared" si="13"/>
        <v>347177</v>
      </c>
      <c r="K59" s="15">
        <f t="shared" si="13"/>
        <v>581137</v>
      </c>
      <c r="L59" s="15">
        <f t="shared" si="13"/>
        <v>0</v>
      </c>
      <c r="M59" s="15">
        <f t="shared" si="13"/>
        <v>0</v>
      </c>
      <c r="N59" s="15">
        <f>SUM(D59:M59)</f>
        <v>17378990</v>
      </c>
      <c r="O59" s="38">
        <f t="shared" si="9"/>
        <v>1623.4460532461467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115</v>
      </c>
      <c r="M61" s="48"/>
      <c r="N61" s="48"/>
      <c r="O61" s="43">
        <v>10705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82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2024-05-28T21:18:26Z</cp:lastPrinted>
  <dcterms:created xsi:type="dcterms:W3CDTF">2000-08-31T21:26:31Z</dcterms:created>
  <dcterms:modified xsi:type="dcterms:W3CDTF">2024-08-22T20:09:43Z</dcterms:modified>
</cp:coreProperties>
</file>