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'2008'!$A$1:$O$77</definedName>
    <definedName name="_xlnm.Print_Area" localSheetId="13">'2009'!$A$1:$O$64</definedName>
    <definedName name="_xlnm.Print_Area" localSheetId="12">'2010'!$A$1:$O$81</definedName>
    <definedName name="_xlnm.Print_Area" localSheetId="11">'2011'!$A$1:$O$78</definedName>
    <definedName name="_xlnm.Print_Area" localSheetId="10">'2012'!$A$1:$O$76</definedName>
    <definedName name="_xlnm.Print_Area" localSheetId="9">'2013'!$A$1:$O$76</definedName>
    <definedName name="_xlnm.Print_Area" localSheetId="8">'2014'!$A$1:$O$73</definedName>
    <definedName name="_xlnm.Print_Area" localSheetId="7">'2015'!$A$1:$O$72</definedName>
    <definedName name="_xlnm.Print_Area" localSheetId="6">'2016'!$A$1:$O$73</definedName>
    <definedName name="_xlnm.Print_Area" localSheetId="5">'2017'!$A$1:$O$73</definedName>
    <definedName name="_xlnm.Print_Area" localSheetId="4">'2018'!$A$1:$O$61</definedName>
    <definedName name="_xlnm.Print_Area" localSheetId="3">'2019'!$A$1:$O$60</definedName>
    <definedName name="_xlnm.Print_Area" localSheetId="2">'2020'!$A$1:$O$78</definedName>
    <definedName name="_xlnm.Print_Area" localSheetId="1">'2021'!$A$1:$P$78</definedName>
    <definedName name="_xlnm.Print_Area" localSheetId="0">'2022'!$A$1:$P$75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70" i="47" l="1"/>
  <c r="P70" i="47" s="1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8" i="47" l="1"/>
  <c r="P68" i="47" s="1"/>
  <c r="O61" i="47"/>
  <c r="P61" i="47" s="1"/>
  <c r="O56" i="47"/>
  <c r="P56" i="47" s="1"/>
  <c r="O40" i="47"/>
  <c r="P40" i="47" s="1"/>
  <c r="J71" i="47"/>
  <c r="M71" i="47"/>
  <c r="L71" i="47"/>
  <c r="O27" i="47"/>
  <c r="P27" i="47" s="1"/>
  <c r="G71" i="47"/>
  <c r="D71" i="47"/>
  <c r="F71" i="47"/>
  <c r="H71" i="47"/>
  <c r="I71" i="47"/>
  <c r="E71" i="47"/>
  <c r="K71" i="47"/>
  <c r="N71" i="47"/>
  <c r="O15" i="47"/>
  <c r="P15" i="47" s="1"/>
  <c r="O5" i="47"/>
  <c r="P5" i="47" s="1"/>
  <c r="O73" i="46"/>
  <c r="P73" i="46"/>
  <c r="O72" i="46"/>
  <c r="P72" i="46"/>
  <c r="N71" i="46"/>
  <c r="M71" i="46"/>
  <c r="L71" i="46"/>
  <c r="K71" i="46"/>
  <c r="J71" i="46"/>
  <c r="I71" i="46"/>
  <c r="H71" i="46"/>
  <c r="H74" i="46" s="1"/>
  <c r="O74" i="46" s="1"/>
  <c r="P74" i="46" s="1"/>
  <c r="G71" i="46"/>
  <c r="F71" i="46"/>
  <c r="E71" i="46"/>
  <c r="D71" i="46"/>
  <c r="O70" i="46"/>
  <c r="P70" i="46" s="1"/>
  <c r="O69" i="46"/>
  <c r="P69" i="46" s="1"/>
  <c r="O68" i="46"/>
  <c r="P68" i="46" s="1"/>
  <c r="O67" i="46"/>
  <c r="P67" i="46"/>
  <c r="O66" i="46"/>
  <c r="P66" i="46" s="1"/>
  <c r="O65" i="46"/>
  <c r="P65" i="46" s="1"/>
  <c r="O64" i="46"/>
  <c r="P64" i="46" s="1"/>
  <c r="O63" i="46"/>
  <c r="P63" i="46" s="1"/>
  <c r="O62" i="46"/>
  <c r="P62" i="46" s="1"/>
  <c r="O61" i="46"/>
  <c r="P61" i="46"/>
  <c r="N60" i="46"/>
  <c r="M60" i="46"/>
  <c r="L60" i="46"/>
  <c r="K60" i="46"/>
  <c r="J60" i="46"/>
  <c r="I60" i="46"/>
  <c r="H60" i="46"/>
  <c r="G60" i="46"/>
  <c r="F60" i="46"/>
  <c r="E60" i="46"/>
  <c r="D60" i="46"/>
  <c r="O59" i="46"/>
  <c r="P59" i="46" s="1"/>
  <c r="O58" i="46"/>
  <c r="P58" i="46"/>
  <c r="O57" i="46"/>
  <c r="P57" i="46"/>
  <c r="O56" i="46"/>
  <c r="P56" i="46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 s="1"/>
  <c r="O53" i="46"/>
  <c r="P53" i="46" s="1"/>
  <c r="O52" i="46"/>
  <c r="P52" i="46"/>
  <c r="O51" i="46"/>
  <c r="P51" i="46" s="1"/>
  <c r="O50" i="46"/>
  <c r="P50" i="46" s="1"/>
  <c r="O49" i="46"/>
  <c r="P49" i="46" s="1"/>
  <c r="O48" i="46"/>
  <c r="P48" i="46" s="1"/>
  <c r="O47" i="46"/>
  <c r="P47" i="46" s="1"/>
  <c r="O46" i="46"/>
  <c r="P46" i="46"/>
  <c r="O45" i="46"/>
  <c r="P45" i="46" s="1"/>
  <c r="O44" i="46"/>
  <c r="P44" i="46" s="1"/>
  <c r="O43" i="46"/>
  <c r="P43" i="46" s="1"/>
  <c r="O42" i="46"/>
  <c r="P42" i="46" s="1"/>
  <c r="O41" i="46"/>
  <c r="P41" i="46" s="1"/>
  <c r="O40" i="46"/>
  <c r="P40" i="46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O35" i="46"/>
  <c r="P35" i="46"/>
  <c r="O34" i="46"/>
  <c r="P34" i="46"/>
  <c r="O33" i="46"/>
  <c r="P33" i="46"/>
  <c r="O32" i="46"/>
  <c r="P32" i="46" s="1"/>
  <c r="O31" i="46"/>
  <c r="P31" i="46"/>
  <c r="O30" i="46"/>
  <c r="P30" i="46"/>
  <c r="O29" i="46"/>
  <c r="P29" i="46"/>
  <c r="O28" i="46"/>
  <c r="P28" i="46"/>
  <c r="O27" i="46"/>
  <c r="P27" i="46"/>
  <c r="O26" i="46"/>
  <c r="P26" i="46" s="1"/>
  <c r="O25" i="46"/>
  <c r="P25" i="46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/>
  <c r="O11" i="46"/>
  <c r="P11" i="46" s="1"/>
  <c r="O10" i="46"/>
  <c r="P10" i="46"/>
  <c r="O9" i="46"/>
  <c r="P9" i="46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73" i="45"/>
  <c r="O73" i="45"/>
  <c r="N72" i="45"/>
  <c r="O72" i="45" s="1"/>
  <c r="M71" i="45"/>
  <c r="L71" i="45"/>
  <c r="K71" i="45"/>
  <c r="J71" i="45"/>
  <c r="I71" i="45"/>
  <c r="H71" i="45"/>
  <c r="G71" i="45"/>
  <c r="F71" i="45"/>
  <c r="E71" i="45"/>
  <c r="D71" i="45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N54" i="45" s="1"/>
  <c r="O54" i="45" s="1"/>
  <c r="E54" i="45"/>
  <c r="D54" i="45"/>
  <c r="N53" i="45"/>
  <c r="O53" i="45" s="1"/>
  <c r="N52" i="45"/>
  <c r="O52" i="45" s="1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L56" i="44" s="1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M9" i="44"/>
  <c r="L9" i="44"/>
  <c r="K9" i="44"/>
  <c r="J9" i="44"/>
  <c r="I9" i="44"/>
  <c r="H9" i="44"/>
  <c r="G9" i="44"/>
  <c r="F9" i="44"/>
  <c r="E9" i="44"/>
  <c r="D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6" i="43"/>
  <c r="O56" i="43" s="1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3" i="43"/>
  <c r="O53" i="43" s="1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 s="1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3" i="43"/>
  <c r="O43" i="43" s="1"/>
  <c r="N42" i="43"/>
  <c r="O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8" i="42"/>
  <c r="O68" i="42" s="1"/>
  <c r="N67" i="42"/>
  <c r="O67" i="42" s="1"/>
  <c r="N66" i="42"/>
  <c r="O66" i="42"/>
  <c r="M65" i="42"/>
  <c r="L65" i="42"/>
  <c r="K65" i="42"/>
  <c r="J65" i="42"/>
  <c r="I65" i="42"/>
  <c r="H65" i="42"/>
  <c r="G65" i="42"/>
  <c r="F65" i="42"/>
  <c r="E65" i="42"/>
  <c r="D65" i="42"/>
  <c r="N64" i="42"/>
  <c r="O64" i="42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 s="1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68" i="41"/>
  <c r="O68" i="41"/>
  <c r="N67" i="41"/>
  <c r="O67" i="41" s="1"/>
  <c r="M66" i="41"/>
  <c r="L66" i="41"/>
  <c r="K66" i="41"/>
  <c r="J66" i="41"/>
  <c r="I66" i="41"/>
  <c r="H66" i="41"/>
  <c r="G66" i="41"/>
  <c r="F66" i="41"/>
  <c r="E66" i="41"/>
  <c r="D66" i="4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/>
  <c r="N59" i="41"/>
  <c r="O59" i="41" s="1"/>
  <c r="N58" i="41"/>
  <c r="O58" i="41" s="1"/>
  <c r="N57" i="41"/>
  <c r="O57" i="41" s="1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67" i="40"/>
  <c r="O67" i="40" s="1"/>
  <c r="M66" i="40"/>
  <c r="L66" i="40"/>
  <c r="K66" i="40"/>
  <c r="J66" i="40"/>
  <c r="I66" i="40"/>
  <c r="H66" i="40"/>
  <c r="G66" i="40"/>
  <c r="F66" i="40"/>
  <c r="E66" i="40"/>
  <c r="D66" i="40"/>
  <c r="N65" i="40"/>
  <c r="O65" i="40" s="1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 s="1"/>
  <c r="M56" i="40"/>
  <c r="L56" i="40"/>
  <c r="K56" i="40"/>
  <c r="J56" i="40"/>
  <c r="I56" i="40"/>
  <c r="H56" i="40"/>
  <c r="G56" i="40"/>
  <c r="F56" i="40"/>
  <c r="E56" i="40"/>
  <c r="D56" i="40"/>
  <c r="N55" i="40"/>
  <c r="O55" i="40" s="1"/>
  <c r="N54" i="40"/>
  <c r="O54" i="40" s="1"/>
  <c r="N53" i="40"/>
  <c r="O53" i="40"/>
  <c r="M52" i="40"/>
  <c r="L52" i="40"/>
  <c r="K52" i="40"/>
  <c r="J52" i="40"/>
  <c r="I52" i="40"/>
  <c r="H52" i="40"/>
  <c r="G52" i="40"/>
  <c r="F52" i="40"/>
  <c r="E52" i="40"/>
  <c r="D52" i="40"/>
  <c r="N51" i="40"/>
  <c r="O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8" i="39"/>
  <c r="O68" i="39" s="1"/>
  <c r="N67" i="39"/>
  <c r="O67" i="39" s="1"/>
  <c r="N66" i="39"/>
  <c r="O66" i="39" s="1"/>
  <c r="M65" i="39"/>
  <c r="L65" i="39"/>
  <c r="K65" i="39"/>
  <c r="J65" i="39"/>
  <c r="I65" i="39"/>
  <c r="H65" i="39"/>
  <c r="G65" i="39"/>
  <c r="F65" i="39"/>
  <c r="E65" i="39"/>
  <c r="D65" i="39"/>
  <c r="N64" i="39"/>
  <c r="O64" i="39" s="1"/>
  <c r="N63" i="39"/>
  <c r="O63" i="39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/>
  <c r="N56" i="39"/>
  <c r="O56" i="39" s="1"/>
  <c r="N55" i="39"/>
  <c r="O55" i="39" s="1"/>
  <c r="M54" i="39"/>
  <c r="L54" i="39"/>
  <c r="K54" i="39"/>
  <c r="J54" i="39"/>
  <c r="I54" i="39"/>
  <c r="H54" i="39"/>
  <c r="G54" i="39"/>
  <c r="F54" i="39"/>
  <c r="E54" i="39"/>
  <c r="D54" i="39"/>
  <c r="N53" i="39"/>
  <c r="O53" i="39" s="1"/>
  <c r="N52" i="39"/>
  <c r="O52" i="39" s="1"/>
  <c r="N51" i="39"/>
  <c r="O51" i="39" s="1"/>
  <c r="M50" i="39"/>
  <c r="L50" i="39"/>
  <c r="K50" i="39"/>
  <c r="J50" i="39"/>
  <c r="I50" i="39"/>
  <c r="H50" i="39"/>
  <c r="G50" i="39"/>
  <c r="F50" i="39"/>
  <c r="E50" i="39"/>
  <c r="D50" i="39"/>
  <c r="N49" i="39"/>
  <c r="O49" i="39" s="1"/>
  <c r="N48" i="39"/>
  <c r="O48" i="39" s="1"/>
  <c r="N47" i="39"/>
  <c r="O47" i="39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/>
  <c r="M34" i="39"/>
  <c r="L34" i="39"/>
  <c r="K34" i="39"/>
  <c r="J34" i="39"/>
  <c r="I34" i="39"/>
  <c r="H34" i="39"/>
  <c r="G34" i="39"/>
  <c r="F34" i="39"/>
  <c r="E34" i="39"/>
  <c r="D34" i="39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D69" i="39" s="1"/>
  <c r="N69" i="39" s="1"/>
  <c r="O69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69" i="39" s="1"/>
  <c r="K5" i="39"/>
  <c r="J5" i="39"/>
  <c r="I5" i="39"/>
  <c r="H5" i="39"/>
  <c r="H69" i="39"/>
  <c r="G5" i="39"/>
  <c r="F5" i="39"/>
  <c r="E5" i="39"/>
  <c r="D5" i="39"/>
  <c r="N72" i="38"/>
  <c r="O72" i="38"/>
  <c r="N71" i="38"/>
  <c r="O71" i="38"/>
  <c r="N70" i="38"/>
  <c r="O70" i="38" s="1"/>
  <c r="M69" i="38"/>
  <c r="L69" i="38"/>
  <c r="K69" i="38"/>
  <c r="J69" i="38"/>
  <c r="I69" i="38"/>
  <c r="H69" i="38"/>
  <c r="G69" i="38"/>
  <c r="F69" i="38"/>
  <c r="E69" i="38"/>
  <c r="D69" i="38"/>
  <c r="N68" i="38"/>
  <c r="O68" i="38" s="1"/>
  <c r="N67" i="38"/>
  <c r="O67" i="38"/>
  <c r="N66" i="38"/>
  <c r="O66" i="38"/>
  <c r="N65" i="38"/>
  <c r="O65" i="38" s="1"/>
  <c r="N64" i="38"/>
  <c r="O64" i="38"/>
  <c r="N63" i="38"/>
  <c r="O63" i="38"/>
  <c r="N62" i="38"/>
  <c r="O62" i="38" s="1"/>
  <c r="N61" i="38"/>
  <c r="O61" i="38"/>
  <c r="M60" i="38"/>
  <c r="L60" i="38"/>
  <c r="K60" i="38"/>
  <c r="J60" i="38"/>
  <c r="I60" i="38"/>
  <c r="H60" i="38"/>
  <c r="G60" i="38"/>
  <c r="F60" i="38"/>
  <c r="E60" i="38"/>
  <c r="D60" i="38"/>
  <c r="N59" i="38"/>
  <c r="O59" i="38"/>
  <c r="N58" i="38"/>
  <c r="O58" i="38"/>
  <c r="N57" i="38"/>
  <c r="O57" i="38" s="1"/>
  <c r="N56" i="38"/>
  <c r="O56" i="38"/>
  <c r="M55" i="38"/>
  <c r="L55" i="38"/>
  <c r="K55" i="38"/>
  <c r="J55" i="38"/>
  <c r="I55" i="38"/>
  <c r="H55" i="38"/>
  <c r="G55" i="38"/>
  <c r="F55" i="38"/>
  <c r="E55" i="38"/>
  <c r="D55" i="38"/>
  <c r="N54" i="38"/>
  <c r="O54" i="38"/>
  <c r="N53" i="38"/>
  <c r="O53" i="38" s="1"/>
  <c r="N52" i="38"/>
  <c r="O52" i="38"/>
  <c r="N51" i="38"/>
  <c r="O51" i="38"/>
  <c r="N50" i="38"/>
  <c r="O50" i="38" s="1"/>
  <c r="N49" i="38"/>
  <c r="O49" i="38"/>
  <c r="N48" i="38"/>
  <c r="O48" i="38" s="1"/>
  <c r="N47" i="38"/>
  <c r="O47" i="38" s="1"/>
  <c r="N46" i="38"/>
  <c r="O46" i="38"/>
  <c r="N45" i="38"/>
  <c r="O45" i="38"/>
  <c r="N44" i="38"/>
  <c r="O44" i="38" s="1"/>
  <c r="N43" i="38"/>
  <c r="O43" i="38"/>
  <c r="N42" i="38"/>
  <c r="O42" i="38" s="1"/>
  <c r="N41" i="38"/>
  <c r="O41" i="38" s="1"/>
  <c r="N40" i="38"/>
  <c r="O40" i="38"/>
  <c r="N39" i="38"/>
  <c r="O39" i="38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7" i="38"/>
  <c r="O37" i="38" s="1"/>
  <c r="N36" i="38"/>
  <c r="O36" i="38"/>
  <c r="N35" i="38"/>
  <c r="O35" i="38" s="1"/>
  <c r="N34" i="38"/>
  <c r="O34" i="38" s="1"/>
  <c r="N33" i="38"/>
  <c r="O33" i="38"/>
  <c r="N32" i="38"/>
  <c r="O32" i="38"/>
  <c r="N31" i="38"/>
  <c r="O31" i="38" s="1"/>
  <c r="N30" i="38"/>
  <c r="O30" i="38"/>
  <c r="N29" i="38"/>
  <c r="O29" i="38" s="1"/>
  <c r="N28" i="38"/>
  <c r="O28" i="38" s="1"/>
  <c r="N27" i="38"/>
  <c r="O27" i="38"/>
  <c r="N26" i="38"/>
  <c r="O26" i="38"/>
  <c r="N25" i="38"/>
  <c r="O25" i="38" s="1"/>
  <c r="N24" i="38"/>
  <c r="O24" i="38"/>
  <c r="N23" i="38"/>
  <c r="O23" i="38" s="1"/>
  <c r="N22" i="38"/>
  <c r="O22" i="38" s="1"/>
  <c r="N21" i="38"/>
  <c r="O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F73" i="38"/>
  <c r="E14" i="38"/>
  <c r="D14" i="38"/>
  <c r="N13" i="38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L73" i="38"/>
  <c r="K5" i="38"/>
  <c r="J5" i="38"/>
  <c r="I5" i="38"/>
  <c r="N5" i="38" s="1"/>
  <c r="O5" i="38" s="1"/>
  <c r="H5" i="38"/>
  <c r="G5" i="38"/>
  <c r="F5" i="38"/>
  <c r="E5" i="38"/>
  <c r="D5" i="38"/>
  <c r="N71" i="37"/>
  <c r="O71" i="37"/>
  <c r="N70" i="37"/>
  <c r="O70" i="37" s="1"/>
  <c r="N69" i="37"/>
  <c r="O69" i="37" s="1"/>
  <c r="M68" i="37"/>
  <c r="L68" i="37"/>
  <c r="K68" i="37"/>
  <c r="J68" i="37"/>
  <c r="I68" i="37"/>
  <c r="H68" i="37"/>
  <c r="G68" i="37"/>
  <c r="F68" i="37"/>
  <c r="E68" i="37"/>
  <c r="D68" i="37"/>
  <c r="N67" i="37"/>
  <c r="O67" i="37" s="1"/>
  <c r="N66" i="37"/>
  <c r="O66" i="37"/>
  <c r="N65" i="37"/>
  <c r="O65" i="37" s="1"/>
  <c r="N64" i="37"/>
  <c r="O64" i="37" s="1"/>
  <c r="N63" i="37"/>
  <c r="O63" i="37"/>
  <c r="N62" i="37"/>
  <c r="O62" i="37" s="1"/>
  <c r="N61" i="37"/>
  <c r="O61" i="37" s="1"/>
  <c r="N60" i="37"/>
  <c r="O60" i="37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7" i="37"/>
  <c r="O57" i="37" s="1"/>
  <c r="N56" i="37"/>
  <c r="O56" i="37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/>
  <c r="N52" i="37"/>
  <c r="O52" i="37" s="1"/>
  <c r="N51" i="37"/>
  <c r="O51" i="37" s="1"/>
  <c r="N50" i="37"/>
  <c r="O50" i="37"/>
  <c r="N49" i="37"/>
  <c r="O49" i="37" s="1"/>
  <c r="N48" i="37"/>
  <c r="O48" i="37" s="1"/>
  <c r="N47" i="37"/>
  <c r="O47" i="37"/>
  <c r="N46" i="37"/>
  <c r="O46" i="37" s="1"/>
  <c r="N45" i="37"/>
  <c r="O45" i="37" s="1"/>
  <c r="N44" i="37"/>
  <c r="O44" i="37"/>
  <c r="N43" i="37"/>
  <c r="O43" i="37" s="1"/>
  <c r="N42" i="37"/>
  <c r="O42" i="37" s="1"/>
  <c r="N41" i="37"/>
  <c r="O41" i="37"/>
  <c r="N40" i="37"/>
  <c r="O40" i="37" s="1"/>
  <c r="M39" i="37"/>
  <c r="L39" i="37"/>
  <c r="K39" i="37"/>
  <c r="J39" i="37"/>
  <c r="I39" i="37"/>
  <c r="H39" i="37"/>
  <c r="G39" i="37"/>
  <c r="F39" i="37"/>
  <c r="N39" i="37" s="1"/>
  <c r="O39" i="37" s="1"/>
  <c r="E39" i="37"/>
  <c r="D39" i="37"/>
  <c r="N38" i="37"/>
  <c r="O38" i="37" s="1"/>
  <c r="N37" i="37"/>
  <c r="O37" i="37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/>
  <c r="N17" i="37"/>
  <c r="O17" i="37" s="1"/>
  <c r="N16" i="37"/>
  <c r="O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/>
  <c r="N9" i="37"/>
  <c r="O9" i="37" s="1"/>
  <c r="N8" i="37"/>
  <c r="O8" i="37"/>
  <c r="N7" i="37"/>
  <c r="O7" i="37"/>
  <c r="N6" i="37"/>
  <c r="O6" i="37" s="1"/>
  <c r="M5" i="37"/>
  <c r="M72" i="37" s="1"/>
  <c r="L5" i="37"/>
  <c r="K5" i="37"/>
  <c r="J5" i="37"/>
  <c r="I5" i="37"/>
  <c r="H5" i="37"/>
  <c r="G5" i="37"/>
  <c r="G72" i="37" s="1"/>
  <c r="F5" i="37"/>
  <c r="E5" i="37"/>
  <c r="D5" i="37"/>
  <c r="N71" i="36"/>
  <c r="O71" i="36" s="1"/>
  <c r="N70" i="36"/>
  <c r="O70" i="36" s="1"/>
  <c r="N69" i="36"/>
  <c r="O69" i="36"/>
  <c r="N68" i="36"/>
  <c r="O68" i="36" s="1"/>
  <c r="M67" i="36"/>
  <c r="L67" i="36"/>
  <c r="K67" i="36"/>
  <c r="J67" i="36"/>
  <c r="I67" i="36"/>
  <c r="H67" i="36"/>
  <c r="G67" i="36"/>
  <c r="F67" i="36"/>
  <c r="E67" i="36"/>
  <c r="D67" i="36"/>
  <c r="N66" i="36"/>
  <c r="O66" i="36" s="1"/>
  <c r="N65" i="36"/>
  <c r="O65" i="36" s="1"/>
  <c r="N64" i="36"/>
  <c r="O64" i="36"/>
  <c r="N63" i="36"/>
  <c r="O63" i="36" s="1"/>
  <c r="N62" i="36"/>
  <c r="O62" i="36" s="1"/>
  <c r="N61" i="36"/>
  <c r="O61" i="36"/>
  <c r="N60" i="36"/>
  <c r="O60" i="36" s="1"/>
  <c r="N59" i="36"/>
  <c r="O59" i="36" s="1"/>
  <c r="N58" i="36"/>
  <c r="O58" i="36"/>
  <c r="M57" i="36"/>
  <c r="L57" i="36"/>
  <c r="K57" i="36"/>
  <c r="J57" i="36"/>
  <c r="I57" i="36"/>
  <c r="H57" i="36"/>
  <c r="G57" i="36"/>
  <c r="F57" i="36"/>
  <c r="E57" i="36"/>
  <c r="N57" i="36" s="1"/>
  <c r="O57" i="36" s="1"/>
  <c r="D57" i="36"/>
  <c r="N56" i="36"/>
  <c r="O56" i="36"/>
  <c r="N55" i="36"/>
  <c r="O55" i="36" s="1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/>
  <c r="N50" i="36"/>
  <c r="O50" i="36"/>
  <c r="N49" i="36"/>
  <c r="O49" i="36" s="1"/>
  <c r="N48" i="36"/>
  <c r="O48" i="36"/>
  <c r="N47" i="36"/>
  <c r="O47" i="36" s="1"/>
  <c r="N46" i="36"/>
  <c r="O46" i="36" s="1"/>
  <c r="N45" i="36"/>
  <c r="O45" i="36"/>
  <c r="N44" i="36"/>
  <c r="O44" i="36"/>
  <c r="N43" i="36"/>
  <c r="O43" i="36" s="1"/>
  <c r="N42" i="36"/>
  <c r="O42" i="36"/>
  <c r="N41" i="36"/>
  <c r="O41" i="36" s="1"/>
  <c r="N40" i="36"/>
  <c r="O40" i="36" s="1"/>
  <c r="N39" i="36"/>
  <c r="O39" i="36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/>
  <c r="N34" i="36"/>
  <c r="O34" i="36"/>
  <c r="N33" i="36"/>
  <c r="O33" i="36"/>
  <c r="N32" i="36"/>
  <c r="O32" i="36" s="1"/>
  <c r="N31" i="36"/>
  <c r="O31" i="36"/>
  <c r="N30" i="36"/>
  <c r="O30" i="36"/>
  <c r="N29" i="36"/>
  <c r="O29" i="36"/>
  <c r="N28" i="36"/>
  <c r="O28" i="36"/>
  <c r="N27" i="36"/>
  <c r="O27" i="36"/>
  <c r="N26" i="36"/>
  <c r="O26" i="36" s="1"/>
  <c r="N25" i="36"/>
  <c r="O25" i="36"/>
  <c r="N24" i="36"/>
  <c r="O24" i="36"/>
  <c r="N23" i="36"/>
  <c r="O23" i="36"/>
  <c r="N22" i="36"/>
  <c r="O22" i="36"/>
  <c r="N21" i="36"/>
  <c r="O21" i="36"/>
  <c r="M20" i="36"/>
  <c r="L20" i="36"/>
  <c r="K20" i="36"/>
  <c r="J20" i="36"/>
  <c r="I20" i="36"/>
  <c r="H20" i="36"/>
  <c r="G20" i="36"/>
  <c r="F20" i="36"/>
  <c r="F72" i="36" s="1"/>
  <c r="E20" i="36"/>
  <c r="D20" i="36"/>
  <c r="N19" i="36"/>
  <c r="O19" i="36"/>
  <c r="N18" i="36"/>
  <c r="O18" i="36" s="1"/>
  <c r="N17" i="36"/>
  <c r="O17" i="36"/>
  <c r="N16" i="36"/>
  <c r="O16" i="36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M72" i="36" s="1"/>
  <c r="L5" i="36"/>
  <c r="K5" i="36"/>
  <c r="K72" i="36" s="1"/>
  <c r="J5" i="36"/>
  <c r="J72" i="36" s="1"/>
  <c r="I5" i="36"/>
  <c r="H5" i="36"/>
  <c r="H72" i="36" s="1"/>
  <c r="G5" i="36"/>
  <c r="N5" i="36" s="1"/>
  <c r="O5" i="36" s="1"/>
  <c r="F5" i="36"/>
  <c r="E5" i="36"/>
  <c r="D5" i="36"/>
  <c r="D72" i="36" s="1"/>
  <c r="N73" i="35"/>
  <c r="O73" i="35" s="1"/>
  <c r="N72" i="35"/>
  <c r="O72" i="35"/>
  <c r="N71" i="35"/>
  <c r="O71" i="35"/>
  <c r="N70" i="35"/>
  <c r="O70" i="35"/>
  <c r="M69" i="35"/>
  <c r="L69" i="35"/>
  <c r="K69" i="35"/>
  <c r="J69" i="35"/>
  <c r="I69" i="35"/>
  <c r="H69" i="35"/>
  <c r="G69" i="35"/>
  <c r="F69" i="35"/>
  <c r="E69" i="35"/>
  <c r="D69" i="35"/>
  <c r="N68" i="35"/>
  <c r="O68" i="35"/>
  <c r="N67" i="35"/>
  <c r="O67" i="35"/>
  <c r="N66" i="35"/>
  <c r="O66" i="35"/>
  <c r="N65" i="35"/>
  <c r="O65" i="35" s="1"/>
  <c r="N64" i="35"/>
  <c r="O64" i="35"/>
  <c r="N63" i="35"/>
  <c r="O63" i="35"/>
  <c r="N62" i="35"/>
  <c r="O62" i="35"/>
  <c r="N61" i="35"/>
  <c r="O61" i="35"/>
  <c r="N60" i="35"/>
  <c r="O60" i="35"/>
  <c r="M59" i="35"/>
  <c r="L59" i="35"/>
  <c r="K59" i="35"/>
  <c r="J59" i="35"/>
  <c r="I59" i="35"/>
  <c r="H59" i="35"/>
  <c r="G59" i="35"/>
  <c r="F59" i="35"/>
  <c r="N59" i="35" s="1"/>
  <c r="O59" i="35" s="1"/>
  <c r="E59" i="35"/>
  <c r="D59" i="35"/>
  <c r="N58" i="35"/>
  <c r="O58" i="35"/>
  <c r="N57" i="35"/>
  <c r="O57" i="35" s="1"/>
  <c r="N56" i="35"/>
  <c r="O56" i="35"/>
  <c r="M55" i="35"/>
  <c r="L55" i="35"/>
  <c r="K55" i="35"/>
  <c r="J55" i="35"/>
  <c r="J74" i="35" s="1"/>
  <c r="I55" i="35"/>
  <c r="H55" i="35"/>
  <c r="G55" i="35"/>
  <c r="F55" i="35"/>
  <c r="E55" i="35"/>
  <c r="D55" i="35"/>
  <c r="N55" i="35" s="1"/>
  <c r="O55" i="35" s="1"/>
  <c r="N54" i="35"/>
  <c r="O54" i="35"/>
  <c r="N53" i="35"/>
  <c r="O53" i="35"/>
  <c r="N52" i="35"/>
  <c r="O52" i="35"/>
  <c r="N51" i="35"/>
  <c r="O51" i="35"/>
  <c r="N50" i="35"/>
  <c r="O50" i="35" s="1"/>
  <c r="N49" i="35"/>
  <c r="O49" i="35"/>
  <c r="N48" i="35"/>
  <c r="O48" i="35"/>
  <c r="N47" i="35"/>
  <c r="O47" i="35"/>
  <c r="N46" i="35"/>
  <c r="O46" i="35"/>
  <c r="N45" i="35"/>
  <c r="O45" i="35"/>
  <c r="N44" i="35"/>
  <c r="O44" i="35" s="1"/>
  <c r="N43" i="35"/>
  <c r="O43" i="35"/>
  <c r="N42" i="35"/>
  <c r="O42" i="35"/>
  <c r="N41" i="35"/>
  <c r="O41" i="35"/>
  <c r="N40" i="35"/>
  <c r="O40" i="35"/>
  <c r="N39" i="35"/>
  <c r="O39" i="35"/>
  <c r="N38" i="35"/>
  <c r="O38" i="35" s="1"/>
  <c r="M37" i="35"/>
  <c r="L37" i="35"/>
  <c r="K37" i="35"/>
  <c r="J37" i="35"/>
  <c r="I37" i="35"/>
  <c r="H37" i="35"/>
  <c r="G37" i="35"/>
  <c r="F37" i="35"/>
  <c r="E37" i="35"/>
  <c r="N37" i="35" s="1"/>
  <c r="O37" i="35" s="1"/>
  <c r="D37" i="35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/>
  <c r="N23" i="35"/>
  <c r="O23" i="35" s="1"/>
  <c r="N22" i="35"/>
  <c r="O22" i="35" s="1"/>
  <c r="N21" i="35"/>
  <c r="O21" i="35" s="1"/>
  <c r="M20" i="35"/>
  <c r="L20" i="35"/>
  <c r="L74" i="35" s="1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N18" i="35"/>
  <c r="O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E74" i="35" s="1"/>
  <c r="D14" i="35"/>
  <c r="N14" i="35" s="1"/>
  <c r="O14" i="35" s="1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74" i="35" s="1"/>
  <c r="L5" i="35"/>
  <c r="K5" i="35"/>
  <c r="J5" i="35"/>
  <c r="I5" i="35"/>
  <c r="I74" i="35" s="1"/>
  <c r="H5" i="35"/>
  <c r="H74" i="35"/>
  <c r="G5" i="35"/>
  <c r="F5" i="35"/>
  <c r="F74" i="35" s="1"/>
  <c r="E5" i="35"/>
  <c r="D5" i="35"/>
  <c r="N5" i="35" s="1"/>
  <c r="O5" i="35" s="1"/>
  <c r="N76" i="34"/>
  <c r="O76" i="34"/>
  <c r="N75" i="34"/>
  <c r="O75" i="34" s="1"/>
  <c r="N74" i="34"/>
  <c r="O74" i="34" s="1"/>
  <c r="N73" i="34"/>
  <c r="O73" i="34" s="1"/>
  <c r="M72" i="34"/>
  <c r="L72" i="34"/>
  <c r="K72" i="34"/>
  <c r="J72" i="34"/>
  <c r="I72" i="34"/>
  <c r="H72" i="34"/>
  <c r="G72" i="34"/>
  <c r="F72" i="34"/>
  <c r="E72" i="34"/>
  <c r="D72" i="34"/>
  <c r="N72" i="34"/>
  <c r="O72" i="34" s="1"/>
  <c r="N71" i="34"/>
  <c r="O71" i="34" s="1"/>
  <c r="N70" i="34"/>
  <c r="O70" i="34" s="1"/>
  <c r="N69" i="34"/>
  <c r="O69" i="34"/>
  <c r="N68" i="34"/>
  <c r="O68" i="34" s="1"/>
  <c r="N67" i="34"/>
  <c r="O67" i="34" s="1"/>
  <c r="N66" i="34"/>
  <c r="O66" i="34" s="1"/>
  <c r="N65" i="34"/>
  <c r="O65" i="34" s="1"/>
  <c r="N64" i="34"/>
  <c r="O64" i="34" s="1"/>
  <c r="M63" i="34"/>
  <c r="L63" i="34"/>
  <c r="K63" i="34"/>
  <c r="J63" i="34"/>
  <c r="I63" i="34"/>
  <c r="H63" i="34"/>
  <c r="G63" i="34"/>
  <c r="N63" i="34" s="1"/>
  <c r="O63" i="34" s="1"/>
  <c r="F63" i="34"/>
  <c r="E63" i="34"/>
  <c r="D63" i="34"/>
  <c r="N62" i="34"/>
  <c r="O62" i="34"/>
  <c r="N61" i="34"/>
  <c r="O61" i="34" s="1"/>
  <c r="N60" i="34"/>
  <c r="O60" i="34" s="1"/>
  <c r="M59" i="34"/>
  <c r="L59" i="34"/>
  <c r="K59" i="34"/>
  <c r="J59" i="34"/>
  <c r="I59" i="34"/>
  <c r="H59" i="34"/>
  <c r="G59" i="34"/>
  <c r="F59" i="34"/>
  <c r="E59" i="34"/>
  <c r="D59" i="34"/>
  <c r="N59" i="34" s="1"/>
  <c r="O59" i="34" s="1"/>
  <c r="N58" i="34"/>
  <c r="O58" i="34"/>
  <c r="N57" i="34"/>
  <c r="O57" i="34"/>
  <c r="N56" i="34"/>
  <c r="O56" i="34"/>
  <c r="N55" i="34"/>
  <c r="O55" i="34" s="1"/>
  <c r="N54" i="34"/>
  <c r="O54" i="34"/>
  <c r="N53" i="34"/>
  <c r="O53" i="34"/>
  <c r="N52" i="34"/>
  <c r="O52" i="34"/>
  <c r="N51" i="34"/>
  <c r="O51" i="34"/>
  <c r="N50" i="34"/>
  <c r="O50" i="34"/>
  <c r="N49" i="34"/>
  <c r="O49" i="34" s="1"/>
  <c r="N48" i="34"/>
  <c r="O48" i="34"/>
  <c r="N47" i="34"/>
  <c r="O47" i="34"/>
  <c r="N46" i="34"/>
  <c r="O46" i="34"/>
  <c r="N45" i="34"/>
  <c r="O45" i="34"/>
  <c r="N44" i="34"/>
  <c r="O44" i="34"/>
  <c r="N43" i="34"/>
  <c r="O43" i="34" s="1"/>
  <c r="N42" i="34"/>
  <c r="O42" i="34"/>
  <c r="N41" i="34"/>
  <c r="O41" i="34"/>
  <c r="M40" i="34"/>
  <c r="L40" i="34"/>
  <c r="K40" i="34"/>
  <c r="J40" i="34"/>
  <c r="I40" i="34"/>
  <c r="H40" i="34"/>
  <c r="G40" i="34"/>
  <c r="F40" i="34"/>
  <c r="E40" i="34"/>
  <c r="N40" i="34" s="1"/>
  <c r="O40" i="34" s="1"/>
  <c r="D40" i="34"/>
  <c r="N39" i="34"/>
  <c r="O39" i="34"/>
  <c r="N38" i="34"/>
  <c r="O38" i="34"/>
  <c r="N37" i="34"/>
  <c r="O37" i="34"/>
  <c r="N36" i="34"/>
  <c r="O36" i="34" s="1"/>
  <c r="N35" i="34"/>
  <c r="O35" i="34"/>
  <c r="N34" i="34"/>
  <c r="O34" i="34"/>
  <c r="N33" i="34"/>
  <c r="O33" i="34"/>
  <c r="N32" i="34"/>
  <c r="O32" i="34"/>
  <c r="N31" i="34"/>
  <c r="O31" i="34"/>
  <c r="N30" i="34"/>
  <c r="O30" i="34" s="1"/>
  <c r="N29" i="34"/>
  <c r="O29" i="34"/>
  <c r="N28" i="34"/>
  <c r="O28" i="34"/>
  <c r="N27" i="34"/>
  <c r="O27" i="34"/>
  <c r="N26" i="34"/>
  <c r="O26" i="34"/>
  <c r="N25" i="34"/>
  <c r="O25" i="34"/>
  <c r="N24" i="34"/>
  <c r="O24" i="34" s="1"/>
  <c r="N23" i="34"/>
  <c r="O23" i="34"/>
  <c r="N22" i="34"/>
  <c r="O22" i="34"/>
  <c r="N21" i="34"/>
  <c r="O21" i="34"/>
  <c r="N20" i="34"/>
  <c r="O20" i="34"/>
  <c r="M19" i="34"/>
  <c r="L19" i="34"/>
  <c r="K19" i="34"/>
  <c r="J19" i="34"/>
  <c r="I19" i="34"/>
  <c r="I77" i="34" s="1"/>
  <c r="H19" i="34"/>
  <c r="G19" i="34"/>
  <c r="F19" i="34"/>
  <c r="F77" i="34" s="1"/>
  <c r="E19" i="34"/>
  <c r="D19" i="34"/>
  <c r="D77" i="34" s="1"/>
  <c r="N18" i="34"/>
  <c r="O18" i="34"/>
  <c r="N17" i="34"/>
  <c r="O17" i="34" s="1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M77" i="34" s="1"/>
  <c r="L5" i="34"/>
  <c r="K5" i="34"/>
  <c r="K77" i="34" s="1"/>
  <c r="J5" i="34"/>
  <c r="J77" i="34"/>
  <c r="I5" i="34"/>
  <c r="H5" i="34"/>
  <c r="H77" i="34" s="1"/>
  <c r="G5" i="34"/>
  <c r="G77" i="34" s="1"/>
  <c r="F5" i="34"/>
  <c r="E5" i="34"/>
  <c r="D5" i="34"/>
  <c r="N5" i="34" s="1"/>
  <c r="O5" i="34" s="1"/>
  <c r="N29" i="33"/>
  <c r="O29" i="33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/>
  <c r="N42" i="33"/>
  <c r="O42" i="33" s="1"/>
  <c r="N43" i="33"/>
  <c r="O43" i="33" s="1"/>
  <c r="N44" i="33"/>
  <c r="O44" i="33" s="1"/>
  <c r="N45" i="33"/>
  <c r="O45" i="33" s="1"/>
  <c r="N20" i="33"/>
  <c r="O20" i="33" s="1"/>
  <c r="N21" i="33"/>
  <c r="O21" i="33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18" i="33"/>
  <c r="F18" i="33"/>
  <c r="G18" i="33"/>
  <c r="H18" i="33"/>
  <c r="I18" i="33"/>
  <c r="N18" i="33" s="1"/>
  <c r="O18" i="33" s="1"/>
  <c r="J18" i="33"/>
  <c r="K18" i="33"/>
  <c r="K60" i="33" s="1"/>
  <c r="L18" i="33"/>
  <c r="M18" i="33"/>
  <c r="D18" i="33"/>
  <c r="E14" i="33"/>
  <c r="F14" i="33"/>
  <c r="G14" i="33"/>
  <c r="H14" i="33"/>
  <c r="H60" i="33" s="1"/>
  <c r="I14" i="33"/>
  <c r="J14" i="33"/>
  <c r="K14" i="33"/>
  <c r="L14" i="33"/>
  <c r="M14" i="33"/>
  <c r="D14" i="33"/>
  <c r="N14" i="33" s="1"/>
  <c r="O14" i="33" s="1"/>
  <c r="E5" i="33"/>
  <c r="E60" i="33" s="1"/>
  <c r="F5" i="33"/>
  <c r="F60" i="33"/>
  <c r="G5" i="33"/>
  <c r="G60" i="33"/>
  <c r="H5" i="33"/>
  <c r="I5" i="33"/>
  <c r="I60" i="33" s="1"/>
  <c r="J5" i="33"/>
  <c r="J60" i="33" s="1"/>
  <c r="K5" i="33"/>
  <c r="L5" i="33"/>
  <c r="L60" i="33" s="1"/>
  <c r="M5" i="33"/>
  <c r="M60" i="33" s="1"/>
  <c r="D5" i="33"/>
  <c r="D60" i="33" s="1"/>
  <c r="N5" i="33"/>
  <c r="O5" i="33" s="1"/>
  <c r="E58" i="33"/>
  <c r="F58" i="33"/>
  <c r="G58" i="33"/>
  <c r="H58" i="33"/>
  <c r="I58" i="33"/>
  <c r="J58" i="33"/>
  <c r="K58" i="33"/>
  <c r="L58" i="33"/>
  <c r="M58" i="33"/>
  <c r="D58" i="33"/>
  <c r="N58" i="33" s="1"/>
  <c r="O58" i="33" s="1"/>
  <c r="N59" i="33"/>
  <c r="O59" i="33" s="1"/>
  <c r="N52" i="33"/>
  <c r="O52" i="33" s="1"/>
  <c r="N53" i="33"/>
  <c r="O53" i="33" s="1"/>
  <c r="N54" i="33"/>
  <c r="O54" i="33"/>
  <c r="N55" i="33"/>
  <c r="O55" i="33"/>
  <c r="N56" i="33"/>
  <c r="O56" i="33" s="1"/>
  <c r="N57" i="33"/>
  <c r="O57" i="33" s="1"/>
  <c r="N51" i="33"/>
  <c r="O51" i="33" s="1"/>
  <c r="E50" i="33"/>
  <c r="N50" i="33" s="1"/>
  <c r="O50" i="33" s="1"/>
  <c r="F50" i="33"/>
  <c r="G50" i="33"/>
  <c r="H50" i="33"/>
  <c r="I50" i="33"/>
  <c r="J50" i="33"/>
  <c r="K50" i="33"/>
  <c r="L50" i="33"/>
  <c r="M50" i="33"/>
  <c r="D50" i="33"/>
  <c r="E46" i="33"/>
  <c r="F46" i="33"/>
  <c r="G46" i="33"/>
  <c r="H46" i="33"/>
  <c r="I46" i="33"/>
  <c r="J46" i="33"/>
  <c r="K46" i="33"/>
  <c r="L46" i="33"/>
  <c r="M46" i="33"/>
  <c r="D46" i="33"/>
  <c r="N46" i="33" s="1"/>
  <c r="O46" i="33" s="1"/>
  <c r="N47" i="33"/>
  <c r="O47" i="33" s="1"/>
  <c r="N48" i="33"/>
  <c r="O48" i="33" s="1"/>
  <c r="N49" i="33"/>
  <c r="O49" i="33"/>
  <c r="N16" i="33"/>
  <c r="O16" i="33" s="1"/>
  <c r="N17" i="33"/>
  <c r="O17" i="33" s="1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 s="1"/>
  <c r="N6" i="33"/>
  <c r="O6" i="33" s="1"/>
  <c r="N19" i="33"/>
  <c r="O19" i="33"/>
  <c r="N15" i="33"/>
  <c r="O15" i="33" s="1"/>
  <c r="L77" i="34"/>
  <c r="N69" i="35"/>
  <c r="O69" i="35" s="1"/>
  <c r="L72" i="36"/>
  <c r="N53" i="36"/>
  <c r="O53" i="36" s="1"/>
  <c r="E72" i="36"/>
  <c r="I72" i="36"/>
  <c r="N37" i="36"/>
  <c r="O37" i="36" s="1"/>
  <c r="H72" i="37"/>
  <c r="L72" i="37"/>
  <c r="F72" i="37"/>
  <c r="N68" i="37"/>
  <c r="O68" i="37"/>
  <c r="N54" i="37"/>
  <c r="O54" i="37"/>
  <c r="E72" i="37"/>
  <c r="N13" i="37"/>
  <c r="O13" i="37" s="1"/>
  <c r="D72" i="37"/>
  <c r="N5" i="37"/>
  <c r="O5" i="37"/>
  <c r="N67" i="36"/>
  <c r="O67" i="36" s="1"/>
  <c r="G74" i="35"/>
  <c r="H73" i="38"/>
  <c r="G73" i="38"/>
  <c r="N69" i="38"/>
  <c r="O69" i="38" s="1"/>
  <c r="K73" i="38"/>
  <c r="N60" i="38"/>
  <c r="O60" i="38" s="1"/>
  <c r="M73" i="38"/>
  <c r="E73" i="38"/>
  <c r="I73" i="38"/>
  <c r="N19" i="38"/>
  <c r="O19" i="38"/>
  <c r="K69" i="39"/>
  <c r="F69" i="39"/>
  <c r="G69" i="39"/>
  <c r="N65" i="39"/>
  <c r="O65" i="39"/>
  <c r="J69" i="39"/>
  <c r="I69" i="39"/>
  <c r="N54" i="39"/>
  <c r="O54" i="39" s="1"/>
  <c r="E69" i="39"/>
  <c r="N50" i="39"/>
  <c r="O50" i="39"/>
  <c r="N34" i="39"/>
  <c r="O34" i="39"/>
  <c r="N19" i="39"/>
  <c r="O19" i="39" s="1"/>
  <c r="M69" i="39"/>
  <c r="N13" i="39"/>
  <c r="O13" i="39" s="1"/>
  <c r="N5" i="39"/>
  <c r="O5" i="39" s="1"/>
  <c r="D73" i="38"/>
  <c r="N14" i="36"/>
  <c r="O14" i="36" s="1"/>
  <c r="J72" i="37"/>
  <c r="N14" i="38"/>
  <c r="O14" i="38" s="1"/>
  <c r="E77" i="34"/>
  <c r="K74" i="35"/>
  <c r="K72" i="37"/>
  <c r="N20" i="37"/>
  <c r="O20" i="37"/>
  <c r="K68" i="40"/>
  <c r="F68" i="40"/>
  <c r="N68" i="40" s="1"/>
  <c r="O68" i="40" s="1"/>
  <c r="N66" i="40"/>
  <c r="O66" i="40"/>
  <c r="L68" i="40"/>
  <c r="J68" i="40"/>
  <c r="H68" i="40"/>
  <c r="G68" i="40"/>
  <c r="N52" i="40"/>
  <c r="O52" i="40"/>
  <c r="N56" i="40"/>
  <c r="O56" i="40"/>
  <c r="I68" i="40"/>
  <c r="N36" i="40"/>
  <c r="O36" i="40" s="1"/>
  <c r="N19" i="40"/>
  <c r="O19" i="40" s="1"/>
  <c r="D68" i="40"/>
  <c r="E68" i="40"/>
  <c r="M68" i="40"/>
  <c r="N13" i="40"/>
  <c r="O13" i="40"/>
  <c r="N5" i="40"/>
  <c r="O5" i="40"/>
  <c r="I69" i="41"/>
  <c r="N50" i="41"/>
  <c r="O50" i="41" s="1"/>
  <c r="M69" i="41"/>
  <c r="K69" i="41"/>
  <c r="J69" i="41"/>
  <c r="N66" i="41"/>
  <c r="O66" i="41"/>
  <c r="H69" i="41"/>
  <c r="G69" i="41"/>
  <c r="L69" i="41"/>
  <c r="N54" i="41"/>
  <c r="O54" i="41" s="1"/>
  <c r="F69" i="41"/>
  <c r="D69" i="41"/>
  <c r="N34" i="41"/>
  <c r="O34" i="41" s="1"/>
  <c r="N19" i="41"/>
  <c r="O19" i="41"/>
  <c r="N13" i="41"/>
  <c r="O13" i="41" s="1"/>
  <c r="N5" i="41"/>
  <c r="O5" i="41"/>
  <c r="E69" i="41"/>
  <c r="N69" i="41" s="1"/>
  <c r="O69" i="41" s="1"/>
  <c r="N50" i="42"/>
  <c r="O50" i="42"/>
  <c r="L69" i="42"/>
  <c r="N65" i="42"/>
  <c r="O65" i="42"/>
  <c r="K69" i="42"/>
  <c r="N54" i="42"/>
  <c r="O54" i="42"/>
  <c r="J69" i="42"/>
  <c r="N35" i="42"/>
  <c r="O35" i="42" s="1"/>
  <c r="I69" i="42"/>
  <c r="F69" i="42"/>
  <c r="N20" i="42"/>
  <c r="O20" i="42" s="1"/>
  <c r="M69" i="42"/>
  <c r="E69" i="42"/>
  <c r="G69" i="42"/>
  <c r="H69" i="42"/>
  <c r="N14" i="42"/>
  <c r="O14" i="42"/>
  <c r="D69" i="42"/>
  <c r="N69" i="42" s="1"/>
  <c r="O69" i="42" s="1"/>
  <c r="N5" i="42"/>
  <c r="O5" i="42"/>
  <c r="N9" i="43"/>
  <c r="O9" i="43" s="1"/>
  <c r="N40" i="43"/>
  <c r="O40" i="43"/>
  <c r="N54" i="43"/>
  <c r="O54" i="43"/>
  <c r="K57" i="43"/>
  <c r="J57" i="43"/>
  <c r="M57" i="43"/>
  <c r="N44" i="43"/>
  <c r="O44" i="43" s="1"/>
  <c r="F57" i="43"/>
  <c r="G57" i="43"/>
  <c r="L57" i="43"/>
  <c r="D57" i="43"/>
  <c r="E57" i="43"/>
  <c r="N57" i="43" s="1"/>
  <c r="O57" i="43" s="1"/>
  <c r="H57" i="43"/>
  <c r="I57" i="43"/>
  <c r="N25" i="43"/>
  <c r="O25" i="43"/>
  <c r="N12" i="43"/>
  <c r="O12" i="43"/>
  <c r="N5" i="43"/>
  <c r="O5" i="43"/>
  <c r="N9" i="44"/>
  <c r="O9" i="44"/>
  <c r="K56" i="44"/>
  <c r="M56" i="44"/>
  <c r="N53" i="44"/>
  <c r="O53" i="44" s="1"/>
  <c r="H56" i="44"/>
  <c r="N42" i="44"/>
  <c r="O42" i="44"/>
  <c r="N38" i="44"/>
  <c r="O38" i="44" s="1"/>
  <c r="I56" i="44"/>
  <c r="N24" i="44"/>
  <c r="O24" i="44" s="1"/>
  <c r="J56" i="44"/>
  <c r="F56" i="44"/>
  <c r="G56" i="44"/>
  <c r="D56" i="44"/>
  <c r="E56" i="44"/>
  <c r="N5" i="44"/>
  <c r="O5" i="44" s="1"/>
  <c r="N71" i="45"/>
  <c r="O71" i="45"/>
  <c r="J74" i="45"/>
  <c r="N59" i="45"/>
  <c r="O59" i="45" s="1"/>
  <c r="L74" i="45"/>
  <c r="K74" i="45"/>
  <c r="N37" i="45"/>
  <c r="O37" i="45"/>
  <c r="M74" i="45"/>
  <c r="E74" i="45"/>
  <c r="I74" i="45"/>
  <c r="N25" i="45"/>
  <c r="O25" i="45" s="1"/>
  <c r="H74" i="45"/>
  <c r="G74" i="45"/>
  <c r="N15" i="45"/>
  <c r="O15" i="45" s="1"/>
  <c r="D74" i="45"/>
  <c r="N5" i="45"/>
  <c r="O5" i="45"/>
  <c r="O60" i="46"/>
  <c r="P60" i="46"/>
  <c r="O55" i="46"/>
  <c r="P55" i="46"/>
  <c r="O37" i="46"/>
  <c r="P37" i="46" s="1"/>
  <c r="O24" i="46"/>
  <c r="P24" i="46"/>
  <c r="E74" i="46"/>
  <c r="F74" i="46"/>
  <c r="K74" i="46"/>
  <c r="L74" i="46"/>
  <c r="G74" i="46"/>
  <c r="O14" i="46"/>
  <c r="P14" i="46" s="1"/>
  <c r="I74" i="46"/>
  <c r="M74" i="46"/>
  <c r="J74" i="46"/>
  <c r="N74" i="46"/>
  <c r="O5" i="46"/>
  <c r="P5" i="46"/>
  <c r="D74" i="46"/>
  <c r="O71" i="47" l="1"/>
  <c r="P71" i="47" s="1"/>
  <c r="N60" i="33"/>
  <c r="O60" i="33" s="1"/>
  <c r="N77" i="34"/>
  <c r="O77" i="34" s="1"/>
  <c r="N72" i="37"/>
  <c r="O72" i="37" s="1"/>
  <c r="N56" i="44"/>
  <c r="O56" i="44" s="1"/>
  <c r="N12" i="44"/>
  <c r="O12" i="44" s="1"/>
  <c r="N19" i="34"/>
  <c r="O19" i="34" s="1"/>
  <c r="J73" i="38"/>
  <c r="N73" i="38" s="1"/>
  <c r="O73" i="38" s="1"/>
  <c r="G72" i="36"/>
  <c r="N72" i="36" s="1"/>
  <c r="O72" i="36" s="1"/>
  <c r="O71" i="46"/>
  <c r="P71" i="46" s="1"/>
  <c r="F74" i="45"/>
  <c r="N74" i="45" s="1"/>
  <c r="O74" i="45" s="1"/>
  <c r="N20" i="36"/>
  <c r="O20" i="36" s="1"/>
  <c r="D74" i="35"/>
  <c r="N74" i="35" s="1"/>
  <c r="O74" i="35" s="1"/>
  <c r="N58" i="37"/>
  <c r="O58" i="37" s="1"/>
  <c r="I72" i="37"/>
  <c r="N55" i="38"/>
  <c r="O55" i="38" s="1"/>
</calcChain>
</file>

<file path=xl/sharedStrings.xml><?xml version="1.0" encoding="utf-8"?>
<sst xmlns="http://schemas.openxmlformats.org/spreadsheetml/2006/main" count="1277" uniqueCount="200">
  <si>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</si>
  <si>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</si>
  <si>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</si>
  <si>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</si>
  <si>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</si>
  <si>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</si>
  <si>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</si>
  <si>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</si>
  <si>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</si>
  <si>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</si>
  <si>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</si>
  <si>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</si>
  <si>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</si>
  <si>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</si>
  <si>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</si>
  <si>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Propane</t>
  </si>
  <si>
    <t>Utility Service Tax - Other</t>
  </si>
  <si>
    <t>Permits, Fees, and Special Assessments</t>
  </si>
  <si>
    <t>Franchise Fee - Gas</t>
  </si>
  <si>
    <t>Franchise Fee - Solid Waste</t>
  </si>
  <si>
    <t>Federal Grant - General Government</t>
  </si>
  <si>
    <t>Intergovernmental Revenue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</si>
  <si>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</si>
  <si>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</si>
  <si>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</si>
  <si>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</si>
  <si>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Public Safety - Other Public Safety</t>
  </si>
  <si>
    <t>Grants from Other Local Units - Transportation</t>
  </si>
  <si>
    <t>Grants from Other Local Units - Economic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</si>
  <si>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</si>
  <si>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</si>
  <si>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</si>
  <si>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</si>
  <si>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</si>
  <si>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</si>
  <si>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</si>
  <si>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</si>
  <si>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</si>
  <si>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</si>
  <si>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</si>
  <si>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</si>
  <si>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</si>
  <si>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</si>
  <si>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</si>
  <si>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</si>
  <si>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</si>
  <si>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</si>
  <si>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</si>
  <si>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</si>
  <si>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Cemetary</t>
  </si>
  <si>
    <t>Physical Environment - Other Physical Environment Charges</t>
  </si>
  <si>
    <t>Transportation (User Fees) - Parking Facilities</t>
  </si>
  <si>
    <t>Culture / Recreation - Parks and Recreation</t>
  </si>
  <si>
    <t>Culture / Recreation - Cultural Services</t>
  </si>
  <si>
    <t>Total - All Account Codes</t>
  </si>
  <si>
    <t>Local Fiscal Year Ended September 30, 2009</t>
  </si>
  <si>
    <t>Fines - Library</t>
  </si>
  <si>
    <t>Fines - Local Ordinance Violations</t>
  </si>
  <si>
    <t>Judgments and Fines - Other Court-Ordered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</si>
  <si>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</si>
  <si>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</si>
  <si>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</si>
  <si>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</si>
  <si>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</si>
  <si>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</si>
  <si>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</si>
  <si>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</si>
  <si>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</si>
  <si>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</si>
  <si>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</si>
  <si>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</si>
  <si>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</si>
  <si>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</si>
  <si>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</si>
  <si>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Local Fiscal Year Ended September 30, 2010</t>
  </si>
  <si>
    <t>Local Option Taxes</t>
  </si>
  <si>
    <t>Local Business Tax</t>
  </si>
  <si>
    <t>Franchise Fee - Electricity</t>
  </si>
  <si>
    <t>Federal Grant - Physical Environment - Water Supply System</t>
  </si>
  <si>
    <t>Federal Grant - Physical Environment - Other Physical Environment</t>
  </si>
  <si>
    <t>Federal Grant - Culture / Recreation</t>
  </si>
  <si>
    <t>Federal Grant - Other Federal Grants</t>
  </si>
  <si>
    <t>State Grant - Physical Environment - Other Physical Environment</t>
  </si>
  <si>
    <t>State Grant - Culture / Recreation</t>
  </si>
  <si>
    <t>State Shared Revenues - General Gov't - Revenue Sharing Proceeds</t>
  </si>
  <si>
    <t>State Shared Revenues - Other</t>
  </si>
  <si>
    <t>Grants from Other Local Units - Culture / Recreation</t>
  </si>
  <si>
    <t>Grants from Other Local Units - Other</t>
  </si>
  <si>
    <t>Shared Revenue from Other Local Units</t>
  </si>
  <si>
    <t>General Gov't (Not Court-Related) - Internal Service Fund Fees and Charges</t>
  </si>
  <si>
    <t>Transportation (User Fees) - Other Transportation Charges</t>
  </si>
  <si>
    <t>Culture / Recreation - Libraries</t>
  </si>
  <si>
    <t>Culture / Recreation - Special Recreation Facilities</t>
  </si>
  <si>
    <t>Culture / Recreation - Other Culture / Recreation Charges</t>
  </si>
  <si>
    <t>Other Charges for Services</t>
  </si>
  <si>
    <t>Court-Ordered Judgments and Fines - As Decided by County Court Criminal</t>
  </si>
  <si>
    <t>Interest and Other Earnings - Net Increase (Decrease) in Fair Value of Investments</t>
  </si>
  <si>
    <t>Interest and Other Earnings - Gain or Loss on Sale of Investments</t>
  </si>
  <si>
    <t>Other Miscellaneous Revenues - Settlements</t>
  </si>
  <si>
    <t>Contributions from Enterprise Operations</t>
  </si>
  <si>
    <t>Proprietary Non-Operating Sources - Capital Contributions from Other Public Source</t>
  </si>
  <si>
    <t>Proprietary Non-Operating Sources - Other Non-Operating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</si>
  <si>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</si>
  <si>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</si>
  <si>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</si>
  <si>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</si>
  <si>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Other Permits, Fees, and Special Assessments</t>
  </si>
  <si>
    <t>Federal Grant - Public Safety</t>
  </si>
  <si>
    <t>Grants from Other Local Units - Public Safety</t>
  </si>
  <si>
    <t>Grants from Other Local Units - Physical Environment</t>
  </si>
  <si>
    <t>Culture / Recreation - Special Events</t>
  </si>
  <si>
    <t>Pension Fund Contributions</t>
  </si>
  <si>
    <t>2011 Municipal Population:</t>
  </si>
  <si>
    <t>Local Fiscal Year Ended September 30, 2012</t>
  </si>
  <si>
    <t>Federal Grant - Physical Environment - Electric Supply System</t>
  </si>
  <si>
    <t>2012 Municipal Population:</t>
  </si>
  <si>
    <t>Local Fiscal Year Ended September 30, 2013</t>
  </si>
  <si>
    <t>Communications Services Taxes (Chapter 202, F.S.)</t>
  </si>
  <si>
    <t>State Grant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</si>
  <si>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</si>
  <si>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</si>
  <si>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</si>
  <si>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</si>
  <si>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</si>
  <si>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</si>
  <si>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</si>
  <si>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</si>
  <si>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Parking Facilities</t>
  </si>
  <si>
    <t>Interest and Other Earnings - Gain (Loss) on Sale of Investments</t>
  </si>
  <si>
    <t>Sales - Sale of Surplus Materials and Scrap</t>
  </si>
  <si>
    <t>Proprietary Non-Operating - Other Grants and Donations</t>
  </si>
  <si>
    <t>Proprietary Non-Operating - Capital Contributions from Other Public Source</t>
  </si>
  <si>
    <t>2013 Municipal Population:</t>
  </si>
  <si>
    <t>Local Fiscal Year Ended September 30, 2008</t>
  </si>
  <si>
    <t>Special Act Fuel Tax (Section 206.61, F.S.)</t>
  </si>
  <si>
    <t>Other General Taxes</t>
  </si>
  <si>
    <t>Permits and Franchise Fees</t>
  </si>
  <si>
    <t>Other Permits and Fees</t>
  </si>
  <si>
    <t>State Grant - Transportation - Mass Transit</t>
  </si>
  <si>
    <t>State Grant - Other</t>
  </si>
  <si>
    <t>State Shared Revenues - Transportation - Other Transportation</t>
  </si>
  <si>
    <t>Physical Environment - Water / Sewer Combination Utility</t>
  </si>
  <si>
    <t>Court-Ordered Judgments and Fines - As Decided by County Court Civil</t>
  </si>
  <si>
    <t>Other Judgments, Fines, and Forfeits</t>
  </si>
  <si>
    <t>Impact Fees - Physical Environment</t>
  </si>
  <si>
    <t>Proprietary Non-Operating Sources - Interest</t>
  </si>
  <si>
    <t>Proprietary Non-Operating Sources - Other Grants and Donations</t>
  </si>
  <si>
    <t>2008 Municipal Population:</t>
  </si>
  <si>
    <t>Local Fiscal Year Ended September 30, 2014</t>
  </si>
  <si>
    <t>Sales - Disposition of Fixed Assets</t>
  </si>
  <si>
    <t>Proprietary Non-Operating - Other Non-Operating Sources</t>
  </si>
  <si>
    <t>2014 Municipal Population:</t>
  </si>
  <si>
    <t>Local Fiscal Year Ended September 30, 2015</t>
  </si>
  <si>
    <t>2015 Municipal Population:</t>
  </si>
  <si>
    <t>Local Fiscal Year Ended September 30, 2016</t>
  </si>
  <si>
    <t>State Grant - General Government</t>
  </si>
  <si>
    <t>Other Miscellaneous Revenues - Slot Machine Proceeds</t>
  </si>
  <si>
    <t>Proceeds - Debt Proceeds</t>
  </si>
  <si>
    <t>2016 Municipal Population:</t>
  </si>
  <si>
    <t>Local Fiscal Year Ended September 30, 2017</t>
  </si>
  <si>
    <t>Discretionary Sales Surtaxes</t>
  </si>
  <si>
    <t>Franchise Fee - Sewer</t>
  </si>
  <si>
    <t>Special Assessments - Charges for Public Services</t>
  </si>
  <si>
    <t>General Government - Fees Remitted to County from Tax Collector</t>
  </si>
  <si>
    <t>2017 Municipal Population:</t>
  </si>
  <si>
    <t>Local Fiscal Year Ended September 30, 2018</t>
  </si>
  <si>
    <t>State Shared Revenues - General Government - Cardroom Tax</t>
  </si>
  <si>
    <t>Other Miscellaneous Revenues - Deferred Compensation Contributions</t>
  </si>
  <si>
    <t>2018 Municipal Population:</t>
  </si>
  <si>
    <t>Lake Worth Beach Revenues Reported by Account Code and Fund Type</t>
  </si>
  <si>
    <t>Local Fiscal Year Ended September 30, 2019</t>
  </si>
  <si>
    <t>Federal Grant - Economic Environment</t>
  </si>
  <si>
    <t>2019 Municipal Population:</t>
  </si>
  <si>
    <t>Local Fiscal Year Ended September 30, 2020</t>
  </si>
  <si>
    <t>Local Business Tax (Chapter 205, F.S.)</t>
  </si>
  <si>
    <t>Franchise Fee - Water</t>
  </si>
  <si>
    <t>Franchise Fee - Other</t>
  </si>
  <si>
    <t>Impact Fees - Residential - Physical Environment</t>
  </si>
  <si>
    <t>Impact Fees - Commercial - Physical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</si>
  <si>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</si>
  <si>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</si>
  <si>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</si>
  <si>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</si>
  <si>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</si>
  <si>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</si>
  <si>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Second Local Option Fuel Tax (1 to 5 Cents Local Option Fuel Tax) - Municipal Proceeds</t>
  </si>
  <si>
    <t>Local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</si>
  <si>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</si>
  <si>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</si>
  <si>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</si>
  <si>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</si>
  <si>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</si>
  <si>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</si>
  <si>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</si>
  <si>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Stormwater Fee</t>
  </si>
  <si>
    <t>Other Fees and Special Assessments</t>
  </si>
  <si>
    <t>Federal Grant - American Rescue Plan Act Funds</t>
  </si>
  <si>
    <t>Other Charges for Services (Not Court-Related)</t>
  </si>
  <si>
    <t>State Fines and Forfeits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</si>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</sst>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181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182</v>
      </c>
      <c r="N4" s="35" t="s">
        <v>9</v>
      </c>
      <c r="O4" s="35" t="s">
        <v>183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184</v>
      </c>
      <c r="B5" s="26"/>
      <c r="C5" s="26"/>
      <c r="D5" s="27">
        <f t="shared" ref="D5:N5" si="0">SUM(D6:D14)</f>
        <v>18698323</v>
      </c>
      <c r="E5" s="27">
        <f t="shared" si="0"/>
        <v>0</v>
      </c>
      <c r="F5" s="27">
        <f t="shared" si="0"/>
        <v>2506651</v>
      </c>
      <c r="G5" s="27">
        <f t="shared" si="0"/>
        <v>527788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4286620</v>
      </c>
      <c r="O5" s="28">
        <f>SUM(D5:N5)</f>
        <v>26019382</v>
      </c>
      <c r="P5" s="33">
        <f t="shared" ref="P5:P36" si="1">(O5/P$73)</f>
        <v>610.25358256913012</v>
      </c>
      <c r="Q5" s="6"/>
    </row>
    <row r="6" spans="1:134">
      <c r="A6" s="12"/>
      <c r="B6" s="25">
        <v>311</v>
      </c>
      <c r="C6" s="20" t="s">
        <v>2</v>
      </c>
      <c r="D6" s="46">
        <v>12419540</v>
      </c>
      <c r="E6" s="46">
        <v>0</v>
      </c>
      <c r="F6" s="46">
        <v>2506651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4286620</v>
      </c>
      <c r="O6" s="46">
        <f>SUM(D6:N6)</f>
        <v>19212811</v>
      </c>
      <c r="P6" s="47">
        <f t="shared" si="1"/>
        <v>450.61357506391164</v>
      </c>
      <c r="Q6" s="9"/>
    </row>
    <row r="7" spans="1:134">
      <c r="A7" s="12"/>
      <c r="B7" s="25">
        <v>312.43</v>
      </c>
      <c r="C7" s="20" t="s">
        <v>185</v>
      </c>
      <c r="D7" s="46">
        <v>935652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935652</v>
      </c>
      <c r="P7" s="47">
        <f t="shared" si="1"/>
        <v>21.944602106151933</v>
      </c>
      <c r="Q7" s="9"/>
    </row>
    <row r="8" spans="1:134">
      <c r="A8" s="12"/>
      <c r="B8" s="25">
        <v>314.10000000000002</v>
      </c>
      <c r="C8" s="20" t="s">
        <v>11</v>
      </c>
      <c r="D8" s="46">
        <v>2200080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2200080</v>
      </c>
      <c r="P8" s="47">
        <f t="shared" si="1"/>
        <v>51.600253301123438</v>
      </c>
      <c r="Q8" s="9"/>
    </row>
    <row r="9" spans="1:134">
      <c r="A9" s="12"/>
      <c r="B9" s="25">
        <v>314.3</v>
      </c>
      <c r="C9" s="20" t="s">
        <v>12</v>
      </c>
      <c r="D9" s="46">
        <v>1172108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1172108</v>
      </c>
      <c r="P9" s="47">
        <f t="shared" si="1"/>
        <v>27.490395665736333</v>
      </c>
      <c r="Q9" s="9"/>
    </row>
    <row r="10" spans="1:134">
      <c r="A10" s="12"/>
      <c r="B10" s="25">
        <v>314.39999999999998</v>
      </c>
      <c r="C10" s="20" t="s">
        <v>14</v>
      </c>
      <c r="D10" s="46">
        <v>162282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162282</v>
      </c>
      <c r="P10" s="47">
        <f t="shared" si="1"/>
        <v>3.8061308253394937</v>
      </c>
      <c r="Q10" s="9"/>
    </row>
    <row r="11" spans="1:134">
      <c r="A11" s="12"/>
      <c r="B11" s="25">
        <v>314.8</v>
      </c>
      <c r="C11" s="20" t="s">
        <v>15</v>
      </c>
      <c r="D11" s="46">
        <v>26659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26659</v>
      </c>
      <c r="P11" s="47">
        <f t="shared" si="1"/>
        <v>0.62525506015901677</v>
      </c>
      <c r="Q11" s="9"/>
    </row>
    <row r="12" spans="1:134">
      <c r="A12" s="12"/>
      <c r="B12" s="25">
        <v>314.89999999999998</v>
      </c>
      <c r="C12" s="20" t="s">
        <v>16</v>
      </c>
      <c r="D12" s="46">
        <v>0</v>
      </c>
      <c r="E12" s="46">
        <v>0</v>
      </c>
      <c r="F12" s="46">
        <v>0</v>
      </c>
      <c r="G12" s="46">
        <v>527788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527788</v>
      </c>
      <c r="P12" s="47">
        <f t="shared" si="1"/>
        <v>12.378638271923446</v>
      </c>
      <c r="Q12" s="9"/>
    </row>
    <row r="13" spans="1:134">
      <c r="A13" s="12"/>
      <c r="B13" s="25">
        <v>315.2</v>
      </c>
      <c r="C13" s="20" t="s">
        <v>186</v>
      </c>
      <c r="D13" s="46">
        <v>779932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779932</v>
      </c>
      <c r="P13" s="47">
        <f t="shared" si="1"/>
        <v>18.292375167108379</v>
      </c>
      <c r="Q13" s="9"/>
    </row>
    <row r="14" spans="1:134">
      <c r="A14" s="12"/>
      <c r="B14" s="25">
        <v>316</v>
      </c>
      <c r="C14" s="20" t="s">
        <v>174</v>
      </c>
      <c r="D14" s="46">
        <v>1002070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1002070</v>
      </c>
      <c r="P14" s="47">
        <f t="shared" si="1"/>
        <v>23.502357107676431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SUM(D16:D26)</f>
        <v>13637385</v>
      </c>
      <c r="E15" s="32">
        <f t="shared" si="3"/>
        <v>1757351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3118190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18512926</v>
      </c>
      <c r="P15" s="45">
        <f t="shared" si="1"/>
        <v>434.1986068438211</v>
      </c>
      <c r="Q15" s="10"/>
    </row>
    <row r="16" spans="1:134">
      <c r="A16" s="12"/>
      <c r="B16" s="25">
        <v>322</v>
      </c>
      <c r="C16" s="20" t="s">
        <v>187</v>
      </c>
      <c r="D16" s="46">
        <v>0</v>
      </c>
      <c r="E16" s="46">
        <v>1753968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1753968</v>
      </c>
      <c r="P16" s="47">
        <f t="shared" si="1"/>
        <v>41.137228229002979</v>
      </c>
      <c r="Q16" s="9"/>
    </row>
    <row r="17" spans="1:17">
      <c r="A17" s="12"/>
      <c r="B17" s="25">
        <v>322.89999999999998</v>
      </c>
      <c r="C17" s="20" t="s">
        <v>188</v>
      </c>
      <c r="D17" s="46">
        <v>39536</v>
      </c>
      <c r="E17" s="46">
        <v>3383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4">SUM(D17:N17)</f>
        <v>42919</v>
      </c>
      <c r="P17" s="47">
        <f t="shared" si="1"/>
        <v>1.006613973778643</v>
      </c>
      <c r="Q17" s="9"/>
    </row>
    <row r="18" spans="1:17">
      <c r="A18" s="12"/>
      <c r="B18" s="25">
        <v>323.10000000000002</v>
      </c>
      <c r="C18" s="20" t="s">
        <v>77</v>
      </c>
      <c r="D18" s="46">
        <v>7189190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7189190</v>
      </c>
      <c r="P18" s="47">
        <f t="shared" si="1"/>
        <v>168.61387996341205</v>
      </c>
      <c r="Q18" s="9"/>
    </row>
    <row r="19" spans="1:17">
      <c r="A19" s="12"/>
      <c r="B19" s="25">
        <v>323.3</v>
      </c>
      <c r="C19" s="20" t="s">
        <v>175</v>
      </c>
      <c r="D19" s="46">
        <v>2596263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2596263</v>
      </c>
      <c r="P19" s="47">
        <f t="shared" si="1"/>
        <v>60.892253207308208</v>
      </c>
      <c r="Q19" s="9"/>
    </row>
    <row r="20" spans="1:17">
      <c r="A20" s="12"/>
      <c r="B20" s="25">
        <v>323.60000000000002</v>
      </c>
      <c r="C20" s="20" t="s">
        <v>161</v>
      </c>
      <c r="D20" s="46">
        <v>1921321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1921321</v>
      </c>
      <c r="P20" s="47">
        <f t="shared" si="1"/>
        <v>45.062293313319415</v>
      </c>
      <c r="Q20" s="9"/>
    </row>
    <row r="21" spans="1:17">
      <c r="A21" s="12"/>
      <c r="B21" s="25">
        <v>323.7</v>
      </c>
      <c r="C21" s="20" t="s">
        <v>19</v>
      </c>
      <c r="D21" s="46">
        <v>786736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786736</v>
      </c>
      <c r="P21" s="47">
        <f t="shared" si="1"/>
        <v>18.451954874873937</v>
      </c>
      <c r="Q21" s="9"/>
    </row>
    <row r="22" spans="1:17">
      <c r="A22" s="12"/>
      <c r="B22" s="25">
        <v>323.89999999999998</v>
      </c>
      <c r="C22" s="20" t="s">
        <v>176</v>
      </c>
      <c r="D22" s="46">
        <v>1027031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1027031</v>
      </c>
      <c r="P22" s="47">
        <f t="shared" si="1"/>
        <v>24.087787602317235</v>
      </c>
      <c r="Q22" s="9"/>
    </row>
    <row r="23" spans="1:17">
      <c r="A23" s="12"/>
      <c r="B23" s="25">
        <v>324.20999999999998</v>
      </c>
      <c r="C23" s="20" t="s">
        <v>177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1138808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1138808</v>
      </c>
      <c r="P23" s="47">
        <f t="shared" si="1"/>
        <v>26.709383868471047</v>
      </c>
      <c r="Q23" s="9"/>
    </row>
    <row r="24" spans="1:17">
      <c r="A24" s="12"/>
      <c r="B24" s="25">
        <v>324.22000000000003</v>
      </c>
      <c r="C24" s="20" t="s">
        <v>178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55735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55735</v>
      </c>
      <c r="P24" s="47">
        <f t="shared" si="1"/>
        <v>1.3071979735910124</v>
      </c>
      <c r="Q24" s="9"/>
    </row>
    <row r="25" spans="1:17">
      <c r="A25" s="12"/>
      <c r="B25" s="25">
        <v>329.2</v>
      </c>
      <c r="C25" s="20" t="s">
        <v>194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1923647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1923647</v>
      </c>
      <c r="P25" s="47">
        <f t="shared" si="1"/>
        <v>45.116846870089361</v>
      </c>
      <c r="Q25" s="9"/>
    </row>
    <row r="26" spans="1:17">
      <c r="A26" s="12"/>
      <c r="B26" s="25">
        <v>329.5</v>
      </c>
      <c r="C26" s="20" t="s">
        <v>195</v>
      </c>
      <c r="D26" s="46">
        <v>77308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77308</v>
      </c>
      <c r="P26" s="47">
        <f t="shared" si="1"/>
        <v>1.8131669676571991</v>
      </c>
      <c r="Q26" s="9"/>
    </row>
    <row r="27" spans="1:17" ht="15.75">
      <c r="A27" s="29" t="s">
        <v>189</v>
      </c>
      <c r="B27" s="30"/>
      <c r="C27" s="31"/>
      <c r="D27" s="32">
        <f t="shared" ref="D27:N27" si="5">SUM(D28:D39)</f>
        <v>6404104</v>
      </c>
      <c r="E27" s="32">
        <f t="shared" si="5"/>
        <v>1251815</v>
      </c>
      <c r="F27" s="32">
        <f t="shared" si="5"/>
        <v>0</v>
      </c>
      <c r="G27" s="32">
        <f t="shared" si="5"/>
        <v>4221575</v>
      </c>
      <c r="H27" s="32">
        <f t="shared" si="5"/>
        <v>0</v>
      </c>
      <c r="I27" s="32">
        <f t="shared" si="5"/>
        <v>545967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12423461</v>
      </c>
      <c r="P27" s="45">
        <f t="shared" si="1"/>
        <v>291.37746558153714</v>
      </c>
      <c r="Q27" s="10"/>
    </row>
    <row r="28" spans="1:17">
      <c r="A28" s="12"/>
      <c r="B28" s="25">
        <v>331.1</v>
      </c>
      <c r="C28" s="20" t="s">
        <v>20</v>
      </c>
      <c r="D28" s="46">
        <v>0</v>
      </c>
      <c r="E28" s="46">
        <v>273567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273567</v>
      </c>
      <c r="P28" s="47">
        <f t="shared" si="1"/>
        <v>6.4161878180922676</v>
      </c>
      <c r="Q28" s="9"/>
    </row>
    <row r="29" spans="1:17">
      <c r="A29" s="12"/>
      <c r="B29" s="25">
        <v>331.31</v>
      </c>
      <c r="C29" s="20" t="s">
        <v>78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545967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7" si="6">SUM(D29:N29)</f>
        <v>545967</v>
      </c>
      <c r="P29" s="47">
        <f t="shared" si="1"/>
        <v>12.805005042568661</v>
      </c>
      <c r="Q29" s="9"/>
    </row>
    <row r="30" spans="1:17">
      <c r="A30" s="12"/>
      <c r="B30" s="25">
        <v>331.39</v>
      </c>
      <c r="C30" s="20" t="s">
        <v>79</v>
      </c>
      <c r="D30" s="46">
        <v>0</v>
      </c>
      <c r="E30" s="46">
        <v>0</v>
      </c>
      <c r="F30" s="46">
        <v>0</v>
      </c>
      <c r="G30" s="46">
        <v>432657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432657</v>
      </c>
      <c r="P30" s="47">
        <f t="shared" si="1"/>
        <v>10.147454089171378</v>
      </c>
      <c r="Q30" s="9"/>
    </row>
    <row r="31" spans="1:17">
      <c r="A31" s="12"/>
      <c r="B31" s="25">
        <v>331.51</v>
      </c>
      <c r="C31" s="20" t="s">
        <v>196</v>
      </c>
      <c r="D31" s="46">
        <v>0</v>
      </c>
      <c r="E31" s="46">
        <v>908950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908950</v>
      </c>
      <c r="P31" s="47">
        <f t="shared" si="1"/>
        <v>21.318338532260711</v>
      </c>
      <c r="Q31" s="9"/>
    </row>
    <row r="32" spans="1:17">
      <c r="A32" s="12"/>
      <c r="B32" s="25">
        <v>334.7</v>
      </c>
      <c r="C32" s="20" t="s">
        <v>83</v>
      </c>
      <c r="D32" s="46">
        <v>0</v>
      </c>
      <c r="E32" s="46">
        <v>69298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69298</v>
      </c>
      <c r="P32" s="47">
        <f t="shared" si="1"/>
        <v>1.6253019677744682</v>
      </c>
      <c r="Q32" s="9"/>
    </row>
    <row r="33" spans="1:17">
      <c r="A33" s="12"/>
      <c r="B33" s="25">
        <v>335.125</v>
      </c>
      <c r="C33" s="20" t="s">
        <v>190</v>
      </c>
      <c r="D33" s="46">
        <v>0</v>
      </c>
      <c r="E33" s="46">
        <v>0</v>
      </c>
      <c r="F33" s="46">
        <v>0</v>
      </c>
      <c r="G33" s="46">
        <v>3788918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3788918</v>
      </c>
      <c r="P33" s="47">
        <f t="shared" si="1"/>
        <v>88.864554260384168</v>
      </c>
      <c r="Q33" s="9"/>
    </row>
    <row r="34" spans="1:17">
      <c r="A34" s="12"/>
      <c r="B34" s="25">
        <v>335.14</v>
      </c>
      <c r="C34" s="20" t="s">
        <v>120</v>
      </c>
      <c r="D34" s="46">
        <v>55683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55683</v>
      </c>
      <c r="P34" s="47">
        <f t="shared" si="1"/>
        <v>1.3059783755892769</v>
      </c>
      <c r="Q34" s="9"/>
    </row>
    <row r="35" spans="1:17">
      <c r="A35" s="12"/>
      <c r="B35" s="25">
        <v>335.15</v>
      </c>
      <c r="C35" s="20" t="s">
        <v>121</v>
      </c>
      <c r="D35" s="46">
        <v>52002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52002</v>
      </c>
      <c r="P35" s="47">
        <f t="shared" si="1"/>
        <v>1.2196449093510331</v>
      </c>
      <c r="Q35" s="9"/>
    </row>
    <row r="36" spans="1:17">
      <c r="A36" s="12"/>
      <c r="B36" s="25">
        <v>335.18</v>
      </c>
      <c r="C36" s="20" t="s">
        <v>191</v>
      </c>
      <c r="D36" s="46">
        <v>4025938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4025938</v>
      </c>
      <c r="P36" s="47">
        <f t="shared" si="1"/>
        <v>94.423575767525861</v>
      </c>
      <c r="Q36" s="9"/>
    </row>
    <row r="37" spans="1:17">
      <c r="A37" s="12"/>
      <c r="B37" s="25">
        <v>335.19</v>
      </c>
      <c r="C37" s="20" t="s">
        <v>123</v>
      </c>
      <c r="D37" s="46">
        <v>2229566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2229566</v>
      </c>
      <c r="P37" s="47">
        <f t="shared" ref="P37:P68" si="7">(O37/P$73)</f>
        <v>52.291812275722961</v>
      </c>
      <c r="Q37" s="9"/>
    </row>
    <row r="38" spans="1:17">
      <c r="A38" s="12"/>
      <c r="B38" s="25">
        <v>335.9</v>
      </c>
      <c r="C38" s="20" t="s">
        <v>85</v>
      </c>
      <c r="D38" s="46">
        <v>24637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" si="8">SUM(D38:N38)</f>
        <v>24637</v>
      </c>
      <c r="P38" s="47">
        <f t="shared" si="7"/>
        <v>0.57783146093768323</v>
      </c>
      <c r="Q38" s="9"/>
    </row>
    <row r="39" spans="1:17">
      <c r="A39" s="12"/>
      <c r="B39" s="25">
        <v>338</v>
      </c>
      <c r="C39" s="20" t="s">
        <v>88</v>
      </c>
      <c r="D39" s="46">
        <v>16278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16278</v>
      </c>
      <c r="P39" s="47">
        <f t="shared" si="7"/>
        <v>0.38178108215868845</v>
      </c>
      <c r="Q39" s="9"/>
    </row>
    <row r="40" spans="1:17" ht="15.75">
      <c r="A40" s="29" t="s">
        <v>33</v>
      </c>
      <c r="B40" s="30"/>
      <c r="C40" s="31"/>
      <c r="D40" s="32">
        <f t="shared" ref="D40:N40" si="9">SUM(D41:D55)</f>
        <v>2212495</v>
      </c>
      <c r="E40" s="32">
        <f t="shared" si="9"/>
        <v>4177970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106130228</v>
      </c>
      <c r="J40" s="32">
        <f t="shared" si="9"/>
        <v>10809457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123330150</v>
      </c>
      <c r="P40" s="45">
        <f t="shared" si="7"/>
        <v>2892.5616248797992</v>
      </c>
      <c r="Q40" s="10"/>
    </row>
    <row r="41" spans="1:17">
      <c r="A41" s="12"/>
      <c r="B41" s="25">
        <v>341.2</v>
      </c>
      <c r="C41" s="20" t="s">
        <v>124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10809457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4" si="10">SUM(D41:N41)</f>
        <v>10809457</v>
      </c>
      <c r="P41" s="47">
        <f t="shared" si="7"/>
        <v>253.52292609705185</v>
      </c>
      <c r="Q41" s="9"/>
    </row>
    <row r="42" spans="1:17">
      <c r="A42" s="12"/>
      <c r="B42" s="25">
        <v>341.9</v>
      </c>
      <c r="C42" s="20" t="s">
        <v>126</v>
      </c>
      <c r="D42" s="46">
        <v>487552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487552</v>
      </c>
      <c r="P42" s="47">
        <f t="shared" si="7"/>
        <v>11.434950864272814</v>
      </c>
      <c r="Q42" s="9"/>
    </row>
    <row r="43" spans="1:17">
      <c r="A43" s="12"/>
      <c r="B43" s="25">
        <v>342.2</v>
      </c>
      <c r="C43" s="20" t="s">
        <v>40</v>
      </c>
      <c r="D43" s="46">
        <v>69939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69939</v>
      </c>
      <c r="P43" s="47">
        <f t="shared" si="7"/>
        <v>1.6403358585266319</v>
      </c>
      <c r="Q43" s="9"/>
    </row>
    <row r="44" spans="1:17">
      <c r="A44" s="12"/>
      <c r="B44" s="25">
        <v>342.5</v>
      </c>
      <c r="C44" s="20" t="s">
        <v>41</v>
      </c>
      <c r="D44" s="46">
        <v>246144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246144</v>
      </c>
      <c r="P44" s="47">
        <f t="shared" si="7"/>
        <v>5.7730140488308272</v>
      </c>
      <c r="Q44" s="9"/>
    </row>
    <row r="45" spans="1:17">
      <c r="A45" s="12"/>
      <c r="B45" s="25">
        <v>343.1</v>
      </c>
      <c r="C45" s="20" t="s">
        <v>44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64556663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64556663</v>
      </c>
      <c r="P45" s="47">
        <f t="shared" si="7"/>
        <v>1514.0995614137955</v>
      </c>
      <c r="Q45" s="9"/>
    </row>
    <row r="46" spans="1:17">
      <c r="A46" s="12"/>
      <c r="B46" s="25">
        <v>343.3</v>
      </c>
      <c r="C46" s="20" t="s">
        <v>45</v>
      </c>
      <c r="D46" s="46">
        <v>652892</v>
      </c>
      <c r="E46" s="46">
        <v>0</v>
      </c>
      <c r="F46" s="46">
        <v>0</v>
      </c>
      <c r="G46" s="46">
        <v>0</v>
      </c>
      <c r="H46" s="46">
        <v>0</v>
      </c>
      <c r="I46" s="46">
        <v>16310415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16963307</v>
      </c>
      <c r="P46" s="47">
        <f t="shared" si="7"/>
        <v>397.854140769754</v>
      </c>
      <c r="Q46" s="9"/>
    </row>
    <row r="47" spans="1:17">
      <c r="A47" s="12"/>
      <c r="B47" s="25">
        <v>343.4</v>
      </c>
      <c r="C47" s="20" t="s">
        <v>46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6744479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6744479</v>
      </c>
      <c r="P47" s="47">
        <f t="shared" si="7"/>
        <v>158.18371367591527</v>
      </c>
      <c r="Q47" s="9"/>
    </row>
    <row r="48" spans="1:17">
      <c r="A48" s="12"/>
      <c r="B48" s="25">
        <v>343.5</v>
      </c>
      <c r="C48" s="20" t="s">
        <v>47</v>
      </c>
      <c r="D48" s="46">
        <v>271435</v>
      </c>
      <c r="E48" s="46">
        <v>0</v>
      </c>
      <c r="F48" s="46">
        <v>0</v>
      </c>
      <c r="G48" s="46">
        <v>0</v>
      </c>
      <c r="H48" s="46">
        <v>0</v>
      </c>
      <c r="I48" s="46">
        <v>18518671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18790106</v>
      </c>
      <c r="P48" s="47">
        <f t="shared" si="7"/>
        <v>440.69953326922627</v>
      </c>
      <c r="Q48" s="9"/>
    </row>
    <row r="49" spans="1:17">
      <c r="A49" s="12"/>
      <c r="B49" s="25">
        <v>343.8</v>
      </c>
      <c r="C49" s="20" t="s">
        <v>49</v>
      </c>
      <c r="D49" s="46">
        <v>30420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30420</v>
      </c>
      <c r="P49" s="47">
        <f t="shared" si="7"/>
        <v>0.71346483101531533</v>
      </c>
      <c r="Q49" s="9"/>
    </row>
    <row r="50" spans="1:17">
      <c r="A50" s="12"/>
      <c r="B50" s="25">
        <v>344.5</v>
      </c>
      <c r="C50" s="20" t="s">
        <v>127</v>
      </c>
      <c r="D50" s="46">
        <v>95935</v>
      </c>
      <c r="E50" s="46">
        <v>2656838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2752773</v>
      </c>
      <c r="P50" s="47">
        <f t="shared" si="7"/>
        <v>64.563008654455047</v>
      </c>
      <c r="Q50" s="9"/>
    </row>
    <row r="51" spans="1:17">
      <c r="A51" s="12"/>
      <c r="B51" s="25">
        <v>347.1</v>
      </c>
      <c r="C51" s="20" t="s">
        <v>91</v>
      </c>
      <c r="D51" s="46">
        <v>135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135</v>
      </c>
      <c r="P51" s="47">
        <f t="shared" si="7"/>
        <v>3.1662640429673755E-3</v>
      </c>
      <c r="Q51" s="9"/>
    </row>
    <row r="52" spans="1:17">
      <c r="A52" s="12"/>
      <c r="B52" s="25">
        <v>347.3</v>
      </c>
      <c r="C52" s="20" t="s">
        <v>53</v>
      </c>
      <c r="D52" s="46">
        <v>61477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61477</v>
      </c>
      <c r="P52" s="47">
        <f t="shared" si="7"/>
        <v>1.4418697375518916</v>
      </c>
      <c r="Q52" s="9"/>
    </row>
    <row r="53" spans="1:17">
      <c r="A53" s="12"/>
      <c r="B53" s="25">
        <v>347.4</v>
      </c>
      <c r="C53" s="20" t="s">
        <v>110</v>
      </c>
      <c r="D53" s="46">
        <v>18817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18817</v>
      </c>
      <c r="P53" s="47">
        <f t="shared" si="7"/>
        <v>0.44133029997420081</v>
      </c>
      <c r="Q53" s="9"/>
    </row>
    <row r="54" spans="1:17">
      <c r="A54" s="12"/>
      <c r="B54" s="25">
        <v>347.9</v>
      </c>
      <c r="C54" s="20" t="s">
        <v>93</v>
      </c>
      <c r="D54" s="46">
        <v>29649</v>
      </c>
      <c r="E54" s="46">
        <v>1521132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1550781</v>
      </c>
      <c r="P54" s="47">
        <f t="shared" si="7"/>
        <v>36.371719398644373</v>
      </c>
      <c r="Q54" s="9"/>
    </row>
    <row r="55" spans="1:17">
      <c r="A55" s="12"/>
      <c r="B55" s="25">
        <v>349</v>
      </c>
      <c r="C55" s="20" t="s">
        <v>197</v>
      </c>
      <c r="D55" s="46">
        <v>248100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248100</v>
      </c>
      <c r="P55" s="47">
        <f t="shared" si="7"/>
        <v>5.8188896967422661</v>
      </c>
      <c r="Q55" s="9"/>
    </row>
    <row r="56" spans="1:17" ht="15.75">
      <c r="A56" s="29" t="s">
        <v>34</v>
      </c>
      <c r="B56" s="30"/>
      <c r="C56" s="31"/>
      <c r="D56" s="32">
        <f t="shared" ref="D56:N56" si="11">SUM(D57:D60)</f>
        <v>1021576</v>
      </c>
      <c r="E56" s="32">
        <f t="shared" si="11"/>
        <v>602689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si="11"/>
        <v>0</v>
      </c>
      <c r="O56" s="32">
        <f>SUM(D56:N56)</f>
        <v>1624265</v>
      </c>
      <c r="P56" s="45">
        <f t="shared" si="7"/>
        <v>38.095199005558555</v>
      </c>
      <c r="Q56" s="10"/>
    </row>
    <row r="57" spans="1:17">
      <c r="A57" s="13"/>
      <c r="B57" s="39">
        <v>351.1</v>
      </c>
      <c r="C57" s="21" t="s">
        <v>95</v>
      </c>
      <c r="D57" s="46">
        <v>50073</v>
      </c>
      <c r="E57" s="46">
        <v>4845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54918</v>
      </c>
      <c r="P57" s="47">
        <f t="shared" si="7"/>
        <v>1.2880362126791285</v>
      </c>
      <c r="Q57" s="9"/>
    </row>
    <row r="58" spans="1:17">
      <c r="A58" s="13"/>
      <c r="B58" s="39">
        <v>352</v>
      </c>
      <c r="C58" s="21" t="s">
        <v>56</v>
      </c>
      <c r="D58" s="46">
        <v>238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0" si="12">SUM(D58:N58)</f>
        <v>238</v>
      </c>
      <c r="P58" s="47">
        <f t="shared" si="7"/>
        <v>5.5820062387128546E-3</v>
      </c>
      <c r="Q58" s="9"/>
    </row>
    <row r="59" spans="1:17">
      <c r="A59" s="13"/>
      <c r="B59" s="39">
        <v>354</v>
      </c>
      <c r="C59" s="21" t="s">
        <v>57</v>
      </c>
      <c r="D59" s="46">
        <v>971265</v>
      </c>
      <c r="E59" s="46">
        <v>591196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1562461</v>
      </c>
      <c r="P59" s="47">
        <f t="shared" si="7"/>
        <v>36.645659872880366</v>
      </c>
      <c r="Q59" s="9"/>
    </row>
    <row r="60" spans="1:17">
      <c r="A60" s="13"/>
      <c r="B60" s="39">
        <v>356</v>
      </c>
      <c r="C60" s="21" t="s">
        <v>198</v>
      </c>
      <c r="D60" s="46">
        <v>0</v>
      </c>
      <c r="E60" s="46">
        <v>6648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6648</v>
      </c>
      <c r="P60" s="47">
        <f t="shared" si="7"/>
        <v>0.155920913760349</v>
      </c>
      <c r="Q60" s="9"/>
    </row>
    <row r="61" spans="1:17" ht="15.75">
      <c r="A61" s="29" t="s">
        <v>3</v>
      </c>
      <c r="B61" s="30"/>
      <c r="C61" s="31"/>
      <c r="D61" s="32">
        <f t="shared" ref="D61:N61" si="13">SUM(D62:D67)</f>
        <v>56807</v>
      </c>
      <c r="E61" s="32">
        <f t="shared" si="13"/>
        <v>1412641</v>
      </c>
      <c r="F61" s="32">
        <f t="shared" si="13"/>
        <v>0</v>
      </c>
      <c r="G61" s="32">
        <f t="shared" si="13"/>
        <v>264654</v>
      </c>
      <c r="H61" s="32">
        <f t="shared" si="13"/>
        <v>0</v>
      </c>
      <c r="I61" s="32">
        <f t="shared" si="13"/>
        <v>498348</v>
      </c>
      <c r="J61" s="32">
        <f t="shared" si="13"/>
        <v>795621</v>
      </c>
      <c r="K61" s="32">
        <f t="shared" si="13"/>
        <v>-11482153</v>
      </c>
      <c r="L61" s="32">
        <f t="shared" si="13"/>
        <v>0</v>
      </c>
      <c r="M61" s="32">
        <f t="shared" si="13"/>
        <v>0</v>
      </c>
      <c r="N61" s="32">
        <f t="shared" si="13"/>
        <v>35197</v>
      </c>
      <c r="O61" s="32">
        <f>SUM(D61:N61)</f>
        <v>-8418885</v>
      </c>
      <c r="P61" s="45">
        <f t="shared" si="7"/>
        <v>-197.45491005464737</v>
      </c>
      <c r="Q61" s="10"/>
    </row>
    <row r="62" spans="1:17">
      <c r="A62" s="12"/>
      <c r="B62" s="25">
        <v>361.1</v>
      </c>
      <c r="C62" s="20" t="s">
        <v>59</v>
      </c>
      <c r="D62" s="46">
        <v>23395</v>
      </c>
      <c r="E62" s="46">
        <v>39990</v>
      </c>
      <c r="F62" s="46">
        <v>0</v>
      </c>
      <c r="G62" s="46">
        <v>74310</v>
      </c>
      <c r="H62" s="46">
        <v>0</v>
      </c>
      <c r="I62" s="46">
        <v>152327</v>
      </c>
      <c r="J62" s="46">
        <v>58201</v>
      </c>
      <c r="K62" s="46">
        <v>8438055</v>
      </c>
      <c r="L62" s="46">
        <v>0</v>
      </c>
      <c r="M62" s="46">
        <v>0</v>
      </c>
      <c r="N62" s="46">
        <v>7541</v>
      </c>
      <c r="O62" s="46">
        <f>SUM(D62:N62)</f>
        <v>8793819</v>
      </c>
      <c r="P62" s="47">
        <f t="shared" si="7"/>
        <v>206.24854000046906</v>
      </c>
      <c r="Q62" s="9"/>
    </row>
    <row r="63" spans="1:17">
      <c r="A63" s="12"/>
      <c r="B63" s="25">
        <v>361.3</v>
      </c>
      <c r="C63" s="20" t="s">
        <v>96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-33838194</v>
      </c>
      <c r="L63" s="46">
        <v>0</v>
      </c>
      <c r="M63" s="46">
        <v>0</v>
      </c>
      <c r="N63" s="46">
        <v>0</v>
      </c>
      <c r="O63" s="46">
        <f t="shared" ref="O63:O70" si="14">SUM(D63:N63)</f>
        <v>-33838194</v>
      </c>
      <c r="P63" s="47">
        <f t="shared" si="7"/>
        <v>-793.63449586040292</v>
      </c>
      <c r="Q63" s="9"/>
    </row>
    <row r="64" spans="1:17">
      <c r="A64" s="12"/>
      <c r="B64" s="25">
        <v>362</v>
      </c>
      <c r="C64" s="20" t="s">
        <v>60</v>
      </c>
      <c r="D64" s="46">
        <v>18977</v>
      </c>
      <c r="E64" s="46">
        <v>1172841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1191818</v>
      </c>
      <c r="P64" s="47">
        <f t="shared" si="7"/>
        <v>27.952670216009569</v>
      </c>
      <c r="Q64" s="9"/>
    </row>
    <row r="65" spans="1:120">
      <c r="A65" s="12"/>
      <c r="B65" s="25">
        <v>366</v>
      </c>
      <c r="C65" s="20" t="s">
        <v>63</v>
      </c>
      <c r="D65" s="46">
        <v>0</v>
      </c>
      <c r="E65" s="46">
        <v>64050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64050</v>
      </c>
      <c r="P65" s="47">
        <f t="shared" si="7"/>
        <v>1.5022163848300771</v>
      </c>
      <c r="Q65" s="9"/>
    </row>
    <row r="66" spans="1:120">
      <c r="A66" s="12"/>
      <c r="B66" s="25">
        <v>368</v>
      </c>
      <c r="C66" s="20" t="s">
        <v>111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13914744</v>
      </c>
      <c r="L66" s="46">
        <v>0</v>
      </c>
      <c r="M66" s="46">
        <v>0</v>
      </c>
      <c r="N66" s="46">
        <v>0</v>
      </c>
      <c r="O66" s="46">
        <f t="shared" si="14"/>
        <v>13914744</v>
      </c>
      <c r="P66" s="47">
        <f t="shared" si="7"/>
        <v>326.35373032811879</v>
      </c>
      <c r="Q66" s="9"/>
    </row>
    <row r="67" spans="1:120">
      <c r="A67" s="12"/>
      <c r="B67" s="25">
        <v>369.9</v>
      </c>
      <c r="C67" s="20" t="s">
        <v>65</v>
      </c>
      <c r="D67" s="46">
        <v>14435</v>
      </c>
      <c r="E67" s="46">
        <v>135760</v>
      </c>
      <c r="F67" s="46">
        <v>0</v>
      </c>
      <c r="G67" s="46">
        <v>190344</v>
      </c>
      <c r="H67" s="46">
        <v>0</v>
      </c>
      <c r="I67" s="46">
        <v>346021</v>
      </c>
      <c r="J67" s="46">
        <v>737420</v>
      </c>
      <c r="K67" s="46">
        <v>3242</v>
      </c>
      <c r="L67" s="46">
        <v>0</v>
      </c>
      <c r="M67" s="46">
        <v>0</v>
      </c>
      <c r="N67" s="46">
        <v>27656</v>
      </c>
      <c r="O67" s="46">
        <f t="shared" si="14"/>
        <v>1454878</v>
      </c>
      <c r="P67" s="47">
        <f t="shared" si="7"/>
        <v>34.122428876328073</v>
      </c>
      <c r="Q67" s="9"/>
    </row>
    <row r="68" spans="1:120" ht="15.75">
      <c r="A68" s="29" t="s">
        <v>35</v>
      </c>
      <c r="B68" s="30"/>
      <c r="C68" s="31"/>
      <c r="D68" s="32">
        <f t="shared" ref="D68:N68" si="15">SUM(D69:D70)</f>
        <v>275980</v>
      </c>
      <c r="E68" s="32">
        <f t="shared" si="15"/>
        <v>212773</v>
      </c>
      <c r="F68" s="32">
        <f t="shared" si="15"/>
        <v>0</v>
      </c>
      <c r="G68" s="32">
        <f t="shared" si="15"/>
        <v>2040706</v>
      </c>
      <c r="H68" s="32">
        <f t="shared" si="15"/>
        <v>0</v>
      </c>
      <c r="I68" s="32">
        <f t="shared" si="15"/>
        <v>780389</v>
      </c>
      <c r="J68" s="32">
        <f t="shared" si="15"/>
        <v>4530909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 t="shared" si="14"/>
        <v>7840757</v>
      </c>
      <c r="P68" s="45">
        <f t="shared" si="7"/>
        <v>183.89560710181297</v>
      </c>
      <c r="Q68" s="9"/>
    </row>
    <row r="69" spans="1:120">
      <c r="A69" s="12"/>
      <c r="B69" s="25">
        <v>381</v>
      </c>
      <c r="C69" s="20" t="s">
        <v>66</v>
      </c>
      <c r="D69" s="46">
        <v>275980</v>
      </c>
      <c r="E69" s="46">
        <v>212773</v>
      </c>
      <c r="F69" s="46">
        <v>0</v>
      </c>
      <c r="G69" s="46">
        <v>2040706</v>
      </c>
      <c r="H69" s="46">
        <v>0</v>
      </c>
      <c r="I69" s="46">
        <v>439889</v>
      </c>
      <c r="J69" s="46">
        <v>4530909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7500257</v>
      </c>
      <c r="P69" s="47">
        <f t="shared" ref="P69:P100" si="16">(O69/P$73)</f>
        <v>175.90958557121749</v>
      </c>
      <c r="Q69" s="9"/>
    </row>
    <row r="70" spans="1:120" ht="15.75" thickBot="1">
      <c r="A70" s="12"/>
      <c r="B70" s="25">
        <v>389.7</v>
      </c>
      <c r="C70" s="20" t="s">
        <v>100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340500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340500</v>
      </c>
      <c r="P70" s="47">
        <f t="shared" si="16"/>
        <v>7.986021530595492</v>
      </c>
      <c r="Q70" s="9"/>
    </row>
    <row r="71" spans="1:120" ht="16.5" thickBot="1">
      <c r="A71" s="14" t="s">
        <v>54</v>
      </c>
      <c r="B71" s="23"/>
      <c r="C71" s="22"/>
      <c r="D71" s="15">
        <f t="shared" ref="D71:N71" si="17">SUM(D5,D15,D27,D40,D56,D61,D68)</f>
        <v>42306670</v>
      </c>
      <c r="E71" s="15">
        <f t="shared" si="17"/>
        <v>9415239</v>
      </c>
      <c r="F71" s="15">
        <f t="shared" si="17"/>
        <v>2506651</v>
      </c>
      <c r="G71" s="15">
        <f t="shared" si="17"/>
        <v>7054723</v>
      </c>
      <c r="H71" s="15">
        <f t="shared" si="17"/>
        <v>0</v>
      </c>
      <c r="I71" s="15">
        <f t="shared" si="17"/>
        <v>111073122</v>
      </c>
      <c r="J71" s="15">
        <f t="shared" si="17"/>
        <v>16135987</v>
      </c>
      <c r="K71" s="15">
        <f t="shared" si="17"/>
        <v>-11482153</v>
      </c>
      <c r="L71" s="15">
        <f t="shared" si="17"/>
        <v>0</v>
      </c>
      <c r="M71" s="15">
        <f t="shared" si="17"/>
        <v>0</v>
      </c>
      <c r="N71" s="15">
        <f t="shared" si="17"/>
        <v>4321817</v>
      </c>
      <c r="O71" s="15">
        <f>SUM(D71:N71)</f>
        <v>181332056</v>
      </c>
      <c r="P71" s="38">
        <f t="shared" si="16"/>
        <v>4252.9271759270114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8" t="s">
        <v>199</v>
      </c>
      <c r="N73" s="48"/>
      <c r="O73" s="48"/>
      <c r="P73" s="43">
        <v>42637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103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10467598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113641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1025830</v>
      </c>
      <c r="N5" s="28">
        <f>SUM(D5:M5)</f>
        <v>11607069</v>
      </c>
      <c r="O5" s="33">
        <f t="shared" ref="O5:O36" si="1">(N5/O$74)</f>
        <v>326.4539164674448</v>
      </c>
      <c r="P5" s="6"/>
    </row>
    <row r="6" spans="1:133">
      <c r="A6" s="12"/>
      <c r="B6" s="25">
        <v>311</v>
      </c>
      <c r="C6" s="20" t="s">
        <v>2</v>
      </c>
      <c r="D6" s="46">
        <v>5646125</v>
      </c>
      <c r="E6" s="46">
        <v>0</v>
      </c>
      <c r="F6" s="46">
        <v>0</v>
      </c>
      <c r="G6" s="46">
        <v>0</v>
      </c>
      <c r="H6" s="46">
        <v>0</v>
      </c>
      <c r="I6" s="46">
        <v>113641</v>
      </c>
      <c r="J6" s="46">
        <v>0</v>
      </c>
      <c r="K6" s="46">
        <v>0</v>
      </c>
      <c r="L6" s="46">
        <v>0</v>
      </c>
      <c r="M6" s="46">
        <v>1025830</v>
      </c>
      <c r="N6" s="46">
        <f>SUM(D6:M6)</f>
        <v>6785596</v>
      </c>
      <c r="O6" s="47">
        <f t="shared" si="1"/>
        <v>190.84786949796091</v>
      </c>
      <c r="P6" s="9"/>
    </row>
    <row r="7" spans="1:133">
      <c r="A7" s="12"/>
      <c r="B7" s="25">
        <v>312.10000000000002</v>
      </c>
      <c r="C7" s="20" t="s">
        <v>75</v>
      </c>
      <c r="D7" s="46">
        <v>808215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808215</v>
      </c>
      <c r="O7" s="47">
        <f t="shared" si="1"/>
        <v>22.73140205315708</v>
      </c>
      <c r="P7" s="9"/>
    </row>
    <row r="8" spans="1:133">
      <c r="A8" s="12"/>
      <c r="B8" s="25">
        <v>314.10000000000002</v>
      </c>
      <c r="C8" s="20" t="s">
        <v>11</v>
      </c>
      <c r="D8" s="46">
        <v>1896128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1896128</v>
      </c>
      <c r="O8" s="47">
        <f t="shared" si="1"/>
        <v>53.32943327239488</v>
      </c>
      <c r="P8" s="9"/>
    </row>
    <row r="9" spans="1:133">
      <c r="A9" s="12"/>
      <c r="B9" s="25">
        <v>314.3</v>
      </c>
      <c r="C9" s="20" t="s">
        <v>12</v>
      </c>
      <c r="D9" s="46">
        <v>845373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845373</v>
      </c>
      <c r="O9" s="47">
        <f t="shared" si="1"/>
        <v>23.776487132611447</v>
      </c>
      <c r="P9" s="9"/>
    </row>
    <row r="10" spans="1:133">
      <c r="A10" s="12"/>
      <c r="B10" s="25">
        <v>314.39999999999998</v>
      </c>
      <c r="C10" s="20" t="s">
        <v>14</v>
      </c>
      <c r="D10" s="46">
        <v>121303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121303</v>
      </c>
      <c r="O10" s="47">
        <f t="shared" si="1"/>
        <v>3.4117001828153564</v>
      </c>
      <c r="P10" s="9"/>
    </row>
    <row r="11" spans="1:133">
      <c r="A11" s="12"/>
      <c r="B11" s="25">
        <v>314.8</v>
      </c>
      <c r="C11" s="20" t="s">
        <v>15</v>
      </c>
      <c r="D11" s="46">
        <v>10477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10477</v>
      </c>
      <c r="O11" s="47">
        <f t="shared" si="1"/>
        <v>0.2946702292223316</v>
      </c>
      <c r="P11" s="9"/>
    </row>
    <row r="12" spans="1:133">
      <c r="A12" s="12"/>
      <c r="B12" s="25">
        <v>315</v>
      </c>
      <c r="C12" s="20" t="s">
        <v>117</v>
      </c>
      <c r="D12" s="46">
        <v>1139977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1139977</v>
      </c>
      <c r="O12" s="47">
        <f t="shared" si="1"/>
        <v>32.0623540992828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738785</v>
      </c>
      <c r="E13" s="32">
        <f t="shared" si="3"/>
        <v>1224298</v>
      </c>
      <c r="F13" s="32">
        <f t="shared" si="3"/>
        <v>0</v>
      </c>
      <c r="G13" s="32">
        <f t="shared" si="3"/>
        <v>352489</v>
      </c>
      <c r="H13" s="32">
        <f t="shared" si="3"/>
        <v>0</v>
      </c>
      <c r="I13" s="32">
        <f t="shared" si="3"/>
        <v>13417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2328989</v>
      </c>
      <c r="O13" s="45">
        <f t="shared" si="1"/>
        <v>65.503839122486283</v>
      </c>
      <c r="P13" s="10"/>
    </row>
    <row r="14" spans="1:133">
      <c r="A14" s="12"/>
      <c r="B14" s="25">
        <v>322</v>
      </c>
      <c r="C14" s="20" t="s">
        <v>0</v>
      </c>
      <c r="D14" s="46">
        <v>27503</v>
      </c>
      <c r="E14" s="46">
        <v>1224298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1251801</v>
      </c>
      <c r="O14" s="47">
        <f t="shared" si="1"/>
        <v>35.207453241456896</v>
      </c>
      <c r="P14" s="9"/>
    </row>
    <row r="15" spans="1:133">
      <c r="A15" s="12"/>
      <c r="B15" s="25">
        <v>323.10000000000002</v>
      </c>
      <c r="C15" s="20" t="s">
        <v>77</v>
      </c>
      <c r="D15" s="46">
        <v>0</v>
      </c>
      <c r="E15" s="46">
        <v>0</v>
      </c>
      <c r="F15" s="46">
        <v>0</v>
      </c>
      <c r="G15" s="46">
        <v>352489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352489</v>
      </c>
      <c r="O15" s="47">
        <f t="shared" si="1"/>
        <v>9.9139080298129656</v>
      </c>
      <c r="P15" s="9"/>
    </row>
    <row r="16" spans="1:133">
      <c r="A16" s="12"/>
      <c r="B16" s="25">
        <v>323.39999999999998</v>
      </c>
      <c r="C16" s="20" t="s">
        <v>18</v>
      </c>
      <c r="D16" s="46">
        <v>36180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36180</v>
      </c>
      <c r="O16" s="47">
        <f t="shared" si="1"/>
        <v>1.0175783996624947</v>
      </c>
      <c r="P16" s="9"/>
    </row>
    <row r="17" spans="1:16">
      <c r="A17" s="12"/>
      <c r="B17" s="25">
        <v>323.7</v>
      </c>
      <c r="C17" s="20" t="s">
        <v>19</v>
      </c>
      <c r="D17" s="46">
        <v>17888</v>
      </c>
      <c r="E17" s="46">
        <v>0</v>
      </c>
      <c r="F17" s="46">
        <v>0</v>
      </c>
      <c r="G17" s="46">
        <v>0</v>
      </c>
      <c r="H17" s="46">
        <v>0</v>
      </c>
      <c r="I17" s="46">
        <v>13417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31305</v>
      </c>
      <c r="O17" s="47">
        <f t="shared" si="1"/>
        <v>0.88046688229503589</v>
      </c>
      <c r="P17" s="9"/>
    </row>
    <row r="18" spans="1:16">
      <c r="A18" s="12"/>
      <c r="B18" s="25">
        <v>329</v>
      </c>
      <c r="C18" s="20" t="s">
        <v>106</v>
      </c>
      <c r="D18" s="46">
        <v>79499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79499</v>
      </c>
      <c r="O18" s="47">
        <f t="shared" si="1"/>
        <v>2.2359443116298694</v>
      </c>
      <c r="P18" s="9"/>
    </row>
    <row r="19" spans="1:16">
      <c r="A19" s="12"/>
      <c r="B19" s="25">
        <v>367</v>
      </c>
      <c r="C19" s="20" t="s">
        <v>64</v>
      </c>
      <c r="D19" s="46">
        <v>577715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577715</v>
      </c>
      <c r="O19" s="47">
        <f t="shared" si="1"/>
        <v>16.248488257629024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SUM(D21:D38)</f>
        <v>5526190</v>
      </c>
      <c r="E20" s="32">
        <f t="shared" si="5"/>
        <v>821012</v>
      </c>
      <c r="F20" s="32">
        <f t="shared" si="5"/>
        <v>0</v>
      </c>
      <c r="G20" s="32">
        <f t="shared" si="5"/>
        <v>1954480</v>
      </c>
      <c r="H20" s="32">
        <f t="shared" si="5"/>
        <v>0</v>
      </c>
      <c r="I20" s="32">
        <f t="shared" si="5"/>
        <v>245723</v>
      </c>
      <c r="J20" s="32">
        <f t="shared" si="5"/>
        <v>22525</v>
      </c>
      <c r="K20" s="32">
        <f t="shared" si="5"/>
        <v>0</v>
      </c>
      <c r="L20" s="32">
        <f t="shared" si="5"/>
        <v>0</v>
      </c>
      <c r="M20" s="32">
        <f t="shared" si="5"/>
        <v>6190227</v>
      </c>
      <c r="N20" s="44">
        <f t="shared" si="4"/>
        <v>14760157</v>
      </c>
      <c r="O20" s="45">
        <f t="shared" si="1"/>
        <v>415.13590212347066</v>
      </c>
      <c r="P20" s="10"/>
    </row>
    <row r="21" spans="1:16">
      <c r="A21" s="12"/>
      <c r="B21" s="25">
        <v>331.2</v>
      </c>
      <c r="C21" s="20" t="s">
        <v>107</v>
      </c>
      <c r="D21" s="46">
        <v>0</v>
      </c>
      <c r="E21" s="46">
        <v>154437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154437</v>
      </c>
      <c r="O21" s="47">
        <f t="shared" si="1"/>
        <v>4.3436084938827166</v>
      </c>
      <c r="P21" s="9"/>
    </row>
    <row r="22" spans="1:16">
      <c r="A22" s="12"/>
      <c r="B22" s="25">
        <v>331.31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245723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245723</v>
      </c>
      <c r="O22" s="47">
        <f t="shared" si="1"/>
        <v>6.9110673604275066</v>
      </c>
      <c r="P22" s="9"/>
    </row>
    <row r="23" spans="1:16">
      <c r="A23" s="12"/>
      <c r="B23" s="25">
        <v>331.32</v>
      </c>
      <c r="C23" s="20" t="s">
        <v>114</v>
      </c>
      <c r="D23" s="46">
        <v>0</v>
      </c>
      <c r="E23" s="46">
        <v>30000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30000</v>
      </c>
      <c r="O23" s="47">
        <f t="shared" si="1"/>
        <v>0.84376318379974691</v>
      </c>
      <c r="P23" s="9"/>
    </row>
    <row r="24" spans="1:16">
      <c r="A24" s="12"/>
      <c r="B24" s="25">
        <v>331.7</v>
      </c>
      <c r="C24" s="20" t="s">
        <v>80</v>
      </c>
      <c r="D24" s="46">
        <v>0</v>
      </c>
      <c r="E24" s="46">
        <v>269651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269651</v>
      </c>
      <c r="O24" s="47">
        <f t="shared" si="1"/>
        <v>7.5840528758261847</v>
      </c>
      <c r="P24" s="9"/>
    </row>
    <row r="25" spans="1:16">
      <c r="A25" s="12"/>
      <c r="B25" s="25">
        <v>331.9</v>
      </c>
      <c r="C25" s="20" t="s">
        <v>81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6190227</v>
      </c>
      <c r="N25" s="46">
        <f t="shared" si="4"/>
        <v>6190227</v>
      </c>
      <c r="O25" s="47">
        <f t="shared" si="1"/>
        <v>174.10285473210519</v>
      </c>
      <c r="P25" s="9"/>
    </row>
    <row r="26" spans="1:16">
      <c r="A26" s="12"/>
      <c r="B26" s="25">
        <v>334.2</v>
      </c>
      <c r="C26" s="20" t="s">
        <v>118</v>
      </c>
      <c r="D26" s="46">
        <v>0</v>
      </c>
      <c r="E26" s="46">
        <v>10450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10450</v>
      </c>
      <c r="O26" s="47">
        <f t="shared" si="1"/>
        <v>0.29391084235691184</v>
      </c>
      <c r="P26" s="9"/>
    </row>
    <row r="27" spans="1:16">
      <c r="A27" s="12"/>
      <c r="B27" s="25">
        <v>334.7</v>
      </c>
      <c r="C27" s="20" t="s">
        <v>83</v>
      </c>
      <c r="D27" s="46">
        <v>0</v>
      </c>
      <c r="E27" s="46">
        <v>15469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15469</v>
      </c>
      <c r="O27" s="47">
        <f t="shared" si="1"/>
        <v>0.43507242300660948</v>
      </c>
      <c r="P27" s="9"/>
    </row>
    <row r="28" spans="1:16">
      <c r="A28" s="12"/>
      <c r="B28" s="25">
        <v>335.12</v>
      </c>
      <c r="C28" s="20" t="s">
        <v>119</v>
      </c>
      <c r="D28" s="46">
        <v>1262112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1262112</v>
      </c>
      <c r="O28" s="47">
        <f t="shared" si="1"/>
        <v>35.497454647728873</v>
      </c>
      <c r="P28" s="9"/>
    </row>
    <row r="29" spans="1:16">
      <c r="A29" s="12"/>
      <c r="B29" s="25">
        <v>335.14</v>
      </c>
      <c r="C29" s="20" t="s">
        <v>120</v>
      </c>
      <c r="D29" s="46">
        <v>40194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40194</v>
      </c>
      <c r="O29" s="47">
        <f t="shared" si="1"/>
        <v>1.1304739136549009</v>
      </c>
      <c r="P29" s="9"/>
    </row>
    <row r="30" spans="1:16">
      <c r="A30" s="12"/>
      <c r="B30" s="25">
        <v>335.15</v>
      </c>
      <c r="C30" s="20" t="s">
        <v>121</v>
      </c>
      <c r="D30" s="46">
        <v>44930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44930</v>
      </c>
      <c r="O30" s="47">
        <f t="shared" si="1"/>
        <v>1.263675994937421</v>
      </c>
      <c r="P30" s="9"/>
    </row>
    <row r="31" spans="1:16">
      <c r="A31" s="12"/>
      <c r="B31" s="25">
        <v>335.18</v>
      </c>
      <c r="C31" s="20" t="s">
        <v>122</v>
      </c>
      <c r="D31" s="46">
        <v>2412382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2412382</v>
      </c>
      <c r="O31" s="47">
        <f t="shared" si="1"/>
        <v>67.849303895373367</v>
      </c>
      <c r="P31" s="9"/>
    </row>
    <row r="32" spans="1:16">
      <c r="A32" s="12"/>
      <c r="B32" s="25">
        <v>335.19</v>
      </c>
      <c r="C32" s="20" t="s">
        <v>123</v>
      </c>
      <c r="D32" s="46">
        <v>23092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23092</v>
      </c>
      <c r="O32" s="47">
        <f t="shared" si="1"/>
        <v>0.64947264801012516</v>
      </c>
      <c r="P32" s="9"/>
    </row>
    <row r="33" spans="1:16">
      <c r="A33" s="12"/>
      <c r="B33" s="25">
        <v>335.29</v>
      </c>
      <c r="C33" s="20" t="s">
        <v>26</v>
      </c>
      <c r="D33" s="46">
        <v>689991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689991</v>
      </c>
      <c r="O33" s="47">
        <f t="shared" si="1"/>
        <v>19.406300098439036</v>
      </c>
      <c r="P33" s="9"/>
    </row>
    <row r="34" spans="1:16">
      <c r="A34" s="12"/>
      <c r="B34" s="25">
        <v>335.9</v>
      </c>
      <c r="C34" s="20" t="s">
        <v>85</v>
      </c>
      <c r="D34" s="46">
        <v>0</v>
      </c>
      <c r="E34" s="46">
        <v>13455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13455</v>
      </c>
      <c r="O34" s="47">
        <f t="shared" si="1"/>
        <v>0.37842778793418647</v>
      </c>
      <c r="P34" s="9"/>
    </row>
    <row r="35" spans="1:16">
      <c r="A35" s="12"/>
      <c r="B35" s="25">
        <v>337.3</v>
      </c>
      <c r="C35" s="20" t="s">
        <v>109</v>
      </c>
      <c r="D35" s="46">
        <v>0</v>
      </c>
      <c r="E35" s="46">
        <v>1000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1000</v>
      </c>
      <c r="O35" s="47">
        <f t="shared" si="1"/>
        <v>2.8125439459991561E-2</v>
      </c>
      <c r="P35" s="9"/>
    </row>
    <row r="36" spans="1:16">
      <c r="A36" s="12"/>
      <c r="B36" s="25">
        <v>337.7</v>
      </c>
      <c r="C36" s="20" t="s">
        <v>86</v>
      </c>
      <c r="D36" s="46">
        <v>0</v>
      </c>
      <c r="E36" s="46">
        <v>326550</v>
      </c>
      <c r="F36" s="46">
        <v>0</v>
      </c>
      <c r="G36" s="46">
        <v>1954480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2281030</v>
      </c>
      <c r="O36" s="47">
        <f t="shared" si="1"/>
        <v>64.154971171424549</v>
      </c>
      <c r="P36" s="9"/>
    </row>
    <row r="37" spans="1:16">
      <c r="A37" s="12"/>
      <c r="B37" s="25">
        <v>337.9</v>
      </c>
      <c r="C37" s="20" t="s">
        <v>87</v>
      </c>
      <c r="D37" s="46">
        <v>156874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156874</v>
      </c>
      <c r="O37" s="47">
        <f t="shared" ref="O37:O68" si="7">(N37/O$74)</f>
        <v>4.4121501898467166</v>
      </c>
      <c r="P37" s="9"/>
    </row>
    <row r="38" spans="1:16">
      <c r="A38" s="12"/>
      <c r="B38" s="25">
        <v>338</v>
      </c>
      <c r="C38" s="20" t="s">
        <v>88</v>
      </c>
      <c r="D38" s="46">
        <v>896615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22525</v>
      </c>
      <c r="K38" s="46">
        <v>0</v>
      </c>
      <c r="L38" s="46">
        <v>0</v>
      </c>
      <c r="M38" s="46">
        <v>0</v>
      </c>
      <c r="N38" s="46">
        <f>SUM(D38:M38)</f>
        <v>919140</v>
      </c>
      <c r="O38" s="47">
        <f t="shared" si="7"/>
        <v>25.851216425256645</v>
      </c>
      <c r="P38" s="9"/>
    </row>
    <row r="39" spans="1:16" ht="15.75">
      <c r="A39" s="29" t="s">
        <v>33</v>
      </c>
      <c r="B39" s="30"/>
      <c r="C39" s="31"/>
      <c r="D39" s="32">
        <f t="shared" ref="D39:M39" si="8">SUM(D40:D53)</f>
        <v>4891726</v>
      </c>
      <c r="E39" s="32">
        <f t="shared" si="8"/>
        <v>1969043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80433886</v>
      </c>
      <c r="J39" s="32">
        <f t="shared" si="8"/>
        <v>11414889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98709544</v>
      </c>
      <c r="O39" s="45">
        <f t="shared" si="7"/>
        <v>2776.2493038953735</v>
      </c>
      <c r="P39" s="10"/>
    </row>
    <row r="40" spans="1:16">
      <c r="A40" s="12"/>
      <c r="B40" s="25">
        <v>341.2</v>
      </c>
      <c r="C40" s="20" t="s">
        <v>124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11414889</v>
      </c>
      <c r="K40" s="46">
        <v>0</v>
      </c>
      <c r="L40" s="46">
        <v>0</v>
      </c>
      <c r="M40" s="46">
        <v>0</v>
      </c>
      <c r="N40" s="46">
        <f t="shared" ref="N40:N53" si="9">SUM(D40:M40)</f>
        <v>11414889</v>
      </c>
      <c r="O40" s="47">
        <f t="shared" si="7"/>
        <v>321.04876951202363</v>
      </c>
      <c r="P40" s="9"/>
    </row>
    <row r="41" spans="1:16">
      <c r="A41" s="12"/>
      <c r="B41" s="25">
        <v>341.3</v>
      </c>
      <c r="C41" s="20" t="s">
        <v>125</v>
      </c>
      <c r="D41" s="46">
        <v>68355</v>
      </c>
      <c r="E41" s="46">
        <v>925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69280</v>
      </c>
      <c r="O41" s="47">
        <f t="shared" si="7"/>
        <v>1.9485304457882155</v>
      </c>
      <c r="P41" s="9"/>
    </row>
    <row r="42" spans="1:16">
      <c r="A42" s="12"/>
      <c r="B42" s="25">
        <v>341.9</v>
      </c>
      <c r="C42" s="20" t="s">
        <v>126</v>
      </c>
      <c r="D42" s="46">
        <v>3690790</v>
      </c>
      <c r="E42" s="46">
        <v>55</v>
      </c>
      <c r="F42" s="46">
        <v>0</v>
      </c>
      <c r="G42" s="46">
        <v>0</v>
      </c>
      <c r="H42" s="46">
        <v>0</v>
      </c>
      <c r="I42" s="46">
        <v>2267699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5958544</v>
      </c>
      <c r="O42" s="47">
        <f t="shared" si="7"/>
        <v>167.58666854169596</v>
      </c>
      <c r="P42" s="9"/>
    </row>
    <row r="43" spans="1:16">
      <c r="A43" s="12"/>
      <c r="B43" s="25">
        <v>342.5</v>
      </c>
      <c r="C43" s="20" t="s">
        <v>41</v>
      </c>
      <c r="D43" s="46">
        <v>304788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304788</v>
      </c>
      <c r="O43" s="47">
        <f t="shared" si="7"/>
        <v>8.5722964421319077</v>
      </c>
      <c r="P43" s="9"/>
    </row>
    <row r="44" spans="1:16">
      <c r="A44" s="12"/>
      <c r="B44" s="25">
        <v>342.9</v>
      </c>
      <c r="C44" s="20" t="s">
        <v>43</v>
      </c>
      <c r="D44" s="46">
        <v>60386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60386</v>
      </c>
      <c r="O44" s="47">
        <f t="shared" si="7"/>
        <v>1.6983827872310504</v>
      </c>
      <c r="P44" s="9"/>
    </row>
    <row r="45" spans="1:16">
      <c r="A45" s="12"/>
      <c r="B45" s="25">
        <v>343.1</v>
      </c>
      <c r="C45" s="20" t="s">
        <v>44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48747981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48747981</v>
      </c>
      <c r="O45" s="47">
        <f t="shared" si="7"/>
        <v>1371.0583884123189</v>
      </c>
      <c r="P45" s="9"/>
    </row>
    <row r="46" spans="1:16">
      <c r="A46" s="12"/>
      <c r="B46" s="25">
        <v>343.3</v>
      </c>
      <c r="C46" s="20" t="s">
        <v>45</v>
      </c>
      <c r="D46" s="46">
        <v>474216</v>
      </c>
      <c r="E46" s="46">
        <v>0</v>
      </c>
      <c r="F46" s="46">
        <v>0</v>
      </c>
      <c r="G46" s="46">
        <v>0</v>
      </c>
      <c r="H46" s="46">
        <v>0</v>
      </c>
      <c r="I46" s="46">
        <v>11487086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11961302</v>
      </c>
      <c r="O46" s="47">
        <f t="shared" si="7"/>
        <v>336.41687526367599</v>
      </c>
      <c r="P46" s="9"/>
    </row>
    <row r="47" spans="1:16">
      <c r="A47" s="12"/>
      <c r="B47" s="25">
        <v>343.4</v>
      </c>
      <c r="C47" s="20" t="s">
        <v>46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5476914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5476914</v>
      </c>
      <c r="O47" s="47">
        <f t="shared" si="7"/>
        <v>154.04061313458024</v>
      </c>
      <c r="P47" s="9"/>
    </row>
    <row r="48" spans="1:16">
      <c r="A48" s="12"/>
      <c r="B48" s="25">
        <v>343.5</v>
      </c>
      <c r="C48" s="20" t="s">
        <v>47</v>
      </c>
      <c r="D48" s="46">
        <v>180077</v>
      </c>
      <c r="E48" s="46">
        <v>0</v>
      </c>
      <c r="F48" s="46">
        <v>0</v>
      </c>
      <c r="G48" s="46">
        <v>0</v>
      </c>
      <c r="H48" s="46">
        <v>0</v>
      </c>
      <c r="I48" s="46">
        <v>12454206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12634283</v>
      </c>
      <c r="O48" s="47">
        <f t="shared" si="7"/>
        <v>355.34476163690056</v>
      </c>
      <c r="P48" s="9"/>
    </row>
    <row r="49" spans="1:16">
      <c r="A49" s="12"/>
      <c r="B49" s="25">
        <v>343.8</v>
      </c>
      <c r="C49" s="20" t="s">
        <v>49</v>
      </c>
      <c r="D49" s="46">
        <v>22200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22200</v>
      </c>
      <c r="O49" s="47">
        <f t="shared" si="7"/>
        <v>0.62438475601181265</v>
      </c>
      <c r="P49" s="9"/>
    </row>
    <row r="50" spans="1:16">
      <c r="A50" s="12"/>
      <c r="B50" s="25">
        <v>344.5</v>
      </c>
      <c r="C50" s="20" t="s">
        <v>127</v>
      </c>
      <c r="D50" s="46">
        <v>39476</v>
      </c>
      <c r="E50" s="46">
        <v>981731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1021207</v>
      </c>
      <c r="O50" s="47">
        <f t="shared" si="7"/>
        <v>28.721895654619605</v>
      </c>
      <c r="P50" s="9"/>
    </row>
    <row r="51" spans="1:16">
      <c r="A51" s="12"/>
      <c r="B51" s="25">
        <v>347.1</v>
      </c>
      <c r="C51" s="20" t="s">
        <v>91</v>
      </c>
      <c r="D51" s="46">
        <v>1337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1337</v>
      </c>
      <c r="O51" s="47">
        <f t="shared" si="7"/>
        <v>3.760371255800872E-2</v>
      </c>
      <c r="P51" s="9"/>
    </row>
    <row r="52" spans="1:16">
      <c r="A52" s="12"/>
      <c r="B52" s="25">
        <v>347.3</v>
      </c>
      <c r="C52" s="20" t="s">
        <v>53</v>
      </c>
      <c r="D52" s="46">
        <v>46001</v>
      </c>
      <c r="E52" s="46">
        <v>986332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1032333</v>
      </c>
      <c r="O52" s="47">
        <f t="shared" si="7"/>
        <v>29.03481929405147</v>
      </c>
      <c r="P52" s="9"/>
    </row>
    <row r="53" spans="1:16">
      <c r="A53" s="12"/>
      <c r="B53" s="25">
        <v>349</v>
      </c>
      <c r="C53" s="20" t="s">
        <v>94</v>
      </c>
      <c r="D53" s="46">
        <v>4100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4100</v>
      </c>
      <c r="O53" s="47">
        <f t="shared" si="7"/>
        <v>0.11531430178596541</v>
      </c>
      <c r="P53" s="9"/>
    </row>
    <row r="54" spans="1:16" ht="15.75">
      <c r="A54" s="29" t="s">
        <v>34</v>
      </c>
      <c r="B54" s="30"/>
      <c r="C54" s="31"/>
      <c r="D54" s="32">
        <f t="shared" ref="D54:M54" si="10">SUM(D55:D57)</f>
        <v>150415</v>
      </c>
      <c r="E54" s="32">
        <f t="shared" si="10"/>
        <v>59102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46479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59" si="11">SUM(D54:M54)</f>
        <v>255996</v>
      </c>
      <c r="O54" s="45">
        <f t="shared" si="7"/>
        <v>7.2</v>
      </c>
      <c r="P54" s="10"/>
    </row>
    <row r="55" spans="1:16">
      <c r="A55" s="13"/>
      <c r="B55" s="39">
        <v>351.1</v>
      </c>
      <c r="C55" s="21" t="s">
        <v>95</v>
      </c>
      <c r="D55" s="46">
        <v>60759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60759</v>
      </c>
      <c r="O55" s="47">
        <f t="shared" si="7"/>
        <v>1.7088735761496274</v>
      </c>
      <c r="P55" s="9"/>
    </row>
    <row r="56" spans="1:16">
      <c r="A56" s="13"/>
      <c r="B56" s="39">
        <v>352</v>
      </c>
      <c r="C56" s="21" t="s">
        <v>56</v>
      </c>
      <c r="D56" s="46">
        <v>8189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8189</v>
      </c>
      <c r="O56" s="47">
        <f t="shared" si="7"/>
        <v>0.23031922373787089</v>
      </c>
      <c r="P56" s="9"/>
    </row>
    <row r="57" spans="1:16">
      <c r="A57" s="13"/>
      <c r="B57" s="39">
        <v>354</v>
      </c>
      <c r="C57" s="21" t="s">
        <v>57</v>
      </c>
      <c r="D57" s="46">
        <v>81467</v>
      </c>
      <c r="E57" s="46">
        <v>59102</v>
      </c>
      <c r="F57" s="46">
        <v>0</v>
      </c>
      <c r="G57" s="46">
        <v>0</v>
      </c>
      <c r="H57" s="46">
        <v>0</v>
      </c>
      <c r="I57" s="46">
        <v>46479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187048</v>
      </c>
      <c r="O57" s="47">
        <f t="shared" si="7"/>
        <v>5.2608072001125015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SUM(D59:D67)</f>
        <v>225523</v>
      </c>
      <c r="E58" s="32">
        <f t="shared" si="12"/>
        <v>2586987</v>
      </c>
      <c r="F58" s="32">
        <f t="shared" si="12"/>
        <v>0</v>
      </c>
      <c r="G58" s="32">
        <f t="shared" si="12"/>
        <v>61894</v>
      </c>
      <c r="H58" s="32">
        <f t="shared" si="12"/>
        <v>0</v>
      </c>
      <c r="I58" s="32">
        <f t="shared" si="12"/>
        <v>2055549</v>
      </c>
      <c r="J58" s="32">
        <f t="shared" si="12"/>
        <v>18371</v>
      </c>
      <c r="K58" s="32">
        <f t="shared" si="12"/>
        <v>26729069</v>
      </c>
      <c r="L58" s="32">
        <f t="shared" si="12"/>
        <v>0</v>
      </c>
      <c r="M58" s="32">
        <f t="shared" si="12"/>
        <v>26533</v>
      </c>
      <c r="N58" s="32">
        <f t="shared" si="11"/>
        <v>31703926</v>
      </c>
      <c r="O58" s="45">
        <f t="shared" si="7"/>
        <v>891.68685135705243</v>
      </c>
      <c r="P58" s="10"/>
    </row>
    <row r="59" spans="1:16">
      <c r="A59" s="12"/>
      <c r="B59" s="25">
        <v>361.1</v>
      </c>
      <c r="C59" s="20" t="s">
        <v>59</v>
      </c>
      <c r="D59" s="46">
        <v>45523</v>
      </c>
      <c r="E59" s="46">
        <v>21313</v>
      </c>
      <c r="F59" s="46">
        <v>0</v>
      </c>
      <c r="G59" s="46">
        <v>29520</v>
      </c>
      <c r="H59" s="46">
        <v>0</v>
      </c>
      <c r="I59" s="46">
        <v>540926</v>
      </c>
      <c r="J59" s="46">
        <v>47802</v>
      </c>
      <c r="K59" s="46">
        <v>2804165</v>
      </c>
      <c r="L59" s="46">
        <v>0</v>
      </c>
      <c r="M59" s="46">
        <v>13526</v>
      </c>
      <c r="N59" s="46">
        <f t="shared" si="11"/>
        <v>3502775</v>
      </c>
      <c r="O59" s="47">
        <f t="shared" si="7"/>
        <v>98.517086204471951</v>
      </c>
      <c r="P59" s="9"/>
    </row>
    <row r="60" spans="1:16">
      <c r="A60" s="12"/>
      <c r="B60" s="25">
        <v>361.3</v>
      </c>
      <c r="C60" s="20" t="s">
        <v>96</v>
      </c>
      <c r="D60" s="46">
        <v>-16211</v>
      </c>
      <c r="E60" s="46">
        <v>-7378</v>
      </c>
      <c r="F60" s="46">
        <v>0</v>
      </c>
      <c r="G60" s="46">
        <v>-19961</v>
      </c>
      <c r="H60" s="46">
        <v>0</v>
      </c>
      <c r="I60" s="46">
        <v>-316848</v>
      </c>
      <c r="J60" s="46">
        <v>-28152</v>
      </c>
      <c r="K60" s="46">
        <v>13648304</v>
      </c>
      <c r="L60" s="46">
        <v>0</v>
      </c>
      <c r="M60" s="46">
        <v>-8146</v>
      </c>
      <c r="N60" s="46">
        <f t="shared" ref="N60:N67" si="13">SUM(D60:M60)</f>
        <v>13251608</v>
      </c>
      <c r="O60" s="47">
        <f t="shared" si="7"/>
        <v>372.70729855153985</v>
      </c>
      <c r="P60" s="9"/>
    </row>
    <row r="61" spans="1:16">
      <c r="A61" s="12"/>
      <c r="B61" s="25">
        <v>361.4</v>
      </c>
      <c r="C61" s="20" t="s">
        <v>128</v>
      </c>
      <c r="D61" s="46">
        <v>-622</v>
      </c>
      <c r="E61" s="46">
        <v>-401</v>
      </c>
      <c r="F61" s="46">
        <v>0</v>
      </c>
      <c r="G61" s="46">
        <v>-899</v>
      </c>
      <c r="H61" s="46">
        <v>0</v>
      </c>
      <c r="I61" s="46">
        <v>-16892</v>
      </c>
      <c r="J61" s="46">
        <v>-1279</v>
      </c>
      <c r="K61" s="46">
        <v>0</v>
      </c>
      <c r="L61" s="46">
        <v>0</v>
      </c>
      <c r="M61" s="46">
        <v>-4387</v>
      </c>
      <c r="N61" s="46">
        <f t="shared" si="13"/>
        <v>-24480</v>
      </c>
      <c r="O61" s="47">
        <f t="shared" si="7"/>
        <v>-0.68851075798059347</v>
      </c>
      <c r="P61" s="9"/>
    </row>
    <row r="62" spans="1:16">
      <c r="A62" s="12"/>
      <c r="B62" s="25">
        <v>362</v>
      </c>
      <c r="C62" s="20" t="s">
        <v>60</v>
      </c>
      <c r="D62" s="46">
        <v>22874</v>
      </c>
      <c r="E62" s="46">
        <v>614540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2900</v>
      </c>
      <c r="N62" s="46">
        <f t="shared" si="13"/>
        <v>640314</v>
      </c>
      <c r="O62" s="47">
        <f t="shared" si="7"/>
        <v>18.009112642385038</v>
      </c>
      <c r="P62" s="9"/>
    </row>
    <row r="63" spans="1:16">
      <c r="A63" s="12"/>
      <c r="B63" s="25">
        <v>365</v>
      </c>
      <c r="C63" s="20" t="s">
        <v>129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23111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23111</v>
      </c>
      <c r="O63" s="47">
        <f t="shared" si="7"/>
        <v>0.65000703135986504</v>
      </c>
      <c r="P63" s="9"/>
    </row>
    <row r="64" spans="1:16">
      <c r="A64" s="12"/>
      <c r="B64" s="25">
        <v>366</v>
      </c>
      <c r="C64" s="20" t="s">
        <v>63</v>
      </c>
      <c r="D64" s="46">
        <v>4665</v>
      </c>
      <c r="E64" s="46">
        <v>11867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16532</v>
      </c>
      <c r="O64" s="47">
        <f t="shared" si="7"/>
        <v>0.46496976515258048</v>
      </c>
      <c r="P64" s="9"/>
    </row>
    <row r="65" spans="1:119">
      <c r="A65" s="12"/>
      <c r="B65" s="25">
        <v>368</v>
      </c>
      <c r="C65" s="20" t="s">
        <v>111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9959894</v>
      </c>
      <c r="L65" s="46">
        <v>0</v>
      </c>
      <c r="M65" s="46">
        <v>0</v>
      </c>
      <c r="N65" s="46">
        <f t="shared" si="13"/>
        <v>9959894</v>
      </c>
      <c r="O65" s="47">
        <f t="shared" si="7"/>
        <v>280.12639572493322</v>
      </c>
      <c r="P65" s="9"/>
    </row>
    <row r="66" spans="1:119">
      <c r="A66" s="12"/>
      <c r="B66" s="25">
        <v>369.3</v>
      </c>
      <c r="C66" s="20" t="s">
        <v>98</v>
      </c>
      <c r="D66" s="46">
        <v>89</v>
      </c>
      <c r="E66" s="46">
        <v>0</v>
      </c>
      <c r="F66" s="46">
        <v>0</v>
      </c>
      <c r="G66" s="46">
        <v>0</v>
      </c>
      <c r="H66" s="46">
        <v>0</v>
      </c>
      <c r="I66" s="46">
        <v>311879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311968</v>
      </c>
      <c r="O66" s="47">
        <f t="shared" si="7"/>
        <v>8.7742370974546482</v>
      </c>
      <c r="P66" s="9"/>
    </row>
    <row r="67" spans="1:119">
      <c r="A67" s="12"/>
      <c r="B67" s="25">
        <v>369.9</v>
      </c>
      <c r="C67" s="20" t="s">
        <v>65</v>
      </c>
      <c r="D67" s="46">
        <v>169205</v>
      </c>
      <c r="E67" s="46">
        <v>1947046</v>
      </c>
      <c r="F67" s="46">
        <v>0</v>
      </c>
      <c r="G67" s="46">
        <v>53234</v>
      </c>
      <c r="H67" s="46">
        <v>0</v>
      </c>
      <c r="I67" s="46">
        <v>1513373</v>
      </c>
      <c r="J67" s="46">
        <v>0</v>
      </c>
      <c r="K67" s="46">
        <v>316706</v>
      </c>
      <c r="L67" s="46">
        <v>0</v>
      </c>
      <c r="M67" s="46">
        <v>22640</v>
      </c>
      <c r="N67" s="46">
        <f t="shared" si="13"/>
        <v>4022204</v>
      </c>
      <c r="O67" s="47">
        <f t="shared" si="7"/>
        <v>113.12625509773591</v>
      </c>
      <c r="P67" s="9"/>
    </row>
    <row r="68" spans="1:119" ht="15.75">
      <c r="A68" s="29" t="s">
        <v>35</v>
      </c>
      <c r="B68" s="30"/>
      <c r="C68" s="31"/>
      <c r="D68" s="32">
        <f t="shared" ref="D68:M68" si="14">SUM(D69:D71)</f>
        <v>6932511</v>
      </c>
      <c r="E68" s="32">
        <f t="shared" si="14"/>
        <v>194194</v>
      </c>
      <c r="F68" s="32">
        <f t="shared" si="14"/>
        <v>0</v>
      </c>
      <c r="G68" s="32">
        <f t="shared" si="14"/>
        <v>1718609</v>
      </c>
      <c r="H68" s="32">
        <f t="shared" si="14"/>
        <v>0</v>
      </c>
      <c r="I68" s="32">
        <f t="shared" si="14"/>
        <v>685880</v>
      </c>
      <c r="J68" s="32">
        <f t="shared" si="14"/>
        <v>93410</v>
      </c>
      <c r="K68" s="32">
        <f t="shared" si="14"/>
        <v>0</v>
      </c>
      <c r="L68" s="32">
        <f t="shared" si="14"/>
        <v>0</v>
      </c>
      <c r="M68" s="32">
        <f t="shared" si="14"/>
        <v>13154</v>
      </c>
      <c r="N68" s="32">
        <f>SUM(D68:M68)</f>
        <v>9637758</v>
      </c>
      <c r="O68" s="45">
        <f t="shared" si="7"/>
        <v>271.06617915904934</v>
      </c>
      <c r="P68" s="9"/>
    </row>
    <row r="69" spans="1:119">
      <c r="A69" s="12"/>
      <c r="B69" s="25">
        <v>381</v>
      </c>
      <c r="C69" s="20" t="s">
        <v>66</v>
      </c>
      <c r="D69" s="46">
        <v>6932511</v>
      </c>
      <c r="E69" s="46">
        <v>194194</v>
      </c>
      <c r="F69" s="46">
        <v>0</v>
      </c>
      <c r="G69" s="46">
        <v>1718609</v>
      </c>
      <c r="H69" s="46">
        <v>0</v>
      </c>
      <c r="I69" s="46">
        <v>8600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8853914</v>
      </c>
      <c r="O69" s="47">
        <f>(N69/O$74)</f>
        <v>249.02022219097174</v>
      </c>
      <c r="P69" s="9"/>
    </row>
    <row r="70" spans="1:119">
      <c r="A70" s="12"/>
      <c r="B70" s="25">
        <v>389.4</v>
      </c>
      <c r="C70" s="20" t="s">
        <v>130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13154</v>
      </c>
      <c r="N70" s="46">
        <f>SUM(D70:M70)</f>
        <v>13154</v>
      </c>
      <c r="O70" s="47">
        <f>(N70/O$74)</f>
        <v>0.369962030656729</v>
      </c>
      <c r="P70" s="9"/>
    </row>
    <row r="71" spans="1:119" ht="15.75" thickBot="1">
      <c r="A71" s="12"/>
      <c r="B71" s="25">
        <v>389.7</v>
      </c>
      <c r="C71" s="20" t="s">
        <v>131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677280</v>
      </c>
      <c r="J71" s="46">
        <v>93410</v>
      </c>
      <c r="K71" s="46">
        <v>0</v>
      </c>
      <c r="L71" s="46">
        <v>0</v>
      </c>
      <c r="M71" s="46">
        <v>0</v>
      </c>
      <c r="N71" s="46">
        <f>SUM(D71:M71)</f>
        <v>770690</v>
      </c>
      <c r="O71" s="47">
        <f>(N71/O$74)</f>
        <v>21.675994937420896</v>
      </c>
      <c r="P71" s="9"/>
    </row>
    <row r="72" spans="1:119" ht="16.5" thickBot="1">
      <c r="A72" s="14" t="s">
        <v>54</v>
      </c>
      <c r="B72" s="23"/>
      <c r="C72" s="22"/>
      <c r="D72" s="15">
        <f t="shared" ref="D72:M72" si="15">SUM(D5,D13,D20,D39,D54,D58,D68)</f>
        <v>28932748</v>
      </c>
      <c r="E72" s="15">
        <f t="shared" si="15"/>
        <v>6854636</v>
      </c>
      <c r="F72" s="15">
        <f t="shared" si="15"/>
        <v>0</v>
      </c>
      <c r="G72" s="15">
        <f t="shared" si="15"/>
        <v>4087472</v>
      </c>
      <c r="H72" s="15">
        <f t="shared" si="15"/>
        <v>0</v>
      </c>
      <c r="I72" s="15">
        <f t="shared" si="15"/>
        <v>83594575</v>
      </c>
      <c r="J72" s="15">
        <f t="shared" si="15"/>
        <v>11549195</v>
      </c>
      <c r="K72" s="15">
        <f t="shared" si="15"/>
        <v>26729069</v>
      </c>
      <c r="L72" s="15">
        <f t="shared" si="15"/>
        <v>0</v>
      </c>
      <c r="M72" s="15">
        <f t="shared" si="15"/>
        <v>7255744</v>
      </c>
      <c r="N72" s="15">
        <f>SUM(D72:M72)</f>
        <v>169003439</v>
      </c>
      <c r="O72" s="38">
        <f>(N72/O$74)</f>
        <v>4753.2959921248766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132</v>
      </c>
      <c r="M74" s="48"/>
      <c r="N74" s="48"/>
      <c r="O74" s="43">
        <v>35555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103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11468720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12032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598059</v>
      </c>
      <c r="N5" s="28">
        <f>SUM(D5:M5)</f>
        <v>12078811</v>
      </c>
      <c r="O5" s="33">
        <f t="shared" ref="O5:O36" si="1">(N5/O$74)</f>
        <v>344.02765593847909</v>
      </c>
      <c r="P5" s="6"/>
    </row>
    <row r="6" spans="1:133">
      <c r="A6" s="12"/>
      <c r="B6" s="25">
        <v>311</v>
      </c>
      <c r="C6" s="20" t="s">
        <v>2</v>
      </c>
      <c r="D6" s="46">
        <v>5879132</v>
      </c>
      <c r="E6" s="46">
        <v>0</v>
      </c>
      <c r="F6" s="46">
        <v>0</v>
      </c>
      <c r="G6" s="46">
        <v>0</v>
      </c>
      <c r="H6" s="46">
        <v>0</v>
      </c>
      <c r="I6" s="46">
        <v>12032</v>
      </c>
      <c r="J6" s="46">
        <v>0</v>
      </c>
      <c r="K6" s="46">
        <v>0</v>
      </c>
      <c r="L6" s="46">
        <v>0</v>
      </c>
      <c r="M6" s="46">
        <v>598059</v>
      </c>
      <c r="N6" s="46">
        <f>SUM(D6:M6)</f>
        <v>6489223</v>
      </c>
      <c r="O6" s="47">
        <f t="shared" si="1"/>
        <v>184.82549131301624</v>
      </c>
      <c r="P6" s="9"/>
    </row>
    <row r="7" spans="1:133">
      <c r="A7" s="12"/>
      <c r="B7" s="25">
        <v>312.10000000000002</v>
      </c>
      <c r="C7" s="20" t="s">
        <v>75</v>
      </c>
      <c r="D7" s="46">
        <v>814245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814245</v>
      </c>
      <c r="O7" s="47">
        <f t="shared" si="1"/>
        <v>23.191256052406722</v>
      </c>
      <c r="P7" s="9"/>
    </row>
    <row r="8" spans="1:133">
      <c r="A8" s="12"/>
      <c r="B8" s="25">
        <v>314.10000000000002</v>
      </c>
      <c r="C8" s="20" t="s">
        <v>11</v>
      </c>
      <c r="D8" s="46">
        <v>2072100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2072100</v>
      </c>
      <c r="O8" s="47">
        <f t="shared" si="1"/>
        <v>59.017373967530617</v>
      </c>
      <c r="P8" s="9"/>
    </row>
    <row r="9" spans="1:133">
      <c r="A9" s="12"/>
      <c r="B9" s="25">
        <v>314.3</v>
      </c>
      <c r="C9" s="20" t="s">
        <v>12</v>
      </c>
      <c r="D9" s="46">
        <v>868585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868585</v>
      </c>
      <c r="O9" s="47">
        <f t="shared" si="1"/>
        <v>24.738963258330958</v>
      </c>
      <c r="P9" s="9"/>
    </row>
    <row r="10" spans="1:133">
      <c r="A10" s="12"/>
      <c r="B10" s="25">
        <v>314.39999999999998</v>
      </c>
      <c r="C10" s="20" t="s">
        <v>14</v>
      </c>
      <c r="D10" s="46">
        <v>130051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130051</v>
      </c>
      <c r="O10" s="47">
        <f t="shared" si="1"/>
        <v>3.7041013956137854</v>
      </c>
      <c r="P10" s="9"/>
    </row>
    <row r="11" spans="1:133">
      <c r="A11" s="12"/>
      <c r="B11" s="25">
        <v>314.8</v>
      </c>
      <c r="C11" s="20" t="s">
        <v>15</v>
      </c>
      <c r="D11" s="46">
        <v>10051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10051</v>
      </c>
      <c r="O11" s="47">
        <f t="shared" si="1"/>
        <v>0.28627171745941327</v>
      </c>
      <c r="P11" s="9"/>
    </row>
    <row r="12" spans="1:133">
      <c r="A12" s="12"/>
      <c r="B12" s="25">
        <v>315</v>
      </c>
      <c r="C12" s="20" t="s">
        <v>105</v>
      </c>
      <c r="D12" s="46">
        <v>1200470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1200470</v>
      </c>
      <c r="O12" s="47">
        <f t="shared" si="1"/>
        <v>34.191683281116489</v>
      </c>
      <c r="P12" s="9"/>
    </row>
    <row r="13" spans="1:133">
      <c r="A13" s="12"/>
      <c r="B13" s="25">
        <v>316</v>
      </c>
      <c r="C13" s="20" t="s">
        <v>76</v>
      </c>
      <c r="D13" s="46">
        <v>494086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494086</v>
      </c>
      <c r="O13" s="47">
        <f t="shared" si="1"/>
        <v>14.072514953004841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119307</v>
      </c>
      <c r="E14" s="32">
        <f t="shared" si="3"/>
        <v>740624</v>
      </c>
      <c r="F14" s="32">
        <f t="shared" si="3"/>
        <v>0</v>
      </c>
      <c r="G14" s="32">
        <f t="shared" si="3"/>
        <v>379622</v>
      </c>
      <c r="H14" s="32">
        <f t="shared" si="3"/>
        <v>0</v>
      </c>
      <c r="I14" s="32">
        <f t="shared" si="3"/>
        <v>4340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1243893</v>
      </c>
      <c r="O14" s="45">
        <f t="shared" si="1"/>
        <v>35.428453432070633</v>
      </c>
      <c r="P14" s="10"/>
    </row>
    <row r="15" spans="1:133">
      <c r="A15" s="12"/>
      <c r="B15" s="25">
        <v>322</v>
      </c>
      <c r="C15" s="20" t="s">
        <v>0</v>
      </c>
      <c r="D15" s="46">
        <v>18271</v>
      </c>
      <c r="E15" s="46">
        <v>740624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758895</v>
      </c>
      <c r="O15" s="47">
        <f t="shared" si="1"/>
        <v>21.614782113358018</v>
      </c>
      <c r="P15" s="9"/>
    </row>
    <row r="16" spans="1:133">
      <c r="A16" s="12"/>
      <c r="B16" s="25">
        <v>323.10000000000002</v>
      </c>
      <c r="C16" s="20" t="s">
        <v>77</v>
      </c>
      <c r="D16" s="46">
        <v>0</v>
      </c>
      <c r="E16" s="46">
        <v>0</v>
      </c>
      <c r="F16" s="46">
        <v>0</v>
      </c>
      <c r="G16" s="46">
        <v>379622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379622</v>
      </c>
      <c r="O16" s="47">
        <f t="shared" si="1"/>
        <v>10.812361150669325</v>
      </c>
      <c r="P16" s="9"/>
    </row>
    <row r="17" spans="1:16">
      <c r="A17" s="12"/>
      <c r="B17" s="25">
        <v>323.39999999999998</v>
      </c>
      <c r="C17" s="20" t="s">
        <v>18</v>
      </c>
      <c r="D17" s="46">
        <v>28108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28108</v>
      </c>
      <c r="O17" s="47">
        <f t="shared" si="1"/>
        <v>0.80056963827969241</v>
      </c>
      <c r="P17" s="9"/>
    </row>
    <row r="18" spans="1:16">
      <c r="A18" s="12"/>
      <c r="B18" s="25">
        <v>323.7</v>
      </c>
      <c r="C18" s="20" t="s">
        <v>19</v>
      </c>
      <c r="D18" s="46">
        <v>14728</v>
      </c>
      <c r="E18" s="46">
        <v>0</v>
      </c>
      <c r="F18" s="46">
        <v>0</v>
      </c>
      <c r="G18" s="46">
        <v>0</v>
      </c>
      <c r="H18" s="46">
        <v>0</v>
      </c>
      <c r="I18" s="46">
        <v>4340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19068</v>
      </c>
      <c r="O18" s="47">
        <f t="shared" si="1"/>
        <v>0.54309313585872976</v>
      </c>
      <c r="P18" s="9"/>
    </row>
    <row r="19" spans="1:16">
      <c r="A19" s="12"/>
      <c r="B19" s="25">
        <v>329</v>
      </c>
      <c r="C19" s="20" t="s">
        <v>106</v>
      </c>
      <c r="D19" s="46">
        <v>58200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58200</v>
      </c>
      <c r="O19" s="47">
        <f t="shared" si="1"/>
        <v>1.6576473939048704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SUM(D21:D36)</f>
        <v>5041434</v>
      </c>
      <c r="E20" s="32">
        <f t="shared" si="5"/>
        <v>841731</v>
      </c>
      <c r="F20" s="32">
        <f t="shared" si="5"/>
        <v>0</v>
      </c>
      <c r="G20" s="32">
        <f t="shared" si="5"/>
        <v>2738506</v>
      </c>
      <c r="H20" s="32">
        <f t="shared" si="5"/>
        <v>0</v>
      </c>
      <c r="I20" s="32">
        <f t="shared" si="5"/>
        <v>0</v>
      </c>
      <c r="J20" s="32">
        <f t="shared" si="5"/>
        <v>20264</v>
      </c>
      <c r="K20" s="32">
        <f t="shared" si="5"/>
        <v>0</v>
      </c>
      <c r="L20" s="32">
        <f t="shared" si="5"/>
        <v>0</v>
      </c>
      <c r="M20" s="32">
        <f t="shared" si="5"/>
        <v>10901027</v>
      </c>
      <c r="N20" s="44">
        <f t="shared" si="4"/>
        <v>19542962</v>
      </c>
      <c r="O20" s="45">
        <f t="shared" si="1"/>
        <v>556.62096268869266</v>
      </c>
      <c r="P20" s="10"/>
    </row>
    <row r="21" spans="1:16">
      <c r="A21" s="12"/>
      <c r="B21" s="25">
        <v>331.1</v>
      </c>
      <c r="C21" s="20" t="s">
        <v>20</v>
      </c>
      <c r="D21" s="46">
        <v>0</v>
      </c>
      <c r="E21" s="46">
        <v>0</v>
      </c>
      <c r="F21" s="46">
        <v>0</v>
      </c>
      <c r="G21" s="46">
        <v>192986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192986</v>
      </c>
      <c r="O21" s="47">
        <f t="shared" si="1"/>
        <v>5.4966106522358302</v>
      </c>
      <c r="P21" s="9"/>
    </row>
    <row r="22" spans="1:16">
      <c r="A22" s="12"/>
      <c r="B22" s="25">
        <v>331.2</v>
      </c>
      <c r="C22" s="20" t="s">
        <v>107</v>
      </c>
      <c r="D22" s="46">
        <v>0</v>
      </c>
      <c r="E22" s="46">
        <v>109728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109728</v>
      </c>
      <c r="O22" s="47">
        <f t="shared" si="1"/>
        <v>3.1252634577043579</v>
      </c>
      <c r="P22" s="9"/>
    </row>
    <row r="23" spans="1:16">
      <c r="A23" s="12"/>
      <c r="B23" s="25">
        <v>331.32</v>
      </c>
      <c r="C23" s="20" t="s">
        <v>114</v>
      </c>
      <c r="D23" s="46">
        <v>0</v>
      </c>
      <c r="E23" s="46">
        <v>80776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80776</v>
      </c>
      <c r="O23" s="47">
        <f t="shared" si="1"/>
        <v>2.3006550840216464</v>
      </c>
      <c r="P23" s="9"/>
    </row>
    <row r="24" spans="1:16">
      <c r="A24" s="12"/>
      <c r="B24" s="25">
        <v>331.39</v>
      </c>
      <c r="C24" s="20" t="s">
        <v>79</v>
      </c>
      <c r="D24" s="46">
        <v>0</v>
      </c>
      <c r="E24" s="46">
        <v>91807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91807</v>
      </c>
      <c r="O24" s="47">
        <f t="shared" si="1"/>
        <v>2.6148390771859868</v>
      </c>
      <c r="P24" s="9"/>
    </row>
    <row r="25" spans="1:16">
      <c r="A25" s="12"/>
      <c r="B25" s="25">
        <v>331.7</v>
      </c>
      <c r="C25" s="20" t="s">
        <v>80</v>
      </c>
      <c r="D25" s="46">
        <v>0</v>
      </c>
      <c r="E25" s="46">
        <v>298055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298055</v>
      </c>
      <c r="O25" s="47">
        <f t="shared" si="1"/>
        <v>8.4891768726858441</v>
      </c>
      <c r="P25" s="9"/>
    </row>
    <row r="26" spans="1:16">
      <c r="A26" s="12"/>
      <c r="B26" s="25">
        <v>331.9</v>
      </c>
      <c r="C26" s="20" t="s">
        <v>81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10214249</v>
      </c>
      <c r="N26" s="46">
        <f t="shared" si="4"/>
        <v>10214249</v>
      </c>
      <c r="O26" s="47">
        <f t="shared" si="1"/>
        <v>290.92136143548845</v>
      </c>
      <c r="P26" s="9"/>
    </row>
    <row r="27" spans="1:16">
      <c r="A27" s="12"/>
      <c r="B27" s="25">
        <v>334.7</v>
      </c>
      <c r="C27" s="20" t="s">
        <v>83</v>
      </c>
      <c r="D27" s="46">
        <v>0</v>
      </c>
      <c r="E27" s="46">
        <v>13780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13780</v>
      </c>
      <c r="O27" s="47">
        <f t="shared" si="1"/>
        <v>0.39248077470806036</v>
      </c>
      <c r="P27" s="9"/>
    </row>
    <row r="28" spans="1:16">
      <c r="A28" s="12"/>
      <c r="B28" s="25">
        <v>335.12</v>
      </c>
      <c r="C28" s="20" t="s">
        <v>84</v>
      </c>
      <c r="D28" s="46">
        <v>1245229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1245229</v>
      </c>
      <c r="O28" s="47">
        <f t="shared" si="1"/>
        <v>35.466505269154084</v>
      </c>
      <c r="P28" s="9"/>
    </row>
    <row r="29" spans="1:16">
      <c r="A29" s="12"/>
      <c r="B29" s="25">
        <v>335.14</v>
      </c>
      <c r="C29" s="20" t="s">
        <v>22</v>
      </c>
      <c r="D29" s="46">
        <v>46262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46262</v>
      </c>
      <c r="O29" s="47">
        <f t="shared" si="1"/>
        <v>1.3176303047564797</v>
      </c>
      <c r="P29" s="9"/>
    </row>
    <row r="30" spans="1:16">
      <c r="A30" s="12"/>
      <c r="B30" s="25">
        <v>335.15</v>
      </c>
      <c r="C30" s="20" t="s">
        <v>23</v>
      </c>
      <c r="D30" s="46">
        <v>40773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40773</v>
      </c>
      <c r="O30" s="47">
        <f t="shared" si="1"/>
        <v>1.1612930788949016</v>
      </c>
      <c r="P30" s="9"/>
    </row>
    <row r="31" spans="1:16">
      <c r="A31" s="12"/>
      <c r="B31" s="25">
        <v>335.18</v>
      </c>
      <c r="C31" s="20" t="s">
        <v>24</v>
      </c>
      <c r="D31" s="46">
        <v>2287643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2287643</v>
      </c>
      <c r="O31" s="47">
        <f t="shared" si="1"/>
        <v>65.156451153517523</v>
      </c>
      <c r="P31" s="9"/>
    </row>
    <row r="32" spans="1:16">
      <c r="A32" s="12"/>
      <c r="B32" s="25">
        <v>335.19</v>
      </c>
      <c r="C32" s="20" t="s">
        <v>36</v>
      </c>
      <c r="D32" s="46">
        <v>27541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27541</v>
      </c>
      <c r="O32" s="47">
        <f t="shared" si="1"/>
        <v>0.784420393050413</v>
      </c>
      <c r="P32" s="9"/>
    </row>
    <row r="33" spans="1:16">
      <c r="A33" s="12"/>
      <c r="B33" s="25">
        <v>335.29</v>
      </c>
      <c r="C33" s="20" t="s">
        <v>26</v>
      </c>
      <c r="D33" s="46">
        <v>727031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727031</v>
      </c>
      <c r="O33" s="47">
        <f t="shared" si="1"/>
        <v>20.707234406152093</v>
      </c>
      <c r="P33" s="9"/>
    </row>
    <row r="34" spans="1:16">
      <c r="A34" s="12"/>
      <c r="B34" s="25">
        <v>335.9</v>
      </c>
      <c r="C34" s="20" t="s">
        <v>85</v>
      </c>
      <c r="D34" s="46">
        <v>0</v>
      </c>
      <c r="E34" s="46">
        <v>18820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18820</v>
      </c>
      <c r="O34" s="47">
        <f t="shared" si="1"/>
        <v>0.53602962119054398</v>
      </c>
      <c r="P34" s="9"/>
    </row>
    <row r="35" spans="1:16">
      <c r="A35" s="12"/>
      <c r="B35" s="25">
        <v>337.7</v>
      </c>
      <c r="C35" s="20" t="s">
        <v>86</v>
      </c>
      <c r="D35" s="46">
        <v>0</v>
      </c>
      <c r="E35" s="46">
        <v>228765</v>
      </c>
      <c r="F35" s="46">
        <v>0</v>
      </c>
      <c r="G35" s="46">
        <v>2545520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2774285</v>
      </c>
      <c r="O35" s="47">
        <f t="shared" si="1"/>
        <v>79.016946738820849</v>
      </c>
      <c r="P35" s="9"/>
    </row>
    <row r="36" spans="1:16">
      <c r="A36" s="12"/>
      <c r="B36" s="25">
        <v>338</v>
      </c>
      <c r="C36" s="20" t="s">
        <v>88</v>
      </c>
      <c r="D36" s="46">
        <v>666955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20264</v>
      </c>
      <c r="K36" s="46">
        <v>0</v>
      </c>
      <c r="L36" s="46">
        <v>0</v>
      </c>
      <c r="M36" s="46">
        <v>686778</v>
      </c>
      <c r="N36" s="46">
        <f>SUM(D36:M36)</f>
        <v>1373997</v>
      </c>
      <c r="O36" s="47">
        <f t="shared" si="1"/>
        <v>39.134064369125603</v>
      </c>
      <c r="P36" s="9"/>
    </row>
    <row r="37" spans="1:16" ht="15.75">
      <c r="A37" s="29" t="s">
        <v>33</v>
      </c>
      <c r="B37" s="30"/>
      <c r="C37" s="31"/>
      <c r="D37" s="32">
        <f t="shared" ref="D37:M37" si="7">SUM(D38:D52)</f>
        <v>1309814</v>
      </c>
      <c r="E37" s="32">
        <f t="shared" si="7"/>
        <v>2524759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85640020</v>
      </c>
      <c r="J37" s="32">
        <f t="shared" si="7"/>
        <v>10629540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100104133</v>
      </c>
      <c r="O37" s="45">
        <f t="shared" ref="O37:O68" si="8">(N37/O$74)</f>
        <v>2851.1573056109369</v>
      </c>
      <c r="P37" s="10"/>
    </row>
    <row r="38" spans="1:16">
      <c r="A38" s="12"/>
      <c r="B38" s="25">
        <v>341.2</v>
      </c>
      <c r="C38" s="20" t="s">
        <v>89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10629540</v>
      </c>
      <c r="K38" s="46">
        <v>0</v>
      </c>
      <c r="L38" s="46">
        <v>0</v>
      </c>
      <c r="M38" s="46">
        <v>0</v>
      </c>
      <c r="N38" s="46">
        <f t="shared" ref="N38:N52" si="9">SUM(D38:M38)</f>
        <v>10629540</v>
      </c>
      <c r="O38" s="47">
        <f t="shared" si="8"/>
        <v>302.74964397607522</v>
      </c>
      <c r="P38" s="9"/>
    </row>
    <row r="39" spans="1:16">
      <c r="A39" s="12"/>
      <c r="B39" s="25">
        <v>341.3</v>
      </c>
      <c r="C39" s="20" t="s">
        <v>37</v>
      </c>
      <c r="D39" s="46">
        <v>83887</v>
      </c>
      <c r="E39" s="46">
        <v>1625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85512</v>
      </c>
      <c r="O39" s="47">
        <f t="shared" si="8"/>
        <v>2.4355454286528055</v>
      </c>
      <c r="P39" s="9"/>
    </row>
    <row r="40" spans="1:16">
      <c r="A40" s="12"/>
      <c r="B40" s="25">
        <v>341.9</v>
      </c>
      <c r="C40" s="20" t="s">
        <v>38</v>
      </c>
      <c r="D40" s="46">
        <v>140837</v>
      </c>
      <c r="E40" s="46">
        <v>120</v>
      </c>
      <c r="F40" s="46">
        <v>0</v>
      </c>
      <c r="G40" s="46">
        <v>0</v>
      </c>
      <c r="H40" s="46">
        <v>0</v>
      </c>
      <c r="I40" s="46">
        <v>713494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854451</v>
      </c>
      <c r="O40" s="47">
        <f t="shared" si="8"/>
        <v>24.336399886072343</v>
      </c>
      <c r="P40" s="9"/>
    </row>
    <row r="41" spans="1:16">
      <c r="A41" s="12"/>
      <c r="B41" s="25">
        <v>342.5</v>
      </c>
      <c r="C41" s="20" t="s">
        <v>41</v>
      </c>
      <c r="D41" s="46">
        <v>193854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193854</v>
      </c>
      <c r="O41" s="47">
        <f t="shared" si="8"/>
        <v>5.52133295357448</v>
      </c>
      <c r="P41" s="9"/>
    </row>
    <row r="42" spans="1:16">
      <c r="A42" s="12"/>
      <c r="B42" s="25">
        <v>342.9</v>
      </c>
      <c r="C42" s="20" t="s">
        <v>43</v>
      </c>
      <c r="D42" s="46">
        <v>47700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47700</v>
      </c>
      <c r="O42" s="47">
        <f t="shared" si="8"/>
        <v>1.3585872970663628</v>
      </c>
      <c r="P42" s="9"/>
    </row>
    <row r="43" spans="1:16">
      <c r="A43" s="12"/>
      <c r="B43" s="25">
        <v>343.1</v>
      </c>
      <c r="C43" s="20" t="s">
        <v>44</v>
      </c>
      <c r="D43" s="46">
        <v>0</v>
      </c>
      <c r="E43" s="46">
        <v>661746</v>
      </c>
      <c r="F43" s="46">
        <v>0</v>
      </c>
      <c r="G43" s="46">
        <v>0</v>
      </c>
      <c r="H43" s="46">
        <v>0</v>
      </c>
      <c r="I43" s="46">
        <v>52121272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52783018</v>
      </c>
      <c r="O43" s="47">
        <f t="shared" si="8"/>
        <v>1503.3613785246368</v>
      </c>
      <c r="P43" s="9"/>
    </row>
    <row r="44" spans="1:16">
      <c r="A44" s="12"/>
      <c r="B44" s="25">
        <v>343.3</v>
      </c>
      <c r="C44" s="20" t="s">
        <v>45</v>
      </c>
      <c r="D44" s="46">
        <v>489790</v>
      </c>
      <c r="E44" s="46">
        <v>0</v>
      </c>
      <c r="F44" s="46">
        <v>0</v>
      </c>
      <c r="G44" s="46">
        <v>0</v>
      </c>
      <c r="H44" s="46">
        <v>0</v>
      </c>
      <c r="I44" s="46">
        <v>11731448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12221238</v>
      </c>
      <c r="O44" s="47">
        <f t="shared" si="8"/>
        <v>348.08424950156649</v>
      </c>
      <c r="P44" s="9"/>
    </row>
    <row r="45" spans="1:16">
      <c r="A45" s="12"/>
      <c r="B45" s="25">
        <v>343.4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5481381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5481381</v>
      </c>
      <c r="O45" s="47">
        <f t="shared" si="8"/>
        <v>156.12022215892907</v>
      </c>
      <c r="P45" s="9"/>
    </row>
    <row r="46" spans="1:16">
      <c r="A46" s="12"/>
      <c r="B46" s="25">
        <v>343.5</v>
      </c>
      <c r="C46" s="20" t="s">
        <v>47</v>
      </c>
      <c r="D46" s="46">
        <v>185084</v>
      </c>
      <c r="E46" s="46">
        <v>0</v>
      </c>
      <c r="F46" s="46">
        <v>0</v>
      </c>
      <c r="G46" s="46">
        <v>0</v>
      </c>
      <c r="H46" s="46">
        <v>0</v>
      </c>
      <c r="I46" s="46">
        <v>15592425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15777509</v>
      </c>
      <c r="O46" s="47">
        <f t="shared" si="8"/>
        <v>449.37365422956424</v>
      </c>
      <c r="P46" s="9"/>
    </row>
    <row r="47" spans="1:16">
      <c r="A47" s="12"/>
      <c r="B47" s="25">
        <v>343.8</v>
      </c>
      <c r="C47" s="20" t="s">
        <v>49</v>
      </c>
      <c r="D47" s="46">
        <v>25250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25250</v>
      </c>
      <c r="O47" s="47">
        <f t="shared" si="8"/>
        <v>0.7191683281116491</v>
      </c>
      <c r="P47" s="9"/>
    </row>
    <row r="48" spans="1:16">
      <c r="A48" s="12"/>
      <c r="B48" s="25">
        <v>344.5</v>
      </c>
      <c r="C48" s="20" t="s">
        <v>51</v>
      </c>
      <c r="D48" s="46">
        <v>10552</v>
      </c>
      <c r="E48" s="46">
        <v>588437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598989</v>
      </c>
      <c r="O48" s="47">
        <f t="shared" si="8"/>
        <v>17.060353175733411</v>
      </c>
      <c r="P48" s="9"/>
    </row>
    <row r="49" spans="1:16">
      <c r="A49" s="12"/>
      <c r="B49" s="25">
        <v>347.1</v>
      </c>
      <c r="C49" s="20" t="s">
        <v>91</v>
      </c>
      <c r="D49" s="46">
        <v>1589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1589</v>
      </c>
      <c r="O49" s="47">
        <f t="shared" si="8"/>
        <v>4.5257761321560806E-2</v>
      </c>
      <c r="P49" s="9"/>
    </row>
    <row r="50" spans="1:16">
      <c r="A50" s="12"/>
      <c r="B50" s="25">
        <v>347.3</v>
      </c>
      <c r="C50" s="20" t="s">
        <v>53</v>
      </c>
      <c r="D50" s="46">
        <v>59502</v>
      </c>
      <c r="E50" s="46">
        <v>1272831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1332333</v>
      </c>
      <c r="O50" s="47">
        <f t="shared" si="8"/>
        <v>37.94739390487041</v>
      </c>
      <c r="P50" s="9"/>
    </row>
    <row r="51" spans="1:16">
      <c r="A51" s="12"/>
      <c r="B51" s="25">
        <v>347.9</v>
      </c>
      <c r="C51" s="20" t="s">
        <v>93</v>
      </c>
      <c r="D51" s="46">
        <v>69634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69634</v>
      </c>
      <c r="O51" s="47">
        <f t="shared" si="8"/>
        <v>1.9833095984050129</v>
      </c>
      <c r="P51" s="9"/>
    </row>
    <row r="52" spans="1:16">
      <c r="A52" s="12"/>
      <c r="B52" s="25">
        <v>349</v>
      </c>
      <c r="C52" s="20" t="s">
        <v>94</v>
      </c>
      <c r="D52" s="46">
        <v>2135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2135</v>
      </c>
      <c r="O52" s="47">
        <f t="shared" si="8"/>
        <v>6.0808886357163201E-2</v>
      </c>
      <c r="P52" s="9"/>
    </row>
    <row r="53" spans="1:16" ht="15.75">
      <c r="A53" s="29" t="s">
        <v>34</v>
      </c>
      <c r="B53" s="30"/>
      <c r="C53" s="31"/>
      <c r="D53" s="32">
        <f t="shared" ref="D53:M53" si="10">SUM(D54:D56)</f>
        <v>253858</v>
      </c>
      <c r="E53" s="32">
        <f t="shared" si="10"/>
        <v>51735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31927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8" si="11">SUM(D53:M53)</f>
        <v>337520</v>
      </c>
      <c r="O53" s="45">
        <f t="shared" si="8"/>
        <v>9.6132156080888631</v>
      </c>
      <c r="P53" s="10"/>
    </row>
    <row r="54" spans="1:16">
      <c r="A54" s="13"/>
      <c r="B54" s="39">
        <v>351.1</v>
      </c>
      <c r="C54" s="21" t="s">
        <v>95</v>
      </c>
      <c r="D54" s="46">
        <v>63930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63930</v>
      </c>
      <c r="O54" s="47">
        <f t="shared" si="8"/>
        <v>1.8208487610367416</v>
      </c>
      <c r="P54" s="9"/>
    </row>
    <row r="55" spans="1:16">
      <c r="A55" s="13"/>
      <c r="B55" s="39">
        <v>352</v>
      </c>
      <c r="C55" s="21" t="s">
        <v>56</v>
      </c>
      <c r="D55" s="46">
        <v>8275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8275</v>
      </c>
      <c r="O55" s="47">
        <f t="shared" si="8"/>
        <v>0.23568783822272857</v>
      </c>
      <c r="P55" s="9"/>
    </row>
    <row r="56" spans="1:16">
      <c r="A56" s="13"/>
      <c r="B56" s="39">
        <v>354</v>
      </c>
      <c r="C56" s="21" t="s">
        <v>57</v>
      </c>
      <c r="D56" s="46">
        <v>181653</v>
      </c>
      <c r="E56" s="46">
        <v>51735</v>
      </c>
      <c r="F56" s="46">
        <v>0</v>
      </c>
      <c r="G56" s="46">
        <v>0</v>
      </c>
      <c r="H56" s="46">
        <v>0</v>
      </c>
      <c r="I56" s="46">
        <v>31927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265315</v>
      </c>
      <c r="O56" s="47">
        <f t="shared" si="8"/>
        <v>7.5566790088293931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SUM(D58:D66)</f>
        <v>244336</v>
      </c>
      <c r="E57" s="32">
        <f t="shared" si="12"/>
        <v>194774</v>
      </c>
      <c r="F57" s="32">
        <f t="shared" si="12"/>
        <v>0</v>
      </c>
      <c r="G57" s="32">
        <f t="shared" si="12"/>
        <v>30322</v>
      </c>
      <c r="H57" s="32">
        <f t="shared" si="12"/>
        <v>0</v>
      </c>
      <c r="I57" s="32">
        <f t="shared" si="12"/>
        <v>1657263</v>
      </c>
      <c r="J57" s="32">
        <f t="shared" si="12"/>
        <v>388277</v>
      </c>
      <c r="K57" s="32">
        <f t="shared" si="12"/>
        <v>27034140</v>
      </c>
      <c r="L57" s="32">
        <f t="shared" si="12"/>
        <v>0</v>
      </c>
      <c r="M57" s="32">
        <f t="shared" si="12"/>
        <v>17370</v>
      </c>
      <c r="N57" s="32">
        <f t="shared" si="11"/>
        <v>29566482</v>
      </c>
      <c r="O57" s="45">
        <f t="shared" si="8"/>
        <v>842.10999715180856</v>
      </c>
      <c r="P57" s="10"/>
    </row>
    <row r="58" spans="1:16">
      <c r="A58" s="12"/>
      <c r="B58" s="25">
        <v>361.1</v>
      </c>
      <c r="C58" s="20" t="s">
        <v>59</v>
      </c>
      <c r="D58" s="46">
        <v>68069</v>
      </c>
      <c r="E58" s="46">
        <v>17167</v>
      </c>
      <c r="F58" s="46">
        <v>0</v>
      </c>
      <c r="G58" s="46">
        <v>42965</v>
      </c>
      <c r="H58" s="46">
        <v>0</v>
      </c>
      <c r="I58" s="46">
        <v>578202</v>
      </c>
      <c r="J58" s="46">
        <v>60579</v>
      </c>
      <c r="K58" s="46">
        <v>2656849</v>
      </c>
      <c r="L58" s="46">
        <v>0</v>
      </c>
      <c r="M58" s="46">
        <v>30632</v>
      </c>
      <c r="N58" s="46">
        <f t="shared" si="11"/>
        <v>3454463</v>
      </c>
      <c r="O58" s="47">
        <f t="shared" si="8"/>
        <v>98.389718029051551</v>
      </c>
      <c r="P58" s="9"/>
    </row>
    <row r="59" spans="1:16">
      <c r="A59" s="12"/>
      <c r="B59" s="25">
        <v>361.3</v>
      </c>
      <c r="C59" s="20" t="s">
        <v>96</v>
      </c>
      <c r="D59" s="46">
        <v>-20901</v>
      </c>
      <c r="E59" s="46">
        <v>-6675</v>
      </c>
      <c r="F59" s="46">
        <v>0</v>
      </c>
      <c r="G59" s="46">
        <v>-11139</v>
      </c>
      <c r="H59" s="46">
        <v>0</v>
      </c>
      <c r="I59" s="46">
        <v>-242142</v>
      </c>
      <c r="J59" s="46">
        <v>-12240</v>
      </c>
      <c r="K59" s="46">
        <v>15942089</v>
      </c>
      <c r="L59" s="46">
        <v>0</v>
      </c>
      <c r="M59" s="46">
        <v>-15012</v>
      </c>
      <c r="N59" s="46">
        <f t="shared" ref="N59:N66" si="13">SUM(D59:M59)</f>
        <v>15633980</v>
      </c>
      <c r="O59" s="47">
        <f t="shared" si="8"/>
        <v>445.28567359726571</v>
      </c>
      <c r="P59" s="9"/>
    </row>
    <row r="60" spans="1:16">
      <c r="A60" s="12"/>
      <c r="B60" s="25">
        <v>361.4</v>
      </c>
      <c r="C60" s="20" t="s">
        <v>97</v>
      </c>
      <c r="D60" s="46">
        <v>-1320</v>
      </c>
      <c r="E60" s="46">
        <v>-754</v>
      </c>
      <c r="F60" s="46">
        <v>0</v>
      </c>
      <c r="G60" s="46">
        <v>-1504</v>
      </c>
      <c r="H60" s="46">
        <v>0</v>
      </c>
      <c r="I60" s="46">
        <v>-39274</v>
      </c>
      <c r="J60" s="46">
        <v>-1944</v>
      </c>
      <c r="K60" s="46">
        <v>0</v>
      </c>
      <c r="L60" s="46">
        <v>0</v>
      </c>
      <c r="M60" s="46">
        <v>-7752</v>
      </c>
      <c r="N60" s="46">
        <f t="shared" si="13"/>
        <v>-52548</v>
      </c>
      <c r="O60" s="47">
        <f t="shared" si="8"/>
        <v>-1.4966676160637995</v>
      </c>
      <c r="P60" s="9"/>
    </row>
    <row r="61" spans="1:16">
      <c r="A61" s="12"/>
      <c r="B61" s="25">
        <v>362</v>
      </c>
      <c r="C61" s="20" t="s">
        <v>60</v>
      </c>
      <c r="D61" s="46">
        <v>811</v>
      </c>
      <c r="E61" s="46">
        <v>100984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101795</v>
      </c>
      <c r="O61" s="47">
        <f t="shared" si="8"/>
        <v>2.8993164340643691</v>
      </c>
      <c r="P61" s="9"/>
    </row>
    <row r="62" spans="1:16">
      <c r="A62" s="12"/>
      <c r="B62" s="25">
        <v>365</v>
      </c>
      <c r="C62" s="20" t="s">
        <v>62</v>
      </c>
      <c r="D62" s="46">
        <v>104100</v>
      </c>
      <c r="E62" s="46">
        <v>0</v>
      </c>
      <c r="F62" s="46">
        <v>0</v>
      </c>
      <c r="G62" s="46">
        <v>0</v>
      </c>
      <c r="H62" s="46">
        <v>0</v>
      </c>
      <c r="I62" s="46">
        <v>45603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149703</v>
      </c>
      <c r="O62" s="47">
        <f t="shared" si="8"/>
        <v>4.2638279692395331</v>
      </c>
      <c r="P62" s="9"/>
    </row>
    <row r="63" spans="1:16">
      <c r="A63" s="12"/>
      <c r="B63" s="25">
        <v>366</v>
      </c>
      <c r="C63" s="20" t="s">
        <v>63</v>
      </c>
      <c r="D63" s="46">
        <v>1009</v>
      </c>
      <c r="E63" s="46">
        <v>23644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5002</v>
      </c>
      <c r="N63" s="46">
        <f t="shared" si="13"/>
        <v>29655</v>
      </c>
      <c r="O63" s="47">
        <f t="shared" si="8"/>
        <v>0.8446311592138992</v>
      </c>
      <c r="P63" s="9"/>
    </row>
    <row r="64" spans="1:16">
      <c r="A64" s="12"/>
      <c r="B64" s="25">
        <v>368</v>
      </c>
      <c r="C64" s="20" t="s">
        <v>111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8421254</v>
      </c>
      <c r="L64" s="46">
        <v>0</v>
      </c>
      <c r="M64" s="46">
        <v>0</v>
      </c>
      <c r="N64" s="46">
        <f t="shared" si="13"/>
        <v>8421254</v>
      </c>
      <c r="O64" s="47">
        <f t="shared" si="8"/>
        <v>239.85343207063514</v>
      </c>
      <c r="P64" s="9"/>
    </row>
    <row r="65" spans="1:119">
      <c r="A65" s="12"/>
      <c r="B65" s="25">
        <v>369.3</v>
      </c>
      <c r="C65" s="20" t="s">
        <v>98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1026050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1026050</v>
      </c>
      <c r="O65" s="47">
        <f t="shared" si="8"/>
        <v>29.223867843919113</v>
      </c>
      <c r="P65" s="9"/>
    </row>
    <row r="66" spans="1:119">
      <c r="A66" s="12"/>
      <c r="B66" s="25">
        <v>369.9</v>
      </c>
      <c r="C66" s="20" t="s">
        <v>65</v>
      </c>
      <c r="D66" s="46">
        <v>92568</v>
      </c>
      <c r="E66" s="46">
        <v>60408</v>
      </c>
      <c r="F66" s="46">
        <v>0</v>
      </c>
      <c r="G66" s="46">
        <v>0</v>
      </c>
      <c r="H66" s="46">
        <v>0</v>
      </c>
      <c r="I66" s="46">
        <v>288824</v>
      </c>
      <c r="J66" s="46">
        <v>341882</v>
      </c>
      <c r="K66" s="46">
        <v>13948</v>
      </c>
      <c r="L66" s="46">
        <v>0</v>
      </c>
      <c r="M66" s="46">
        <v>4500</v>
      </c>
      <c r="N66" s="46">
        <f t="shared" si="13"/>
        <v>802130</v>
      </c>
      <c r="O66" s="47">
        <f t="shared" si="8"/>
        <v>22.846197664483054</v>
      </c>
      <c r="P66" s="9"/>
    </row>
    <row r="67" spans="1:119" ht="15.75">
      <c r="A67" s="29" t="s">
        <v>35</v>
      </c>
      <c r="B67" s="30"/>
      <c r="C67" s="31"/>
      <c r="D67" s="32">
        <f t="shared" ref="D67:M67" si="14">SUM(D68:D71)</f>
        <v>11003960</v>
      </c>
      <c r="E67" s="32">
        <f t="shared" si="14"/>
        <v>18520</v>
      </c>
      <c r="F67" s="32">
        <f t="shared" si="14"/>
        <v>0</v>
      </c>
      <c r="G67" s="32">
        <f t="shared" si="14"/>
        <v>2330039</v>
      </c>
      <c r="H67" s="32">
        <f t="shared" si="14"/>
        <v>0</v>
      </c>
      <c r="I67" s="32">
        <f t="shared" si="14"/>
        <v>1952643</v>
      </c>
      <c r="J67" s="32">
        <f t="shared" si="14"/>
        <v>5693869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 t="shared" ref="N67:N72" si="15">SUM(D67:M67)</f>
        <v>20999031</v>
      </c>
      <c r="O67" s="45">
        <f t="shared" si="8"/>
        <v>598.09259470236395</v>
      </c>
      <c r="P67" s="9"/>
    </row>
    <row r="68" spans="1:119">
      <c r="A68" s="12"/>
      <c r="B68" s="25">
        <v>381</v>
      </c>
      <c r="C68" s="20" t="s">
        <v>66</v>
      </c>
      <c r="D68" s="46">
        <v>6989516</v>
      </c>
      <c r="E68" s="46">
        <v>18520</v>
      </c>
      <c r="F68" s="46">
        <v>0</v>
      </c>
      <c r="G68" s="46">
        <v>2330039</v>
      </c>
      <c r="H68" s="46">
        <v>0</v>
      </c>
      <c r="I68" s="46">
        <v>0</v>
      </c>
      <c r="J68" s="46">
        <v>5193918</v>
      </c>
      <c r="K68" s="46">
        <v>0</v>
      </c>
      <c r="L68" s="46">
        <v>0</v>
      </c>
      <c r="M68" s="46">
        <v>0</v>
      </c>
      <c r="N68" s="46">
        <f t="shared" si="15"/>
        <v>14531993</v>
      </c>
      <c r="O68" s="47">
        <f t="shared" si="8"/>
        <v>413.89897465109658</v>
      </c>
      <c r="P68" s="9"/>
    </row>
    <row r="69" spans="1:119">
      <c r="A69" s="12"/>
      <c r="B69" s="25">
        <v>382</v>
      </c>
      <c r="C69" s="20" t="s">
        <v>99</v>
      </c>
      <c r="D69" s="46">
        <v>3684444</v>
      </c>
      <c r="E69" s="46">
        <v>0</v>
      </c>
      <c r="F69" s="46">
        <v>0</v>
      </c>
      <c r="G69" s="46">
        <v>0</v>
      </c>
      <c r="H69" s="46">
        <v>0</v>
      </c>
      <c r="I69" s="46">
        <v>1651731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5336175</v>
      </c>
      <c r="O69" s="47">
        <f>(N69/O$74)</f>
        <v>151.98447735687839</v>
      </c>
      <c r="P69" s="9"/>
    </row>
    <row r="70" spans="1:119">
      <c r="A70" s="12"/>
      <c r="B70" s="25">
        <v>389.7</v>
      </c>
      <c r="C70" s="20" t="s">
        <v>100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300912</v>
      </c>
      <c r="J70" s="46">
        <v>499951</v>
      </c>
      <c r="K70" s="46">
        <v>0</v>
      </c>
      <c r="L70" s="46">
        <v>0</v>
      </c>
      <c r="M70" s="46">
        <v>0</v>
      </c>
      <c r="N70" s="46">
        <f t="shared" si="15"/>
        <v>800863</v>
      </c>
      <c r="O70" s="47">
        <f>(N70/O$74)</f>
        <v>22.810111079464541</v>
      </c>
      <c r="P70" s="9"/>
    </row>
    <row r="71" spans="1:119" ht="15.75" thickBot="1">
      <c r="A71" s="12"/>
      <c r="B71" s="25">
        <v>389.9</v>
      </c>
      <c r="C71" s="20" t="s">
        <v>101</v>
      </c>
      <c r="D71" s="46">
        <v>330000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330000</v>
      </c>
      <c r="O71" s="47">
        <f>(N71/O$74)</f>
        <v>9.3990316149245228</v>
      </c>
      <c r="P71" s="9"/>
    </row>
    <row r="72" spans="1:119" ht="16.5" thickBot="1">
      <c r="A72" s="14" t="s">
        <v>54</v>
      </c>
      <c r="B72" s="23"/>
      <c r="C72" s="22"/>
      <c r="D72" s="15">
        <f t="shared" ref="D72:M72" si="16">SUM(D5,D14,D20,D37,D53,D57,D67)</f>
        <v>29441429</v>
      </c>
      <c r="E72" s="15">
        <f t="shared" si="16"/>
        <v>4372143</v>
      </c>
      <c r="F72" s="15">
        <f t="shared" si="16"/>
        <v>0</v>
      </c>
      <c r="G72" s="15">
        <f t="shared" si="16"/>
        <v>5478489</v>
      </c>
      <c r="H72" s="15">
        <f t="shared" si="16"/>
        <v>0</v>
      </c>
      <c r="I72" s="15">
        <f t="shared" si="16"/>
        <v>89298225</v>
      </c>
      <c r="J72" s="15">
        <f t="shared" si="16"/>
        <v>16731950</v>
      </c>
      <c r="K72" s="15">
        <f t="shared" si="16"/>
        <v>27034140</v>
      </c>
      <c r="L72" s="15">
        <f t="shared" si="16"/>
        <v>0</v>
      </c>
      <c r="M72" s="15">
        <f t="shared" si="16"/>
        <v>11516456</v>
      </c>
      <c r="N72" s="15">
        <f t="shared" si="15"/>
        <v>183872832</v>
      </c>
      <c r="O72" s="38">
        <f>(N72/O$74)</f>
        <v>5237.0501851324407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115</v>
      </c>
      <c r="M74" s="48"/>
      <c r="N74" s="48"/>
      <c r="O74" s="43">
        <v>35110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103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12145760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12145818</v>
      </c>
      <c r="O5" s="33">
        <f t="shared" ref="O5:O36" si="1">(N5/O$76)</f>
        <v>348.00773616801808</v>
      </c>
      <c r="P5" s="6"/>
    </row>
    <row r="6" spans="1:133">
      <c r="A6" s="12"/>
      <c r="B6" s="25">
        <v>311</v>
      </c>
      <c r="C6" s="20" t="s">
        <v>2</v>
      </c>
      <c r="D6" s="46">
        <v>6082587</v>
      </c>
      <c r="E6" s="46">
        <v>0</v>
      </c>
      <c r="F6" s="46">
        <v>0</v>
      </c>
      <c r="G6" s="46">
        <v>0</v>
      </c>
      <c r="H6" s="46">
        <v>0</v>
      </c>
      <c r="I6" s="46">
        <v>58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6082645</v>
      </c>
      <c r="O6" s="47">
        <f t="shared" si="1"/>
        <v>174.28282857224721</v>
      </c>
      <c r="P6" s="9"/>
    </row>
    <row r="7" spans="1:133">
      <c r="A7" s="12"/>
      <c r="B7" s="25">
        <v>312.10000000000002</v>
      </c>
      <c r="C7" s="20" t="s">
        <v>75</v>
      </c>
      <c r="D7" s="46">
        <v>800974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800974</v>
      </c>
      <c r="O7" s="47">
        <f t="shared" si="1"/>
        <v>22.949886822727141</v>
      </c>
      <c r="P7" s="9"/>
    </row>
    <row r="8" spans="1:133">
      <c r="A8" s="12"/>
      <c r="B8" s="25">
        <v>314.10000000000002</v>
      </c>
      <c r="C8" s="20" t="s">
        <v>11</v>
      </c>
      <c r="D8" s="46">
        <v>2637397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2637397</v>
      </c>
      <c r="O8" s="47">
        <f t="shared" si="1"/>
        <v>75.56794934242572</v>
      </c>
      <c r="P8" s="9"/>
    </row>
    <row r="9" spans="1:133">
      <c r="A9" s="12"/>
      <c r="B9" s="25">
        <v>314.3</v>
      </c>
      <c r="C9" s="20" t="s">
        <v>12</v>
      </c>
      <c r="D9" s="46">
        <v>879891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879891</v>
      </c>
      <c r="O9" s="47">
        <f t="shared" si="1"/>
        <v>25.211054124523653</v>
      </c>
      <c r="P9" s="9"/>
    </row>
    <row r="10" spans="1:133">
      <c r="A10" s="12"/>
      <c r="B10" s="25">
        <v>314.39999999999998</v>
      </c>
      <c r="C10" s="20" t="s">
        <v>14</v>
      </c>
      <c r="D10" s="46">
        <v>136102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136102</v>
      </c>
      <c r="O10" s="47">
        <f t="shared" si="1"/>
        <v>3.8996590355577205</v>
      </c>
      <c r="P10" s="9"/>
    </row>
    <row r="11" spans="1:133">
      <c r="A11" s="12"/>
      <c r="B11" s="25">
        <v>314.8</v>
      </c>
      <c r="C11" s="20" t="s">
        <v>15</v>
      </c>
      <c r="D11" s="46">
        <v>15476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15476</v>
      </c>
      <c r="O11" s="47">
        <f t="shared" si="1"/>
        <v>0.44342568980831493</v>
      </c>
      <c r="P11" s="9"/>
    </row>
    <row r="12" spans="1:133">
      <c r="A12" s="12"/>
      <c r="B12" s="25">
        <v>315</v>
      </c>
      <c r="C12" s="20" t="s">
        <v>105</v>
      </c>
      <c r="D12" s="46">
        <v>1202296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1202296</v>
      </c>
      <c r="O12" s="47">
        <f t="shared" si="1"/>
        <v>34.448755049998567</v>
      </c>
      <c r="P12" s="9"/>
    </row>
    <row r="13" spans="1:133">
      <c r="A13" s="12"/>
      <c r="B13" s="25">
        <v>316</v>
      </c>
      <c r="C13" s="20" t="s">
        <v>76</v>
      </c>
      <c r="D13" s="46">
        <v>391037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391037</v>
      </c>
      <c r="O13" s="47">
        <f t="shared" si="1"/>
        <v>11.204177530729778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88315</v>
      </c>
      <c r="E14" s="32">
        <f t="shared" si="3"/>
        <v>686689</v>
      </c>
      <c r="F14" s="32">
        <f t="shared" si="3"/>
        <v>0</v>
      </c>
      <c r="G14" s="32">
        <f t="shared" si="3"/>
        <v>348880</v>
      </c>
      <c r="H14" s="32">
        <f t="shared" si="3"/>
        <v>0</v>
      </c>
      <c r="I14" s="32">
        <f t="shared" si="3"/>
        <v>4578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1128462</v>
      </c>
      <c r="O14" s="45">
        <f t="shared" si="1"/>
        <v>32.333228274261479</v>
      </c>
      <c r="P14" s="10"/>
    </row>
    <row r="15" spans="1:133">
      <c r="A15" s="12"/>
      <c r="B15" s="25">
        <v>322</v>
      </c>
      <c r="C15" s="20" t="s">
        <v>0</v>
      </c>
      <c r="D15" s="46">
        <v>7253</v>
      </c>
      <c r="E15" s="46">
        <v>686689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693942</v>
      </c>
      <c r="O15" s="47">
        <f t="shared" si="1"/>
        <v>19.883155210452422</v>
      </c>
      <c r="P15" s="9"/>
    </row>
    <row r="16" spans="1:133">
      <c r="A16" s="12"/>
      <c r="B16" s="25">
        <v>323.10000000000002</v>
      </c>
      <c r="C16" s="20" t="s">
        <v>77</v>
      </c>
      <c r="D16" s="46">
        <v>0</v>
      </c>
      <c r="E16" s="46">
        <v>0</v>
      </c>
      <c r="F16" s="46">
        <v>0</v>
      </c>
      <c r="G16" s="46">
        <v>348880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348880</v>
      </c>
      <c r="O16" s="47">
        <f t="shared" si="1"/>
        <v>9.9962751783616515</v>
      </c>
      <c r="P16" s="9"/>
    </row>
    <row r="17" spans="1:16">
      <c r="A17" s="12"/>
      <c r="B17" s="25">
        <v>323.39999999999998</v>
      </c>
      <c r="C17" s="20" t="s">
        <v>18</v>
      </c>
      <c r="D17" s="46">
        <v>37232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37232</v>
      </c>
      <c r="O17" s="47">
        <f t="shared" si="1"/>
        <v>1.0667889172230023</v>
      </c>
      <c r="P17" s="9"/>
    </row>
    <row r="18" spans="1:16">
      <c r="A18" s="12"/>
      <c r="B18" s="25">
        <v>323.7</v>
      </c>
      <c r="C18" s="20" t="s">
        <v>19</v>
      </c>
      <c r="D18" s="46">
        <v>6105</v>
      </c>
      <c r="E18" s="46">
        <v>0</v>
      </c>
      <c r="F18" s="46">
        <v>0</v>
      </c>
      <c r="G18" s="46">
        <v>0</v>
      </c>
      <c r="H18" s="46">
        <v>0</v>
      </c>
      <c r="I18" s="46">
        <v>4578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10683</v>
      </c>
      <c r="O18" s="47">
        <f t="shared" si="1"/>
        <v>0.30609438124982091</v>
      </c>
      <c r="P18" s="9"/>
    </row>
    <row r="19" spans="1:16">
      <c r="A19" s="12"/>
      <c r="B19" s="25">
        <v>329</v>
      </c>
      <c r="C19" s="20" t="s">
        <v>106</v>
      </c>
      <c r="D19" s="46">
        <v>37725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37725</v>
      </c>
      <c r="O19" s="47">
        <f t="shared" si="1"/>
        <v>1.0809145869745853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SUM(D21:D36)</f>
        <v>5454847</v>
      </c>
      <c r="E20" s="32">
        <f t="shared" si="5"/>
        <v>471399</v>
      </c>
      <c r="F20" s="32">
        <f t="shared" si="5"/>
        <v>0</v>
      </c>
      <c r="G20" s="32">
        <f t="shared" si="5"/>
        <v>26800</v>
      </c>
      <c r="H20" s="32">
        <f t="shared" si="5"/>
        <v>0</v>
      </c>
      <c r="I20" s="32">
        <f t="shared" si="5"/>
        <v>100000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4622292</v>
      </c>
      <c r="N20" s="44">
        <f t="shared" si="4"/>
        <v>10675338</v>
      </c>
      <c r="O20" s="45">
        <f t="shared" si="1"/>
        <v>305.87484599295146</v>
      </c>
      <c r="P20" s="10"/>
    </row>
    <row r="21" spans="1:16">
      <c r="A21" s="12"/>
      <c r="B21" s="25">
        <v>331.2</v>
      </c>
      <c r="C21" s="20" t="s">
        <v>107</v>
      </c>
      <c r="D21" s="46">
        <v>0</v>
      </c>
      <c r="E21" s="46">
        <v>51960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51960</v>
      </c>
      <c r="O21" s="47">
        <f t="shared" si="1"/>
        <v>1.4887825563737429</v>
      </c>
      <c r="P21" s="9"/>
    </row>
    <row r="22" spans="1:16">
      <c r="A22" s="12"/>
      <c r="B22" s="25">
        <v>331.39</v>
      </c>
      <c r="C22" s="20" t="s">
        <v>79</v>
      </c>
      <c r="D22" s="46">
        <v>0</v>
      </c>
      <c r="E22" s="46">
        <v>53047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53047</v>
      </c>
      <c r="O22" s="47">
        <f t="shared" si="1"/>
        <v>1.5199277957651642</v>
      </c>
      <c r="P22" s="9"/>
    </row>
    <row r="23" spans="1:16">
      <c r="A23" s="12"/>
      <c r="B23" s="25">
        <v>331.7</v>
      </c>
      <c r="C23" s="20" t="s">
        <v>80</v>
      </c>
      <c r="D23" s="46">
        <v>0</v>
      </c>
      <c r="E23" s="46">
        <v>94191</v>
      </c>
      <c r="F23" s="46">
        <v>0</v>
      </c>
      <c r="G23" s="46">
        <v>26800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120991</v>
      </c>
      <c r="O23" s="47">
        <f t="shared" si="1"/>
        <v>3.4666914988109223</v>
      </c>
      <c r="P23" s="9"/>
    </row>
    <row r="24" spans="1:16">
      <c r="A24" s="12"/>
      <c r="B24" s="25">
        <v>331.9</v>
      </c>
      <c r="C24" s="20" t="s">
        <v>81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3977363</v>
      </c>
      <c r="N24" s="46">
        <f t="shared" si="4"/>
        <v>3977363</v>
      </c>
      <c r="O24" s="47">
        <f t="shared" si="1"/>
        <v>113.96129050743532</v>
      </c>
      <c r="P24" s="9"/>
    </row>
    <row r="25" spans="1:16">
      <c r="A25" s="12"/>
      <c r="B25" s="25">
        <v>334.7</v>
      </c>
      <c r="C25" s="20" t="s">
        <v>83</v>
      </c>
      <c r="D25" s="46">
        <v>0</v>
      </c>
      <c r="E25" s="46">
        <v>12069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12069</v>
      </c>
      <c r="O25" s="47">
        <f t="shared" si="1"/>
        <v>0.34580671040944383</v>
      </c>
      <c r="P25" s="9"/>
    </row>
    <row r="26" spans="1:16">
      <c r="A26" s="12"/>
      <c r="B26" s="25">
        <v>335.12</v>
      </c>
      <c r="C26" s="20" t="s">
        <v>84</v>
      </c>
      <c r="D26" s="46">
        <v>1215448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1215448</v>
      </c>
      <c r="O26" s="47">
        <f t="shared" si="1"/>
        <v>34.825592389902866</v>
      </c>
      <c r="P26" s="9"/>
    </row>
    <row r="27" spans="1:16">
      <c r="A27" s="12"/>
      <c r="B27" s="25">
        <v>335.14</v>
      </c>
      <c r="C27" s="20" t="s">
        <v>22</v>
      </c>
      <c r="D27" s="46">
        <v>45635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45635</v>
      </c>
      <c r="O27" s="47">
        <f t="shared" si="1"/>
        <v>1.3075556574310192</v>
      </c>
      <c r="P27" s="9"/>
    </row>
    <row r="28" spans="1:16">
      <c r="A28" s="12"/>
      <c r="B28" s="25">
        <v>335.15</v>
      </c>
      <c r="C28" s="20" t="s">
        <v>23</v>
      </c>
      <c r="D28" s="46">
        <v>47085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47085</v>
      </c>
      <c r="O28" s="47">
        <f t="shared" si="1"/>
        <v>1.3491017449356753</v>
      </c>
      <c r="P28" s="9"/>
    </row>
    <row r="29" spans="1:16">
      <c r="A29" s="12"/>
      <c r="B29" s="25">
        <v>335.18</v>
      </c>
      <c r="C29" s="20" t="s">
        <v>24</v>
      </c>
      <c r="D29" s="46">
        <v>2304895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2304895</v>
      </c>
      <c r="O29" s="47">
        <f t="shared" si="1"/>
        <v>66.040944385547689</v>
      </c>
      <c r="P29" s="9"/>
    </row>
    <row r="30" spans="1:16">
      <c r="A30" s="12"/>
      <c r="B30" s="25">
        <v>335.19</v>
      </c>
      <c r="C30" s="20" t="s">
        <v>36</v>
      </c>
      <c r="D30" s="46">
        <v>17221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17221</v>
      </c>
      <c r="O30" s="47">
        <f t="shared" si="1"/>
        <v>0.49342425718460792</v>
      </c>
      <c r="P30" s="9"/>
    </row>
    <row r="31" spans="1:16">
      <c r="A31" s="12"/>
      <c r="B31" s="25">
        <v>335.29</v>
      </c>
      <c r="C31" s="20" t="s">
        <v>26</v>
      </c>
      <c r="D31" s="46">
        <v>687978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687978</v>
      </c>
      <c r="O31" s="47">
        <f t="shared" si="1"/>
        <v>19.71227185467465</v>
      </c>
      <c r="P31" s="9"/>
    </row>
    <row r="32" spans="1:16">
      <c r="A32" s="12"/>
      <c r="B32" s="25">
        <v>335.9</v>
      </c>
      <c r="C32" s="20" t="s">
        <v>85</v>
      </c>
      <c r="D32" s="46">
        <v>0</v>
      </c>
      <c r="E32" s="46">
        <v>11928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11928</v>
      </c>
      <c r="O32" s="47">
        <f t="shared" si="1"/>
        <v>0.34176671155554283</v>
      </c>
      <c r="P32" s="9"/>
    </row>
    <row r="33" spans="1:16">
      <c r="A33" s="12"/>
      <c r="B33" s="25">
        <v>337.2</v>
      </c>
      <c r="C33" s="20" t="s">
        <v>108</v>
      </c>
      <c r="D33" s="46">
        <v>0</v>
      </c>
      <c r="E33" s="46">
        <v>116778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116778</v>
      </c>
      <c r="O33" s="47">
        <f t="shared" si="1"/>
        <v>3.3459786252542907</v>
      </c>
      <c r="P33" s="9"/>
    </row>
    <row r="34" spans="1:16">
      <c r="A34" s="12"/>
      <c r="B34" s="25">
        <v>337.3</v>
      </c>
      <c r="C34" s="20" t="s">
        <v>109</v>
      </c>
      <c r="D34" s="46">
        <v>0</v>
      </c>
      <c r="E34" s="46">
        <v>130066</v>
      </c>
      <c r="F34" s="46">
        <v>0</v>
      </c>
      <c r="G34" s="46">
        <v>0</v>
      </c>
      <c r="H34" s="46">
        <v>0</v>
      </c>
      <c r="I34" s="46">
        <v>100000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230066</v>
      </c>
      <c r="O34" s="47">
        <f t="shared" si="1"/>
        <v>6.5919601157559953</v>
      </c>
      <c r="P34" s="9"/>
    </row>
    <row r="35" spans="1:16">
      <c r="A35" s="12"/>
      <c r="B35" s="25">
        <v>337.7</v>
      </c>
      <c r="C35" s="20" t="s">
        <v>86</v>
      </c>
      <c r="D35" s="46">
        <v>0</v>
      </c>
      <c r="E35" s="46">
        <v>1360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1360</v>
      </c>
      <c r="O35" s="47">
        <f t="shared" si="1"/>
        <v>3.896736483195324E-2</v>
      </c>
      <c r="P35" s="9"/>
    </row>
    <row r="36" spans="1:16">
      <c r="A36" s="12"/>
      <c r="B36" s="25">
        <v>338</v>
      </c>
      <c r="C36" s="20" t="s">
        <v>88</v>
      </c>
      <c r="D36" s="46">
        <v>1136585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644929</v>
      </c>
      <c r="N36" s="46">
        <f>SUM(D36:M36)</f>
        <v>1781514</v>
      </c>
      <c r="O36" s="47">
        <f t="shared" si="1"/>
        <v>51.044783817082603</v>
      </c>
      <c r="P36" s="9"/>
    </row>
    <row r="37" spans="1:16" ht="15.75">
      <c r="A37" s="29" t="s">
        <v>33</v>
      </c>
      <c r="B37" s="30"/>
      <c r="C37" s="31"/>
      <c r="D37" s="32">
        <f t="shared" ref="D37:M37" si="7">SUM(D38:D54)</f>
        <v>4948824</v>
      </c>
      <c r="E37" s="32">
        <f t="shared" si="7"/>
        <v>1662882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87574558</v>
      </c>
      <c r="J37" s="32">
        <f t="shared" si="7"/>
        <v>3320741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97507005</v>
      </c>
      <c r="O37" s="45">
        <f t="shared" ref="O37:O68" si="8">(N37/O$76)</f>
        <v>2793.8169393427124</v>
      </c>
      <c r="P37" s="10"/>
    </row>
    <row r="38" spans="1:16">
      <c r="A38" s="12"/>
      <c r="B38" s="25">
        <v>341.2</v>
      </c>
      <c r="C38" s="20" t="s">
        <v>89</v>
      </c>
      <c r="D38" s="46">
        <v>3673238</v>
      </c>
      <c r="E38" s="46">
        <v>0</v>
      </c>
      <c r="F38" s="46">
        <v>0</v>
      </c>
      <c r="G38" s="46">
        <v>0</v>
      </c>
      <c r="H38" s="46">
        <v>0</v>
      </c>
      <c r="I38" s="46">
        <v>1821945</v>
      </c>
      <c r="J38" s="46">
        <v>3320741</v>
      </c>
      <c r="K38" s="46">
        <v>0</v>
      </c>
      <c r="L38" s="46">
        <v>0</v>
      </c>
      <c r="M38" s="46">
        <v>0</v>
      </c>
      <c r="N38" s="46">
        <f t="shared" ref="N38:N54" si="9">SUM(D38:M38)</f>
        <v>8815924</v>
      </c>
      <c r="O38" s="47">
        <f t="shared" si="8"/>
        <v>252.59803444027392</v>
      </c>
      <c r="P38" s="9"/>
    </row>
    <row r="39" spans="1:16">
      <c r="A39" s="12"/>
      <c r="B39" s="25">
        <v>341.3</v>
      </c>
      <c r="C39" s="20" t="s">
        <v>37</v>
      </c>
      <c r="D39" s="46">
        <v>81762</v>
      </c>
      <c r="E39" s="46">
        <v>300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82062</v>
      </c>
      <c r="O39" s="47">
        <f t="shared" si="8"/>
        <v>2.3512793329704018</v>
      </c>
      <c r="P39" s="9"/>
    </row>
    <row r="40" spans="1:16">
      <c r="A40" s="12"/>
      <c r="B40" s="25">
        <v>341.9</v>
      </c>
      <c r="C40" s="20" t="s">
        <v>38</v>
      </c>
      <c r="D40" s="46">
        <v>64815</v>
      </c>
      <c r="E40" s="46">
        <v>956228</v>
      </c>
      <c r="F40" s="46">
        <v>0</v>
      </c>
      <c r="G40" s="46">
        <v>0</v>
      </c>
      <c r="H40" s="46">
        <v>0</v>
      </c>
      <c r="I40" s="46">
        <v>155345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1176388</v>
      </c>
      <c r="O40" s="47">
        <f t="shared" si="8"/>
        <v>33.706426749949856</v>
      </c>
      <c r="P40" s="9"/>
    </row>
    <row r="41" spans="1:16">
      <c r="A41" s="12"/>
      <c r="B41" s="25">
        <v>342.5</v>
      </c>
      <c r="C41" s="20" t="s">
        <v>41</v>
      </c>
      <c r="D41" s="46">
        <v>262040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262040</v>
      </c>
      <c r="O41" s="47">
        <f t="shared" si="8"/>
        <v>7.5080943239448725</v>
      </c>
      <c r="P41" s="9"/>
    </row>
    <row r="42" spans="1:16">
      <c r="A42" s="12"/>
      <c r="B42" s="25">
        <v>342.9</v>
      </c>
      <c r="C42" s="20" t="s">
        <v>43</v>
      </c>
      <c r="D42" s="46">
        <v>45648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45648</v>
      </c>
      <c r="O42" s="47">
        <f t="shared" si="8"/>
        <v>1.3079281395948541</v>
      </c>
      <c r="P42" s="9"/>
    </row>
    <row r="43" spans="1:16">
      <c r="A43" s="12"/>
      <c r="B43" s="25">
        <v>343.1</v>
      </c>
      <c r="C43" s="20" t="s">
        <v>44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53736520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53736520</v>
      </c>
      <c r="O43" s="47">
        <f t="shared" si="8"/>
        <v>1539.6842497349646</v>
      </c>
      <c r="P43" s="9"/>
    </row>
    <row r="44" spans="1:16">
      <c r="A44" s="12"/>
      <c r="B44" s="25">
        <v>343.3</v>
      </c>
      <c r="C44" s="20" t="s">
        <v>45</v>
      </c>
      <c r="D44" s="46">
        <v>478741</v>
      </c>
      <c r="E44" s="46">
        <v>0</v>
      </c>
      <c r="F44" s="46">
        <v>0</v>
      </c>
      <c r="G44" s="46">
        <v>0</v>
      </c>
      <c r="H44" s="46">
        <v>0</v>
      </c>
      <c r="I44" s="46">
        <v>12004104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12482845</v>
      </c>
      <c r="O44" s="47">
        <f t="shared" si="8"/>
        <v>357.66439357038479</v>
      </c>
      <c r="P44" s="9"/>
    </row>
    <row r="45" spans="1:16">
      <c r="A45" s="12"/>
      <c r="B45" s="25">
        <v>343.4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5351750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5351750</v>
      </c>
      <c r="O45" s="47">
        <f t="shared" si="8"/>
        <v>153.34087848485717</v>
      </c>
      <c r="P45" s="9"/>
    </row>
    <row r="46" spans="1:16">
      <c r="A46" s="12"/>
      <c r="B46" s="25">
        <v>343.5</v>
      </c>
      <c r="C46" s="20" t="s">
        <v>47</v>
      </c>
      <c r="D46" s="46">
        <v>166028</v>
      </c>
      <c r="E46" s="46">
        <v>0</v>
      </c>
      <c r="F46" s="46">
        <v>0</v>
      </c>
      <c r="G46" s="46">
        <v>0</v>
      </c>
      <c r="H46" s="46">
        <v>0</v>
      </c>
      <c r="I46" s="46">
        <v>13320247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13486275</v>
      </c>
      <c r="O46" s="47">
        <f t="shared" si="8"/>
        <v>386.41514569783101</v>
      </c>
      <c r="P46" s="9"/>
    </row>
    <row r="47" spans="1:16">
      <c r="A47" s="12"/>
      <c r="B47" s="25">
        <v>343.8</v>
      </c>
      <c r="C47" s="20" t="s">
        <v>49</v>
      </c>
      <c r="D47" s="46">
        <v>22000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22000</v>
      </c>
      <c r="O47" s="47">
        <f t="shared" si="8"/>
        <v>0.6303544311051259</v>
      </c>
      <c r="P47" s="9"/>
    </row>
    <row r="48" spans="1:16">
      <c r="A48" s="12"/>
      <c r="B48" s="25">
        <v>344.5</v>
      </c>
      <c r="C48" s="20" t="s">
        <v>51</v>
      </c>
      <c r="D48" s="46">
        <v>30203</v>
      </c>
      <c r="E48" s="46">
        <v>705453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735656</v>
      </c>
      <c r="O48" s="47">
        <f t="shared" si="8"/>
        <v>21.078364516776023</v>
      </c>
      <c r="P48" s="9"/>
    </row>
    <row r="49" spans="1:16">
      <c r="A49" s="12"/>
      <c r="B49" s="25">
        <v>347.1</v>
      </c>
      <c r="C49" s="20" t="s">
        <v>91</v>
      </c>
      <c r="D49" s="46">
        <v>1480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1480</v>
      </c>
      <c r="O49" s="47">
        <f t="shared" si="8"/>
        <v>4.2405661728890293E-2</v>
      </c>
      <c r="P49" s="9"/>
    </row>
    <row r="50" spans="1:16">
      <c r="A50" s="12"/>
      <c r="B50" s="25">
        <v>347.3</v>
      </c>
      <c r="C50" s="20" t="s">
        <v>53</v>
      </c>
      <c r="D50" s="46">
        <v>45824</v>
      </c>
      <c r="E50" s="46">
        <v>501</v>
      </c>
      <c r="F50" s="46">
        <v>0</v>
      </c>
      <c r="G50" s="46">
        <v>0</v>
      </c>
      <c r="H50" s="46">
        <v>0</v>
      </c>
      <c r="I50" s="46">
        <v>1183810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1230135</v>
      </c>
      <c r="O50" s="47">
        <f t="shared" si="8"/>
        <v>35.246411277613824</v>
      </c>
      <c r="P50" s="9"/>
    </row>
    <row r="51" spans="1:16">
      <c r="A51" s="12"/>
      <c r="B51" s="25">
        <v>347.4</v>
      </c>
      <c r="C51" s="20" t="s">
        <v>110</v>
      </c>
      <c r="D51" s="46">
        <v>0</v>
      </c>
      <c r="E51" s="46">
        <v>400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400</v>
      </c>
      <c r="O51" s="47">
        <f t="shared" si="8"/>
        <v>1.1460989656456835E-2</v>
      </c>
      <c r="P51" s="9"/>
    </row>
    <row r="52" spans="1:16">
      <c r="A52" s="12"/>
      <c r="B52" s="25">
        <v>347.5</v>
      </c>
      <c r="C52" s="20" t="s">
        <v>92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837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837</v>
      </c>
      <c r="O52" s="47">
        <f t="shared" si="8"/>
        <v>2.3982120856135929E-2</v>
      </c>
      <c r="P52" s="9"/>
    </row>
    <row r="53" spans="1:16">
      <c r="A53" s="12"/>
      <c r="B53" s="25">
        <v>347.9</v>
      </c>
      <c r="C53" s="20" t="s">
        <v>93</v>
      </c>
      <c r="D53" s="46">
        <v>72587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72587</v>
      </c>
      <c r="O53" s="47">
        <f t="shared" si="8"/>
        <v>2.0797971404830808</v>
      </c>
      <c r="P53" s="9"/>
    </row>
    <row r="54" spans="1:16">
      <c r="A54" s="12"/>
      <c r="B54" s="25">
        <v>349</v>
      </c>
      <c r="C54" s="20" t="s">
        <v>94</v>
      </c>
      <c r="D54" s="46">
        <v>4458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4458</v>
      </c>
      <c r="O54" s="47">
        <f t="shared" si="8"/>
        <v>0.12773272972121141</v>
      </c>
      <c r="P54" s="9"/>
    </row>
    <row r="55" spans="1:16" ht="15.75">
      <c r="A55" s="29" t="s">
        <v>34</v>
      </c>
      <c r="B55" s="30"/>
      <c r="C55" s="31"/>
      <c r="D55" s="32">
        <f t="shared" ref="D55:M55" si="10">SUM(D56:D58)</f>
        <v>340140</v>
      </c>
      <c r="E55" s="32">
        <f t="shared" si="10"/>
        <v>58342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69173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0" si="11">SUM(D55:M55)</f>
        <v>467655</v>
      </c>
      <c r="O55" s="45">
        <f t="shared" si="8"/>
        <v>13.399472794475804</v>
      </c>
      <c r="P55" s="10"/>
    </row>
    <row r="56" spans="1:16">
      <c r="A56" s="13"/>
      <c r="B56" s="39">
        <v>351.1</v>
      </c>
      <c r="C56" s="21" t="s">
        <v>95</v>
      </c>
      <c r="D56" s="46">
        <v>65139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65139</v>
      </c>
      <c r="O56" s="47">
        <f t="shared" si="8"/>
        <v>1.8663935130798543</v>
      </c>
      <c r="P56" s="9"/>
    </row>
    <row r="57" spans="1:16">
      <c r="A57" s="13"/>
      <c r="B57" s="39">
        <v>352</v>
      </c>
      <c r="C57" s="21" t="s">
        <v>56</v>
      </c>
      <c r="D57" s="46">
        <v>6996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6996</v>
      </c>
      <c r="O57" s="47">
        <f t="shared" si="8"/>
        <v>0.20045270909143004</v>
      </c>
      <c r="P57" s="9"/>
    </row>
    <row r="58" spans="1:16">
      <c r="A58" s="13"/>
      <c r="B58" s="39">
        <v>354</v>
      </c>
      <c r="C58" s="21" t="s">
        <v>57</v>
      </c>
      <c r="D58" s="46">
        <v>268005</v>
      </c>
      <c r="E58" s="46">
        <v>58342</v>
      </c>
      <c r="F58" s="46">
        <v>0</v>
      </c>
      <c r="G58" s="46">
        <v>0</v>
      </c>
      <c r="H58" s="46">
        <v>0</v>
      </c>
      <c r="I58" s="46">
        <v>69173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395520</v>
      </c>
      <c r="O58" s="47">
        <f t="shared" si="8"/>
        <v>11.332626572304518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SUM(D60:D68)</f>
        <v>175275</v>
      </c>
      <c r="E59" s="32">
        <f t="shared" si="12"/>
        <v>282465</v>
      </c>
      <c r="F59" s="32">
        <f t="shared" si="12"/>
        <v>160</v>
      </c>
      <c r="G59" s="32">
        <f t="shared" si="12"/>
        <v>21009</v>
      </c>
      <c r="H59" s="32">
        <f t="shared" si="12"/>
        <v>0</v>
      </c>
      <c r="I59" s="32">
        <f t="shared" si="12"/>
        <v>401964</v>
      </c>
      <c r="J59" s="32">
        <f t="shared" si="12"/>
        <v>28050</v>
      </c>
      <c r="K59" s="32">
        <f t="shared" si="12"/>
        <v>9001718</v>
      </c>
      <c r="L59" s="32">
        <f t="shared" si="12"/>
        <v>0</v>
      </c>
      <c r="M59" s="32">
        <f t="shared" si="12"/>
        <v>85775</v>
      </c>
      <c r="N59" s="32">
        <f t="shared" si="11"/>
        <v>9996416</v>
      </c>
      <c r="O59" s="45">
        <f t="shared" si="8"/>
        <v>286.422050944099</v>
      </c>
      <c r="P59" s="10"/>
    </row>
    <row r="60" spans="1:16">
      <c r="A60" s="12"/>
      <c r="B60" s="25">
        <v>361.1</v>
      </c>
      <c r="C60" s="20" t="s">
        <v>59</v>
      </c>
      <c r="D60" s="46">
        <v>144639</v>
      </c>
      <c r="E60" s="46">
        <v>33589</v>
      </c>
      <c r="F60" s="46">
        <v>436</v>
      </c>
      <c r="G60" s="46">
        <v>43237</v>
      </c>
      <c r="H60" s="46">
        <v>0</v>
      </c>
      <c r="I60" s="46">
        <v>1140198</v>
      </c>
      <c r="J60" s="46">
        <v>73459</v>
      </c>
      <c r="K60" s="46">
        <v>2690864</v>
      </c>
      <c r="L60" s="46">
        <v>0</v>
      </c>
      <c r="M60" s="46">
        <v>68843</v>
      </c>
      <c r="N60" s="46">
        <f t="shared" si="11"/>
        <v>4195265</v>
      </c>
      <c r="O60" s="47">
        <f t="shared" si="8"/>
        <v>120.20472192773846</v>
      </c>
      <c r="P60" s="9"/>
    </row>
    <row r="61" spans="1:16">
      <c r="A61" s="12"/>
      <c r="B61" s="25">
        <v>361.3</v>
      </c>
      <c r="C61" s="20" t="s">
        <v>96</v>
      </c>
      <c r="D61" s="46">
        <v>-59664</v>
      </c>
      <c r="E61" s="46">
        <v>-18279</v>
      </c>
      <c r="F61" s="46">
        <v>-247</v>
      </c>
      <c r="G61" s="46">
        <v>-19955</v>
      </c>
      <c r="H61" s="46">
        <v>0</v>
      </c>
      <c r="I61" s="46">
        <v>-582651</v>
      </c>
      <c r="J61" s="46">
        <v>-40681</v>
      </c>
      <c r="K61" s="46">
        <v>-1751260</v>
      </c>
      <c r="L61" s="46">
        <v>0</v>
      </c>
      <c r="M61" s="46">
        <v>-27788</v>
      </c>
      <c r="N61" s="46">
        <f t="shared" ref="N61:N68" si="13">SUM(D61:M61)</f>
        <v>-2500525</v>
      </c>
      <c r="O61" s="47">
        <f t="shared" si="8"/>
        <v>-71.646227901779312</v>
      </c>
      <c r="P61" s="9"/>
    </row>
    <row r="62" spans="1:16">
      <c r="A62" s="12"/>
      <c r="B62" s="25">
        <v>361.4</v>
      </c>
      <c r="C62" s="20" t="s">
        <v>97</v>
      </c>
      <c r="D62" s="46">
        <v>-7044</v>
      </c>
      <c r="E62" s="46">
        <v>-2120</v>
      </c>
      <c r="F62" s="46">
        <v>-29</v>
      </c>
      <c r="G62" s="46">
        <v>-2273</v>
      </c>
      <c r="H62" s="46">
        <v>0</v>
      </c>
      <c r="I62" s="46">
        <v>-83628</v>
      </c>
      <c r="J62" s="46">
        <v>-4758</v>
      </c>
      <c r="K62" s="46">
        <v>0</v>
      </c>
      <c r="L62" s="46">
        <v>0</v>
      </c>
      <c r="M62" s="46">
        <v>-6557</v>
      </c>
      <c r="N62" s="46">
        <f t="shared" si="13"/>
        <v>-106409</v>
      </c>
      <c r="O62" s="47">
        <f t="shared" si="8"/>
        <v>-3.0488811208847886</v>
      </c>
      <c r="P62" s="9"/>
    </row>
    <row r="63" spans="1:16">
      <c r="A63" s="12"/>
      <c r="B63" s="25">
        <v>362</v>
      </c>
      <c r="C63" s="20" t="s">
        <v>60</v>
      </c>
      <c r="D63" s="46">
        <v>28256</v>
      </c>
      <c r="E63" s="46">
        <v>184747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213003</v>
      </c>
      <c r="O63" s="47">
        <f t="shared" si="8"/>
        <v>6.1030629494856878</v>
      </c>
      <c r="P63" s="9"/>
    </row>
    <row r="64" spans="1:16">
      <c r="A64" s="12"/>
      <c r="B64" s="25">
        <v>365</v>
      </c>
      <c r="C64" s="20" t="s">
        <v>62</v>
      </c>
      <c r="D64" s="46">
        <v>498</v>
      </c>
      <c r="E64" s="46">
        <v>0</v>
      </c>
      <c r="F64" s="46">
        <v>0</v>
      </c>
      <c r="G64" s="46">
        <v>0</v>
      </c>
      <c r="H64" s="46">
        <v>0</v>
      </c>
      <c r="I64" s="46">
        <v>6512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7010</v>
      </c>
      <c r="O64" s="47">
        <f t="shared" si="8"/>
        <v>0.20085384372940604</v>
      </c>
      <c r="P64" s="9"/>
    </row>
    <row r="65" spans="1:119">
      <c r="A65" s="12"/>
      <c r="B65" s="25">
        <v>366</v>
      </c>
      <c r="C65" s="20" t="s">
        <v>63</v>
      </c>
      <c r="D65" s="46">
        <v>0</v>
      </c>
      <c r="E65" s="46">
        <v>2646</v>
      </c>
      <c r="F65" s="46">
        <v>0</v>
      </c>
      <c r="G65" s="46">
        <v>0</v>
      </c>
      <c r="H65" s="46">
        <v>0</v>
      </c>
      <c r="I65" s="46">
        <v>10300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12946</v>
      </c>
      <c r="O65" s="47">
        <f t="shared" si="8"/>
        <v>0.37093493023122548</v>
      </c>
      <c r="P65" s="9"/>
    </row>
    <row r="66" spans="1:119">
      <c r="A66" s="12"/>
      <c r="B66" s="25">
        <v>368</v>
      </c>
      <c r="C66" s="20" t="s">
        <v>111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7804954</v>
      </c>
      <c r="L66" s="46">
        <v>0</v>
      </c>
      <c r="M66" s="46">
        <v>0</v>
      </c>
      <c r="N66" s="46">
        <f t="shared" si="13"/>
        <v>7804954</v>
      </c>
      <c r="O66" s="47">
        <f t="shared" si="8"/>
        <v>223.63124265780351</v>
      </c>
      <c r="P66" s="9"/>
    </row>
    <row r="67" spans="1:119">
      <c r="A67" s="12"/>
      <c r="B67" s="25">
        <v>369.3</v>
      </c>
      <c r="C67" s="20" t="s">
        <v>98</v>
      </c>
      <c r="D67" s="46">
        <v>58683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58683</v>
      </c>
      <c r="O67" s="47">
        <f t="shared" si="8"/>
        <v>1.681413140024641</v>
      </c>
      <c r="P67" s="9"/>
    </row>
    <row r="68" spans="1:119">
      <c r="A68" s="12"/>
      <c r="B68" s="25">
        <v>369.9</v>
      </c>
      <c r="C68" s="20" t="s">
        <v>65</v>
      </c>
      <c r="D68" s="46">
        <v>9907</v>
      </c>
      <c r="E68" s="46">
        <v>81882</v>
      </c>
      <c r="F68" s="46">
        <v>0</v>
      </c>
      <c r="G68" s="46">
        <v>0</v>
      </c>
      <c r="H68" s="46">
        <v>0</v>
      </c>
      <c r="I68" s="46">
        <v>-88767</v>
      </c>
      <c r="J68" s="46">
        <v>30</v>
      </c>
      <c r="K68" s="46">
        <v>257160</v>
      </c>
      <c r="L68" s="46">
        <v>0</v>
      </c>
      <c r="M68" s="46">
        <v>51277</v>
      </c>
      <c r="N68" s="46">
        <f t="shared" si="13"/>
        <v>311489</v>
      </c>
      <c r="O68" s="47">
        <f t="shared" si="8"/>
        <v>8.924930517750207</v>
      </c>
      <c r="P68" s="9"/>
    </row>
    <row r="69" spans="1:119" ht="15.75">
      <c r="A69" s="29" t="s">
        <v>35</v>
      </c>
      <c r="B69" s="30"/>
      <c r="C69" s="31"/>
      <c r="D69" s="32">
        <f t="shared" ref="D69:M69" si="14">SUM(D70:D73)</f>
        <v>7811948</v>
      </c>
      <c r="E69" s="32">
        <f t="shared" si="14"/>
        <v>445575</v>
      </c>
      <c r="F69" s="32">
        <f t="shared" si="14"/>
        <v>427808</v>
      </c>
      <c r="G69" s="32">
        <f t="shared" si="14"/>
        <v>550000</v>
      </c>
      <c r="H69" s="32">
        <f t="shared" si="14"/>
        <v>0</v>
      </c>
      <c r="I69" s="32">
        <f t="shared" si="14"/>
        <v>251912</v>
      </c>
      <c r="J69" s="32">
        <f t="shared" si="14"/>
        <v>537473</v>
      </c>
      <c r="K69" s="32">
        <f t="shared" si="14"/>
        <v>0</v>
      </c>
      <c r="L69" s="32">
        <f t="shared" si="14"/>
        <v>0</v>
      </c>
      <c r="M69" s="32">
        <f t="shared" si="14"/>
        <v>719981</v>
      </c>
      <c r="N69" s="32">
        <f t="shared" ref="N69:N74" si="15">SUM(D69:M69)</f>
        <v>10744697</v>
      </c>
      <c r="O69" s="45">
        <f t="shared" ref="O69:O74" si="16">(N69/O$76)</f>
        <v>307.86215294690697</v>
      </c>
      <c r="P69" s="9"/>
    </row>
    <row r="70" spans="1:119">
      <c r="A70" s="12"/>
      <c r="B70" s="25">
        <v>381</v>
      </c>
      <c r="C70" s="20" t="s">
        <v>66</v>
      </c>
      <c r="D70" s="46">
        <v>227193</v>
      </c>
      <c r="E70" s="46">
        <v>445575</v>
      </c>
      <c r="F70" s="46">
        <v>427808</v>
      </c>
      <c r="G70" s="46">
        <v>550000</v>
      </c>
      <c r="H70" s="46">
        <v>0</v>
      </c>
      <c r="I70" s="46">
        <v>103569</v>
      </c>
      <c r="J70" s="46">
        <v>0</v>
      </c>
      <c r="K70" s="46">
        <v>0</v>
      </c>
      <c r="L70" s="46">
        <v>0</v>
      </c>
      <c r="M70" s="46">
        <v>719981</v>
      </c>
      <c r="N70" s="46">
        <f t="shared" si="15"/>
        <v>2474126</v>
      </c>
      <c r="O70" s="47">
        <f t="shared" si="16"/>
        <v>70.889831236927307</v>
      </c>
      <c r="P70" s="9"/>
    </row>
    <row r="71" spans="1:119">
      <c r="A71" s="12"/>
      <c r="B71" s="25">
        <v>382</v>
      </c>
      <c r="C71" s="20" t="s">
        <v>99</v>
      </c>
      <c r="D71" s="46">
        <v>7207061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7207061</v>
      </c>
      <c r="O71" s="47">
        <f t="shared" si="16"/>
        <v>206.50012893613365</v>
      </c>
      <c r="P71" s="9"/>
    </row>
    <row r="72" spans="1:119">
      <c r="A72" s="12"/>
      <c r="B72" s="25">
        <v>389.7</v>
      </c>
      <c r="C72" s="20" t="s">
        <v>100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148343</v>
      </c>
      <c r="J72" s="46">
        <v>537473</v>
      </c>
      <c r="K72" s="46">
        <v>0</v>
      </c>
      <c r="L72" s="46">
        <v>0</v>
      </c>
      <c r="M72" s="46">
        <v>0</v>
      </c>
      <c r="N72" s="46">
        <f t="shared" si="15"/>
        <v>685816</v>
      </c>
      <c r="O72" s="47">
        <f t="shared" si="16"/>
        <v>19.650325205581503</v>
      </c>
      <c r="P72" s="9"/>
    </row>
    <row r="73" spans="1:119" ht="15.75" thickBot="1">
      <c r="A73" s="12"/>
      <c r="B73" s="25">
        <v>389.9</v>
      </c>
      <c r="C73" s="20" t="s">
        <v>101</v>
      </c>
      <c r="D73" s="46">
        <v>377694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377694</v>
      </c>
      <c r="O73" s="47">
        <f t="shared" si="16"/>
        <v>10.821867568264519</v>
      </c>
      <c r="P73" s="9"/>
    </row>
    <row r="74" spans="1:119" ht="16.5" thickBot="1">
      <c r="A74" s="14" t="s">
        <v>54</v>
      </c>
      <c r="B74" s="23"/>
      <c r="C74" s="22"/>
      <c r="D74" s="15">
        <f t="shared" ref="D74:M74" si="17">SUM(D5,D14,D20,D37,D55,D59,D69)</f>
        <v>30965109</v>
      </c>
      <c r="E74" s="15">
        <f t="shared" si="17"/>
        <v>3607352</v>
      </c>
      <c r="F74" s="15">
        <f t="shared" si="17"/>
        <v>427968</v>
      </c>
      <c r="G74" s="15">
        <f t="shared" si="17"/>
        <v>946689</v>
      </c>
      <c r="H74" s="15">
        <f t="shared" si="17"/>
        <v>0</v>
      </c>
      <c r="I74" s="15">
        <f t="shared" si="17"/>
        <v>88402243</v>
      </c>
      <c r="J74" s="15">
        <f t="shared" si="17"/>
        <v>3886264</v>
      </c>
      <c r="K74" s="15">
        <f t="shared" si="17"/>
        <v>9001718</v>
      </c>
      <c r="L74" s="15">
        <f t="shared" si="17"/>
        <v>0</v>
      </c>
      <c r="M74" s="15">
        <f t="shared" si="17"/>
        <v>5428048</v>
      </c>
      <c r="N74" s="15">
        <f t="shared" si="15"/>
        <v>142665391</v>
      </c>
      <c r="O74" s="38">
        <f t="shared" si="16"/>
        <v>4087.7164264634253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112</v>
      </c>
      <c r="M76" s="48"/>
      <c r="N76" s="48"/>
      <c r="O76" s="43">
        <v>34901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103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13767937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22487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13790424</v>
      </c>
      <c r="O5" s="33">
        <f t="shared" ref="O5:O36" si="1">(N5/O$79)</f>
        <v>395.02790031509596</v>
      </c>
      <c r="P5" s="6"/>
    </row>
    <row r="6" spans="1:133">
      <c r="A6" s="12"/>
      <c r="B6" s="25">
        <v>311</v>
      </c>
      <c r="C6" s="20" t="s">
        <v>2</v>
      </c>
      <c r="D6" s="46">
        <v>7764745</v>
      </c>
      <c r="E6" s="46">
        <v>0</v>
      </c>
      <c r="F6" s="46">
        <v>0</v>
      </c>
      <c r="G6" s="46">
        <v>0</v>
      </c>
      <c r="H6" s="46">
        <v>0</v>
      </c>
      <c r="I6" s="46">
        <v>22487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7787232</v>
      </c>
      <c r="O6" s="47">
        <f t="shared" si="1"/>
        <v>223.06594099112002</v>
      </c>
      <c r="P6" s="9"/>
    </row>
    <row r="7" spans="1:133">
      <c r="A7" s="12"/>
      <c r="B7" s="25">
        <v>312.10000000000002</v>
      </c>
      <c r="C7" s="20" t="s">
        <v>75</v>
      </c>
      <c r="D7" s="46">
        <v>824302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824302</v>
      </c>
      <c r="O7" s="47">
        <f t="shared" si="1"/>
        <v>23.612202807218562</v>
      </c>
      <c r="P7" s="9"/>
    </row>
    <row r="8" spans="1:133">
      <c r="A8" s="12"/>
      <c r="B8" s="25">
        <v>314.10000000000002</v>
      </c>
      <c r="C8" s="20" t="s">
        <v>11</v>
      </c>
      <c r="D8" s="46">
        <v>2453258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2453258</v>
      </c>
      <c r="O8" s="47">
        <f t="shared" si="1"/>
        <v>70.273789745058721</v>
      </c>
      <c r="P8" s="9"/>
    </row>
    <row r="9" spans="1:133">
      <c r="A9" s="12"/>
      <c r="B9" s="25">
        <v>314.2</v>
      </c>
      <c r="C9" s="20" t="s">
        <v>13</v>
      </c>
      <c r="D9" s="46">
        <v>1335740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1335740</v>
      </c>
      <c r="O9" s="47">
        <f t="shared" si="1"/>
        <v>38.262389000286454</v>
      </c>
      <c r="P9" s="9"/>
    </row>
    <row r="10" spans="1:133">
      <c r="A10" s="12"/>
      <c r="B10" s="25">
        <v>314.3</v>
      </c>
      <c r="C10" s="20" t="s">
        <v>12</v>
      </c>
      <c r="D10" s="46">
        <v>825920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825920</v>
      </c>
      <c r="O10" s="47">
        <f t="shared" si="1"/>
        <v>23.658550558579204</v>
      </c>
      <c r="P10" s="9"/>
    </row>
    <row r="11" spans="1:133">
      <c r="A11" s="12"/>
      <c r="B11" s="25">
        <v>314.39999999999998</v>
      </c>
      <c r="C11" s="20" t="s">
        <v>14</v>
      </c>
      <c r="D11" s="46">
        <v>135205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135205</v>
      </c>
      <c r="O11" s="47">
        <f t="shared" si="1"/>
        <v>3.8729590375250647</v>
      </c>
      <c r="P11" s="9"/>
    </row>
    <row r="12" spans="1:133">
      <c r="A12" s="12"/>
      <c r="B12" s="25">
        <v>314.8</v>
      </c>
      <c r="C12" s="20" t="s">
        <v>15</v>
      </c>
      <c r="D12" s="46">
        <v>33093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33093</v>
      </c>
      <c r="O12" s="47">
        <f t="shared" si="1"/>
        <v>0.94795187625322253</v>
      </c>
      <c r="P12" s="9"/>
    </row>
    <row r="13" spans="1:133">
      <c r="A13" s="12"/>
      <c r="B13" s="25">
        <v>316</v>
      </c>
      <c r="C13" s="20" t="s">
        <v>76</v>
      </c>
      <c r="D13" s="46">
        <v>395674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395674</v>
      </c>
      <c r="O13" s="47">
        <f t="shared" si="1"/>
        <v>11.334116299054712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106859</v>
      </c>
      <c r="E14" s="32">
        <f t="shared" si="3"/>
        <v>858104</v>
      </c>
      <c r="F14" s="32">
        <f t="shared" si="3"/>
        <v>0</v>
      </c>
      <c r="G14" s="32">
        <f t="shared" si="3"/>
        <v>322242</v>
      </c>
      <c r="H14" s="32">
        <f t="shared" si="3"/>
        <v>0</v>
      </c>
      <c r="I14" s="32">
        <f t="shared" si="3"/>
        <v>34207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1321412</v>
      </c>
      <c r="O14" s="45">
        <f t="shared" si="1"/>
        <v>37.851962188484677</v>
      </c>
      <c r="P14" s="10"/>
    </row>
    <row r="15" spans="1:133">
      <c r="A15" s="12"/>
      <c r="B15" s="25">
        <v>322</v>
      </c>
      <c r="C15" s="20" t="s">
        <v>0</v>
      </c>
      <c r="D15" s="46">
        <v>6946</v>
      </c>
      <c r="E15" s="46">
        <v>858104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865050</v>
      </c>
      <c r="O15" s="47">
        <f t="shared" si="1"/>
        <v>24.779432827270124</v>
      </c>
      <c r="P15" s="9"/>
    </row>
    <row r="16" spans="1:133">
      <c r="A16" s="12"/>
      <c r="B16" s="25">
        <v>323.10000000000002</v>
      </c>
      <c r="C16" s="20" t="s">
        <v>77</v>
      </c>
      <c r="D16" s="46">
        <v>0</v>
      </c>
      <c r="E16" s="46">
        <v>0</v>
      </c>
      <c r="F16" s="46">
        <v>0</v>
      </c>
      <c r="G16" s="46">
        <v>322242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322242</v>
      </c>
      <c r="O16" s="47">
        <f t="shared" si="1"/>
        <v>9.2306502434832431</v>
      </c>
      <c r="P16" s="9"/>
    </row>
    <row r="17" spans="1:16">
      <c r="A17" s="12"/>
      <c r="B17" s="25">
        <v>323.39999999999998</v>
      </c>
      <c r="C17" s="20" t="s">
        <v>18</v>
      </c>
      <c r="D17" s="46">
        <v>53874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53874</v>
      </c>
      <c r="O17" s="47">
        <f t="shared" si="1"/>
        <v>1.5432254368375824</v>
      </c>
      <c r="P17" s="9"/>
    </row>
    <row r="18" spans="1:16">
      <c r="A18" s="12"/>
      <c r="B18" s="25">
        <v>323.7</v>
      </c>
      <c r="C18" s="20" t="s">
        <v>19</v>
      </c>
      <c r="D18" s="46">
        <v>46039</v>
      </c>
      <c r="E18" s="46">
        <v>0</v>
      </c>
      <c r="F18" s="46">
        <v>0</v>
      </c>
      <c r="G18" s="46">
        <v>0</v>
      </c>
      <c r="H18" s="46">
        <v>0</v>
      </c>
      <c r="I18" s="46">
        <v>34207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80246</v>
      </c>
      <c r="O18" s="47">
        <f t="shared" si="1"/>
        <v>2.2986536808937266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SUM(D20:D39)</f>
        <v>4325803</v>
      </c>
      <c r="E19" s="32">
        <f t="shared" si="5"/>
        <v>669851</v>
      </c>
      <c r="F19" s="32">
        <f t="shared" si="5"/>
        <v>0</v>
      </c>
      <c r="G19" s="32">
        <f t="shared" si="5"/>
        <v>185116</v>
      </c>
      <c r="H19" s="32">
        <f t="shared" si="5"/>
        <v>0</v>
      </c>
      <c r="I19" s="32">
        <f t="shared" si="5"/>
        <v>2647053</v>
      </c>
      <c r="J19" s="32">
        <f t="shared" si="5"/>
        <v>12085</v>
      </c>
      <c r="K19" s="32">
        <f t="shared" si="5"/>
        <v>0</v>
      </c>
      <c r="L19" s="32">
        <f t="shared" si="5"/>
        <v>0</v>
      </c>
      <c r="M19" s="32">
        <f t="shared" si="5"/>
        <v>3499069</v>
      </c>
      <c r="N19" s="44">
        <f t="shared" si="4"/>
        <v>11338977</v>
      </c>
      <c r="O19" s="45">
        <f t="shared" si="1"/>
        <v>324.80598682325979</v>
      </c>
      <c r="P19" s="10"/>
    </row>
    <row r="20" spans="1:16">
      <c r="A20" s="12"/>
      <c r="B20" s="25">
        <v>331.1</v>
      </c>
      <c r="C20" s="20" t="s">
        <v>20</v>
      </c>
      <c r="D20" s="46">
        <v>86110</v>
      </c>
      <c r="E20" s="46">
        <v>41047</v>
      </c>
      <c r="F20" s="46">
        <v>0</v>
      </c>
      <c r="G20" s="46">
        <v>-38084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89073</v>
      </c>
      <c r="O20" s="47">
        <f t="shared" si="1"/>
        <v>2.5515038670867947</v>
      </c>
      <c r="P20" s="9"/>
    </row>
    <row r="21" spans="1:16">
      <c r="A21" s="12"/>
      <c r="B21" s="25">
        <v>331.31</v>
      </c>
      <c r="C21" s="20" t="s">
        <v>78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2647053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2647053</v>
      </c>
      <c r="O21" s="47">
        <f t="shared" si="1"/>
        <v>75.825064451446579</v>
      </c>
      <c r="P21" s="9"/>
    </row>
    <row r="22" spans="1:16">
      <c r="A22" s="12"/>
      <c r="B22" s="25">
        <v>331.39</v>
      </c>
      <c r="C22" s="20" t="s">
        <v>79</v>
      </c>
      <c r="D22" s="46">
        <v>0</v>
      </c>
      <c r="E22" s="46">
        <v>5000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5000</v>
      </c>
      <c r="O22" s="47">
        <f t="shared" si="1"/>
        <v>0.14322543683758235</v>
      </c>
      <c r="P22" s="9"/>
    </row>
    <row r="23" spans="1:16">
      <c r="A23" s="12"/>
      <c r="B23" s="25">
        <v>331.7</v>
      </c>
      <c r="C23" s="20" t="s">
        <v>80</v>
      </c>
      <c r="D23" s="46">
        <v>0</v>
      </c>
      <c r="E23" s="46">
        <v>63214</v>
      </c>
      <c r="F23" s="46">
        <v>0</v>
      </c>
      <c r="G23" s="46">
        <v>223200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286414</v>
      </c>
      <c r="O23" s="47">
        <f t="shared" si="1"/>
        <v>8.2043540532798627</v>
      </c>
      <c r="P23" s="9"/>
    </row>
    <row r="24" spans="1:16">
      <c r="A24" s="12"/>
      <c r="B24" s="25">
        <v>331.9</v>
      </c>
      <c r="C24" s="20" t="s">
        <v>81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2191001</v>
      </c>
      <c r="N24" s="46">
        <f t="shared" si="4"/>
        <v>2191001</v>
      </c>
      <c r="O24" s="47">
        <f t="shared" si="1"/>
        <v>62.761415067315959</v>
      </c>
      <c r="P24" s="9"/>
    </row>
    <row r="25" spans="1:16">
      <c r="A25" s="12"/>
      <c r="B25" s="25">
        <v>334.39</v>
      </c>
      <c r="C25" s="20" t="s">
        <v>82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12085</v>
      </c>
      <c r="K25" s="46">
        <v>0</v>
      </c>
      <c r="L25" s="46">
        <v>0</v>
      </c>
      <c r="M25" s="46">
        <v>0</v>
      </c>
      <c r="N25" s="46">
        <f t="shared" ref="N25:N34" si="6">SUM(D25:M25)</f>
        <v>12085</v>
      </c>
      <c r="O25" s="47">
        <f t="shared" si="1"/>
        <v>0.34617588083643658</v>
      </c>
      <c r="P25" s="9"/>
    </row>
    <row r="26" spans="1:16">
      <c r="A26" s="12"/>
      <c r="B26" s="25">
        <v>334.7</v>
      </c>
      <c r="C26" s="20" t="s">
        <v>83</v>
      </c>
      <c r="D26" s="46">
        <v>0</v>
      </c>
      <c r="E26" s="46">
        <v>15996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15996</v>
      </c>
      <c r="O26" s="47">
        <f t="shared" si="1"/>
        <v>0.45820681753079345</v>
      </c>
      <c r="P26" s="9"/>
    </row>
    <row r="27" spans="1:16">
      <c r="A27" s="12"/>
      <c r="B27" s="25">
        <v>335.12</v>
      </c>
      <c r="C27" s="20" t="s">
        <v>84</v>
      </c>
      <c r="D27" s="46">
        <v>1111852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1111852</v>
      </c>
      <c r="O27" s="47">
        <f t="shared" si="1"/>
        <v>31.849097679747924</v>
      </c>
      <c r="P27" s="9"/>
    </row>
    <row r="28" spans="1:16">
      <c r="A28" s="12"/>
      <c r="B28" s="25">
        <v>335.14</v>
      </c>
      <c r="C28" s="20" t="s">
        <v>22</v>
      </c>
      <c r="D28" s="46">
        <v>42892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42892</v>
      </c>
      <c r="O28" s="47">
        <f t="shared" si="1"/>
        <v>1.2286450873675165</v>
      </c>
      <c r="P28" s="9"/>
    </row>
    <row r="29" spans="1:16">
      <c r="A29" s="12"/>
      <c r="B29" s="25">
        <v>335.15</v>
      </c>
      <c r="C29" s="20" t="s">
        <v>23</v>
      </c>
      <c r="D29" s="46">
        <v>46077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46077</v>
      </c>
      <c r="O29" s="47">
        <f t="shared" si="1"/>
        <v>1.3198796906330563</v>
      </c>
      <c r="P29" s="9"/>
    </row>
    <row r="30" spans="1:16">
      <c r="A30" s="12"/>
      <c r="B30" s="25">
        <v>335.18</v>
      </c>
      <c r="C30" s="20" t="s">
        <v>24</v>
      </c>
      <c r="D30" s="46">
        <v>2262340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2262340</v>
      </c>
      <c r="O30" s="47">
        <f t="shared" si="1"/>
        <v>64.804926955027213</v>
      </c>
      <c r="P30" s="9"/>
    </row>
    <row r="31" spans="1:16">
      <c r="A31" s="12"/>
      <c r="B31" s="25">
        <v>335.19</v>
      </c>
      <c r="C31" s="20" t="s">
        <v>36</v>
      </c>
      <c r="D31" s="46">
        <v>20729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20729</v>
      </c>
      <c r="O31" s="47">
        <f t="shared" si="1"/>
        <v>0.59378401604124897</v>
      </c>
      <c r="P31" s="9"/>
    </row>
    <row r="32" spans="1:16">
      <c r="A32" s="12"/>
      <c r="B32" s="25">
        <v>335.21</v>
      </c>
      <c r="C32" s="20" t="s">
        <v>25</v>
      </c>
      <c r="D32" s="46">
        <v>3990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3990</v>
      </c>
      <c r="O32" s="47">
        <f t="shared" si="1"/>
        <v>0.11429389859639072</v>
      </c>
      <c r="P32" s="9"/>
    </row>
    <row r="33" spans="1:16">
      <c r="A33" s="12"/>
      <c r="B33" s="25">
        <v>335.29</v>
      </c>
      <c r="C33" s="20" t="s">
        <v>26</v>
      </c>
      <c r="D33" s="46">
        <v>751813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751813</v>
      </c>
      <c r="O33" s="47">
        <f t="shared" si="1"/>
        <v>21.535749069034662</v>
      </c>
      <c r="P33" s="9"/>
    </row>
    <row r="34" spans="1:16">
      <c r="A34" s="12"/>
      <c r="B34" s="25">
        <v>335.9</v>
      </c>
      <c r="C34" s="20" t="s">
        <v>85</v>
      </c>
      <c r="D34" s="46">
        <v>0</v>
      </c>
      <c r="E34" s="46">
        <v>13246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13246</v>
      </c>
      <c r="O34" s="47">
        <f t="shared" si="1"/>
        <v>0.37943282727012317</v>
      </c>
      <c r="P34" s="9"/>
    </row>
    <row r="35" spans="1:16">
      <c r="A35" s="12"/>
      <c r="B35" s="25">
        <v>337.4</v>
      </c>
      <c r="C35" s="20" t="s">
        <v>27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250000</v>
      </c>
      <c r="N35" s="46">
        <f t="shared" ref="N35:N40" si="7">SUM(D35:M35)</f>
        <v>250000</v>
      </c>
      <c r="O35" s="47">
        <f t="shared" si="1"/>
        <v>7.1612718418791177</v>
      </c>
      <c r="P35" s="9"/>
    </row>
    <row r="36" spans="1:16">
      <c r="A36" s="12"/>
      <c r="B36" s="25">
        <v>337.5</v>
      </c>
      <c r="C36" s="20" t="s">
        <v>28</v>
      </c>
      <c r="D36" s="46">
        <v>0</v>
      </c>
      <c r="E36" s="46">
        <v>405529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405529</v>
      </c>
      <c r="O36" s="47">
        <f t="shared" si="1"/>
        <v>11.616413635061587</v>
      </c>
      <c r="P36" s="9"/>
    </row>
    <row r="37" spans="1:16">
      <c r="A37" s="12"/>
      <c r="B37" s="25">
        <v>337.7</v>
      </c>
      <c r="C37" s="20" t="s">
        <v>86</v>
      </c>
      <c r="D37" s="46">
        <v>0</v>
      </c>
      <c r="E37" s="46">
        <v>110279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110279</v>
      </c>
      <c r="O37" s="47">
        <f t="shared" ref="O37:O68" si="8">(N37/O$79)</f>
        <v>3.1589515898023488</v>
      </c>
      <c r="P37" s="9"/>
    </row>
    <row r="38" spans="1:16">
      <c r="A38" s="12"/>
      <c r="B38" s="25">
        <v>337.9</v>
      </c>
      <c r="C38" s="20" t="s">
        <v>87</v>
      </c>
      <c r="D38" s="46">
        <v>0</v>
      </c>
      <c r="E38" s="46">
        <v>15540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15540</v>
      </c>
      <c r="O38" s="47">
        <f t="shared" si="8"/>
        <v>0.44514465769120598</v>
      </c>
      <c r="P38" s="9"/>
    </row>
    <row r="39" spans="1:16">
      <c r="A39" s="12"/>
      <c r="B39" s="25">
        <v>338</v>
      </c>
      <c r="C39" s="20" t="s">
        <v>88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1058068</v>
      </c>
      <c r="N39" s="46">
        <f t="shared" si="7"/>
        <v>1058068</v>
      </c>
      <c r="O39" s="47">
        <f t="shared" si="8"/>
        <v>30.308450300773416</v>
      </c>
      <c r="P39" s="9"/>
    </row>
    <row r="40" spans="1:16" ht="15.75">
      <c r="A40" s="29" t="s">
        <v>33</v>
      </c>
      <c r="B40" s="30"/>
      <c r="C40" s="31"/>
      <c r="D40" s="32">
        <f t="shared" ref="D40:M40" si="9">SUM(D41:D58)</f>
        <v>2445534</v>
      </c>
      <c r="E40" s="32">
        <f t="shared" si="9"/>
        <v>1082334</v>
      </c>
      <c r="F40" s="32">
        <f t="shared" si="9"/>
        <v>0</v>
      </c>
      <c r="G40" s="32">
        <f t="shared" si="9"/>
        <v>-1923</v>
      </c>
      <c r="H40" s="32">
        <f t="shared" si="9"/>
        <v>0</v>
      </c>
      <c r="I40" s="32">
        <f t="shared" si="9"/>
        <v>88398182</v>
      </c>
      <c r="J40" s="32">
        <f t="shared" si="9"/>
        <v>5455586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97379713</v>
      </c>
      <c r="O40" s="45">
        <f t="shared" si="8"/>
        <v>2789.4503867086796</v>
      </c>
      <c r="P40" s="10"/>
    </row>
    <row r="41" spans="1:16">
      <c r="A41" s="12"/>
      <c r="B41" s="25">
        <v>341.2</v>
      </c>
      <c r="C41" s="20" t="s">
        <v>89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5455586</v>
      </c>
      <c r="K41" s="46">
        <v>0</v>
      </c>
      <c r="L41" s="46">
        <v>0</v>
      </c>
      <c r="M41" s="46">
        <v>0</v>
      </c>
      <c r="N41" s="46">
        <f t="shared" ref="N41:N58" si="10">SUM(D41:M41)</f>
        <v>5455586</v>
      </c>
      <c r="O41" s="47">
        <f t="shared" si="8"/>
        <v>156.27573761099973</v>
      </c>
      <c r="P41" s="9"/>
    </row>
    <row r="42" spans="1:16">
      <c r="A42" s="12"/>
      <c r="B42" s="25">
        <v>341.3</v>
      </c>
      <c r="C42" s="20" t="s">
        <v>37</v>
      </c>
      <c r="D42" s="46">
        <v>103752</v>
      </c>
      <c r="E42" s="46">
        <v>475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104227</v>
      </c>
      <c r="O42" s="47">
        <f t="shared" si="8"/>
        <v>2.9855915210541393</v>
      </c>
      <c r="P42" s="9"/>
    </row>
    <row r="43" spans="1:16">
      <c r="A43" s="12"/>
      <c r="B43" s="25">
        <v>341.9</v>
      </c>
      <c r="C43" s="20" t="s">
        <v>38</v>
      </c>
      <c r="D43" s="46">
        <v>133227</v>
      </c>
      <c r="E43" s="46">
        <v>1081663</v>
      </c>
      <c r="F43" s="46">
        <v>0</v>
      </c>
      <c r="G43" s="46">
        <v>-1923</v>
      </c>
      <c r="H43" s="46">
        <v>0</v>
      </c>
      <c r="I43" s="46">
        <v>-14273624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-13060657</v>
      </c>
      <c r="O43" s="47">
        <f t="shared" si="8"/>
        <v>-374.12366084216558</v>
      </c>
      <c r="P43" s="9"/>
    </row>
    <row r="44" spans="1:16">
      <c r="A44" s="12"/>
      <c r="B44" s="25">
        <v>342.5</v>
      </c>
      <c r="C44" s="20" t="s">
        <v>41</v>
      </c>
      <c r="D44" s="46">
        <v>590510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590510</v>
      </c>
      <c r="O44" s="47">
        <f t="shared" si="8"/>
        <v>16.915210541392153</v>
      </c>
      <c r="P44" s="9"/>
    </row>
    <row r="45" spans="1:16">
      <c r="A45" s="12"/>
      <c r="B45" s="25">
        <v>342.9</v>
      </c>
      <c r="C45" s="20" t="s">
        <v>43</v>
      </c>
      <c r="D45" s="46">
        <v>34621</v>
      </c>
      <c r="E45" s="46">
        <v>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34630</v>
      </c>
      <c r="O45" s="47">
        <f t="shared" si="8"/>
        <v>0.99197937553709536</v>
      </c>
      <c r="P45" s="9"/>
    </row>
    <row r="46" spans="1:16">
      <c r="A46" s="12"/>
      <c r="B46" s="25">
        <v>343.1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57422429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57422429</v>
      </c>
      <c r="O46" s="47">
        <f t="shared" si="8"/>
        <v>1644.8704955600115</v>
      </c>
      <c r="P46" s="9"/>
    </row>
    <row r="47" spans="1:16">
      <c r="A47" s="12"/>
      <c r="B47" s="25">
        <v>343.3</v>
      </c>
      <c r="C47" s="20" t="s">
        <v>45</v>
      </c>
      <c r="D47" s="46">
        <v>451205</v>
      </c>
      <c r="E47" s="46">
        <v>0</v>
      </c>
      <c r="F47" s="46">
        <v>0</v>
      </c>
      <c r="G47" s="46">
        <v>0</v>
      </c>
      <c r="H47" s="46">
        <v>0</v>
      </c>
      <c r="I47" s="46">
        <v>11450001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11901206</v>
      </c>
      <c r="O47" s="47">
        <f t="shared" si="8"/>
        <v>340.91108564881125</v>
      </c>
      <c r="P47" s="9"/>
    </row>
    <row r="48" spans="1:16">
      <c r="A48" s="12"/>
      <c r="B48" s="25">
        <v>343.4</v>
      </c>
      <c r="C48" s="20" t="s">
        <v>46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4616342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4616342</v>
      </c>
      <c r="O48" s="47">
        <f t="shared" si="8"/>
        <v>132.23551990833573</v>
      </c>
      <c r="P48" s="9"/>
    </row>
    <row r="49" spans="1:16">
      <c r="A49" s="12"/>
      <c r="B49" s="25">
        <v>343.5</v>
      </c>
      <c r="C49" s="20" t="s">
        <v>47</v>
      </c>
      <c r="D49" s="46">
        <v>154979</v>
      </c>
      <c r="E49" s="46">
        <v>0</v>
      </c>
      <c r="F49" s="46">
        <v>0</v>
      </c>
      <c r="G49" s="46">
        <v>0</v>
      </c>
      <c r="H49" s="46">
        <v>0</v>
      </c>
      <c r="I49" s="46">
        <v>27833591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27988570</v>
      </c>
      <c r="O49" s="47">
        <f t="shared" si="8"/>
        <v>801.73503294185048</v>
      </c>
      <c r="P49" s="9"/>
    </row>
    <row r="50" spans="1:16">
      <c r="A50" s="12"/>
      <c r="B50" s="25">
        <v>343.8</v>
      </c>
      <c r="C50" s="20" t="s">
        <v>49</v>
      </c>
      <c r="D50" s="46">
        <v>17995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17995</v>
      </c>
      <c r="O50" s="47">
        <f t="shared" si="8"/>
        <v>0.51546834717845891</v>
      </c>
      <c r="P50" s="9"/>
    </row>
    <row r="51" spans="1:16">
      <c r="A51" s="12"/>
      <c r="B51" s="25">
        <v>343.9</v>
      </c>
      <c r="C51" s="20" t="s">
        <v>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1257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1257</v>
      </c>
      <c r="O51" s="47">
        <f t="shared" si="8"/>
        <v>3.6006874820968204E-2</v>
      </c>
      <c r="P51" s="9"/>
    </row>
    <row r="52" spans="1:16">
      <c r="A52" s="12"/>
      <c r="B52" s="25">
        <v>344.5</v>
      </c>
      <c r="C52" s="20" t="s">
        <v>51</v>
      </c>
      <c r="D52" s="46">
        <v>614756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614756</v>
      </c>
      <c r="O52" s="47">
        <f t="shared" si="8"/>
        <v>17.609739329704954</v>
      </c>
      <c r="P52" s="9"/>
    </row>
    <row r="53" spans="1:16">
      <c r="A53" s="12"/>
      <c r="B53" s="25">
        <v>344.9</v>
      </c>
      <c r="C53" s="20" t="s">
        <v>90</v>
      </c>
      <c r="D53" s="46">
        <v>0</v>
      </c>
      <c r="E53" s="46">
        <v>187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187</v>
      </c>
      <c r="O53" s="47">
        <f t="shared" si="8"/>
        <v>5.3566313377255799E-3</v>
      </c>
      <c r="P53" s="9"/>
    </row>
    <row r="54" spans="1:16">
      <c r="A54" s="12"/>
      <c r="B54" s="25">
        <v>347.1</v>
      </c>
      <c r="C54" s="20" t="s">
        <v>91</v>
      </c>
      <c r="D54" s="46">
        <v>1910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1910</v>
      </c>
      <c r="O54" s="47">
        <f t="shared" si="8"/>
        <v>5.4712116871956457E-2</v>
      </c>
      <c r="P54" s="9"/>
    </row>
    <row r="55" spans="1:16">
      <c r="A55" s="12"/>
      <c r="B55" s="25">
        <v>347.3</v>
      </c>
      <c r="C55" s="20" t="s">
        <v>53</v>
      </c>
      <c r="D55" s="46">
        <v>273277</v>
      </c>
      <c r="E55" s="46">
        <v>0</v>
      </c>
      <c r="F55" s="46">
        <v>0</v>
      </c>
      <c r="G55" s="46">
        <v>0</v>
      </c>
      <c r="H55" s="46">
        <v>0</v>
      </c>
      <c r="I55" s="46">
        <v>1315010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1588287</v>
      </c>
      <c r="O55" s="47">
        <f t="shared" si="8"/>
        <v>45.496619879690634</v>
      </c>
      <c r="P55" s="9"/>
    </row>
    <row r="56" spans="1:16">
      <c r="A56" s="12"/>
      <c r="B56" s="25">
        <v>347.5</v>
      </c>
      <c r="C56" s="20" t="s">
        <v>92</v>
      </c>
      <c r="D56" s="46">
        <v>4265</v>
      </c>
      <c r="E56" s="46">
        <v>0</v>
      </c>
      <c r="F56" s="46">
        <v>0</v>
      </c>
      <c r="G56" s="46">
        <v>0</v>
      </c>
      <c r="H56" s="46">
        <v>0</v>
      </c>
      <c r="I56" s="46">
        <v>33176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37441</v>
      </c>
      <c r="O56" s="47">
        <f t="shared" si="8"/>
        <v>1.0725007161271842</v>
      </c>
      <c r="P56" s="9"/>
    </row>
    <row r="57" spans="1:16">
      <c r="A57" s="12"/>
      <c r="B57" s="25">
        <v>347.9</v>
      </c>
      <c r="C57" s="20" t="s">
        <v>93</v>
      </c>
      <c r="D57" s="46">
        <v>58108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58108</v>
      </c>
      <c r="O57" s="47">
        <f t="shared" si="8"/>
        <v>1.6645087367516471</v>
      </c>
      <c r="P57" s="9"/>
    </row>
    <row r="58" spans="1:16">
      <c r="A58" s="12"/>
      <c r="B58" s="25">
        <v>349</v>
      </c>
      <c r="C58" s="20" t="s">
        <v>94</v>
      </c>
      <c r="D58" s="46">
        <v>6929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6929</v>
      </c>
      <c r="O58" s="47">
        <f t="shared" si="8"/>
        <v>0.19848181036952162</v>
      </c>
      <c r="P58" s="9"/>
    </row>
    <row r="59" spans="1:16" ht="15.75">
      <c r="A59" s="29" t="s">
        <v>34</v>
      </c>
      <c r="B59" s="30"/>
      <c r="C59" s="31"/>
      <c r="D59" s="32">
        <f t="shared" ref="D59:M59" si="11">SUM(D60:D62)</f>
        <v>482635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45164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4" si="12">SUM(D59:M59)</f>
        <v>527799</v>
      </c>
      <c r="O59" s="45">
        <f t="shared" si="8"/>
        <v>15.118848467487826</v>
      </c>
      <c r="P59" s="10"/>
    </row>
    <row r="60" spans="1:16">
      <c r="A60" s="13"/>
      <c r="B60" s="39">
        <v>351.1</v>
      </c>
      <c r="C60" s="21" t="s">
        <v>95</v>
      </c>
      <c r="D60" s="46">
        <v>97556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97556</v>
      </c>
      <c r="O60" s="47">
        <f t="shared" si="8"/>
        <v>2.794500143225437</v>
      </c>
      <c r="P60" s="9"/>
    </row>
    <row r="61" spans="1:16">
      <c r="A61" s="13"/>
      <c r="B61" s="39">
        <v>352</v>
      </c>
      <c r="C61" s="21" t="s">
        <v>56</v>
      </c>
      <c r="D61" s="46">
        <v>8549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8549</v>
      </c>
      <c r="O61" s="47">
        <f t="shared" si="8"/>
        <v>0.24488685190489831</v>
      </c>
      <c r="P61" s="9"/>
    </row>
    <row r="62" spans="1:16">
      <c r="A62" s="13"/>
      <c r="B62" s="39">
        <v>354</v>
      </c>
      <c r="C62" s="21" t="s">
        <v>57</v>
      </c>
      <c r="D62" s="46">
        <v>376530</v>
      </c>
      <c r="E62" s="46">
        <v>0</v>
      </c>
      <c r="F62" s="46">
        <v>0</v>
      </c>
      <c r="G62" s="46">
        <v>0</v>
      </c>
      <c r="H62" s="46">
        <v>0</v>
      </c>
      <c r="I62" s="46">
        <v>45164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421694</v>
      </c>
      <c r="O62" s="47">
        <f t="shared" si="8"/>
        <v>12.07946147235749</v>
      </c>
      <c r="P62" s="9"/>
    </row>
    <row r="63" spans="1:16" ht="15.75">
      <c r="A63" s="29" t="s">
        <v>3</v>
      </c>
      <c r="B63" s="30"/>
      <c r="C63" s="31"/>
      <c r="D63" s="32">
        <f t="shared" ref="D63:M63" si="13">SUM(D64:D71)</f>
        <v>458850</v>
      </c>
      <c r="E63" s="32">
        <f t="shared" si="13"/>
        <v>70924</v>
      </c>
      <c r="F63" s="32">
        <f t="shared" si="13"/>
        <v>2210</v>
      </c>
      <c r="G63" s="32">
        <f t="shared" si="13"/>
        <v>1288411</v>
      </c>
      <c r="H63" s="32">
        <f t="shared" si="13"/>
        <v>0</v>
      </c>
      <c r="I63" s="32">
        <f t="shared" si="13"/>
        <v>1464075</v>
      </c>
      <c r="J63" s="32">
        <f t="shared" si="13"/>
        <v>139494</v>
      </c>
      <c r="K63" s="32">
        <f t="shared" si="13"/>
        <v>0</v>
      </c>
      <c r="L63" s="32">
        <f t="shared" si="13"/>
        <v>0</v>
      </c>
      <c r="M63" s="32">
        <f t="shared" si="13"/>
        <v>114132</v>
      </c>
      <c r="N63" s="32">
        <f t="shared" si="12"/>
        <v>3538096</v>
      </c>
      <c r="O63" s="45">
        <f t="shared" si="8"/>
        <v>101.34906903466056</v>
      </c>
      <c r="P63" s="10"/>
    </row>
    <row r="64" spans="1:16">
      <c r="A64" s="12"/>
      <c r="B64" s="25">
        <v>361.1</v>
      </c>
      <c r="C64" s="20" t="s">
        <v>59</v>
      </c>
      <c r="D64" s="46">
        <v>168629</v>
      </c>
      <c r="E64" s="46">
        <v>62410</v>
      </c>
      <c r="F64" s="46">
        <v>2968</v>
      </c>
      <c r="G64" s="46">
        <v>67390</v>
      </c>
      <c r="H64" s="46">
        <v>0</v>
      </c>
      <c r="I64" s="46">
        <v>1805244</v>
      </c>
      <c r="J64" s="46">
        <v>128894</v>
      </c>
      <c r="K64" s="46">
        <v>0</v>
      </c>
      <c r="L64" s="46">
        <v>0</v>
      </c>
      <c r="M64" s="46">
        <v>135984</v>
      </c>
      <c r="N64" s="46">
        <f t="shared" si="12"/>
        <v>2371519</v>
      </c>
      <c r="O64" s="47">
        <f t="shared" si="8"/>
        <v>67.932368948725298</v>
      </c>
      <c r="P64" s="9"/>
    </row>
    <row r="65" spans="1:119">
      <c r="A65" s="12"/>
      <c r="B65" s="25">
        <v>361.3</v>
      </c>
      <c r="C65" s="20" t="s">
        <v>96</v>
      </c>
      <c r="D65" s="46">
        <v>13482</v>
      </c>
      <c r="E65" s="46">
        <v>-2594</v>
      </c>
      <c r="F65" s="46">
        <v>-52</v>
      </c>
      <c r="G65" s="46">
        <v>-1649</v>
      </c>
      <c r="H65" s="46">
        <v>0</v>
      </c>
      <c r="I65" s="46">
        <v>-131713</v>
      </c>
      <c r="J65" s="46">
        <v>-3856</v>
      </c>
      <c r="K65" s="46">
        <v>0</v>
      </c>
      <c r="L65" s="46">
        <v>0</v>
      </c>
      <c r="M65" s="46">
        <v>-12853</v>
      </c>
      <c r="N65" s="46">
        <f t="shared" ref="N65:N71" si="14">SUM(D65:M65)</f>
        <v>-139235</v>
      </c>
      <c r="O65" s="47">
        <f t="shared" si="8"/>
        <v>-3.988398739616156</v>
      </c>
      <c r="P65" s="9"/>
    </row>
    <row r="66" spans="1:119">
      <c r="A66" s="12"/>
      <c r="B66" s="25">
        <v>361.4</v>
      </c>
      <c r="C66" s="20" t="s">
        <v>97</v>
      </c>
      <c r="D66" s="46">
        <v>-21214</v>
      </c>
      <c r="E66" s="46">
        <v>-12530</v>
      </c>
      <c r="F66" s="46">
        <v>-706</v>
      </c>
      <c r="G66" s="46">
        <v>-17330</v>
      </c>
      <c r="H66" s="46">
        <v>0</v>
      </c>
      <c r="I66" s="46">
        <v>-327139</v>
      </c>
      <c r="J66" s="46">
        <v>-23821</v>
      </c>
      <c r="K66" s="46">
        <v>0</v>
      </c>
      <c r="L66" s="46">
        <v>0</v>
      </c>
      <c r="M66" s="46">
        <v>-21442</v>
      </c>
      <c r="N66" s="46">
        <f t="shared" si="14"/>
        <v>-424182</v>
      </c>
      <c r="O66" s="47">
        <f t="shared" si="8"/>
        <v>-12.150730449727872</v>
      </c>
      <c r="P66" s="9"/>
    </row>
    <row r="67" spans="1:119">
      <c r="A67" s="12"/>
      <c r="B67" s="25">
        <v>362</v>
      </c>
      <c r="C67" s="20" t="s">
        <v>60</v>
      </c>
      <c r="D67" s="46">
        <v>267022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267022</v>
      </c>
      <c r="O67" s="47">
        <f t="shared" si="8"/>
        <v>7.6488685190489827</v>
      </c>
      <c r="P67" s="9"/>
    </row>
    <row r="68" spans="1:119">
      <c r="A68" s="12"/>
      <c r="B68" s="25">
        <v>365</v>
      </c>
      <c r="C68" s="20" t="s">
        <v>62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20081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20081</v>
      </c>
      <c r="O68" s="47">
        <f t="shared" si="8"/>
        <v>0.57522199942709829</v>
      </c>
      <c r="P68" s="9"/>
    </row>
    <row r="69" spans="1:119">
      <c r="A69" s="12"/>
      <c r="B69" s="25">
        <v>366</v>
      </c>
      <c r="C69" s="20" t="s">
        <v>63</v>
      </c>
      <c r="D69" s="46">
        <v>0</v>
      </c>
      <c r="E69" s="46">
        <v>3299</v>
      </c>
      <c r="F69" s="46">
        <v>0</v>
      </c>
      <c r="G69" s="46">
        <v>0</v>
      </c>
      <c r="H69" s="46">
        <v>0</v>
      </c>
      <c r="I69" s="46">
        <v>10000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13299</v>
      </c>
      <c r="O69" s="47">
        <f t="shared" ref="O69:O77" si="15">(N69/O$79)</f>
        <v>0.38095101690060157</v>
      </c>
      <c r="P69" s="9"/>
    </row>
    <row r="70" spans="1:119">
      <c r="A70" s="12"/>
      <c r="B70" s="25">
        <v>369.3</v>
      </c>
      <c r="C70" s="20" t="s">
        <v>98</v>
      </c>
      <c r="D70" s="46">
        <v>0</v>
      </c>
      <c r="E70" s="46">
        <v>0</v>
      </c>
      <c r="F70" s="46">
        <v>0</v>
      </c>
      <c r="G70" s="46">
        <v>1240000</v>
      </c>
      <c r="H70" s="46">
        <v>0</v>
      </c>
      <c r="I70" s="46">
        <v>45000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1285000</v>
      </c>
      <c r="O70" s="47">
        <f t="shared" si="15"/>
        <v>36.808937267258663</v>
      </c>
      <c r="P70" s="9"/>
    </row>
    <row r="71" spans="1:119">
      <c r="A71" s="12"/>
      <c r="B71" s="25">
        <v>369.9</v>
      </c>
      <c r="C71" s="20" t="s">
        <v>65</v>
      </c>
      <c r="D71" s="46">
        <v>30931</v>
      </c>
      <c r="E71" s="46">
        <v>20339</v>
      </c>
      <c r="F71" s="46">
        <v>0</v>
      </c>
      <c r="G71" s="46">
        <v>0</v>
      </c>
      <c r="H71" s="46">
        <v>0</v>
      </c>
      <c r="I71" s="46">
        <v>42602</v>
      </c>
      <c r="J71" s="46">
        <v>38277</v>
      </c>
      <c r="K71" s="46">
        <v>0</v>
      </c>
      <c r="L71" s="46">
        <v>0</v>
      </c>
      <c r="M71" s="46">
        <v>12443</v>
      </c>
      <c r="N71" s="46">
        <f t="shared" si="14"/>
        <v>144592</v>
      </c>
      <c r="O71" s="47">
        <f t="shared" si="15"/>
        <v>4.1418504726439416</v>
      </c>
      <c r="P71" s="9"/>
    </row>
    <row r="72" spans="1:119" ht="15.75">
      <c r="A72" s="29" t="s">
        <v>35</v>
      </c>
      <c r="B72" s="30"/>
      <c r="C72" s="31"/>
      <c r="D72" s="32">
        <f t="shared" ref="D72:M72" si="16">SUM(D73:D76)</f>
        <v>11653696</v>
      </c>
      <c r="E72" s="32">
        <f t="shared" si="16"/>
        <v>1326975</v>
      </c>
      <c r="F72" s="32">
        <f t="shared" si="16"/>
        <v>425120</v>
      </c>
      <c r="G72" s="32">
        <f t="shared" si="16"/>
        <v>1011500</v>
      </c>
      <c r="H72" s="32">
        <f t="shared" si="16"/>
        <v>0</v>
      </c>
      <c r="I72" s="32">
        <f t="shared" si="16"/>
        <v>2028648</v>
      </c>
      <c r="J72" s="32">
        <f t="shared" si="16"/>
        <v>169050</v>
      </c>
      <c r="K72" s="32">
        <f t="shared" si="16"/>
        <v>0</v>
      </c>
      <c r="L72" s="32">
        <f t="shared" si="16"/>
        <v>0</v>
      </c>
      <c r="M72" s="32">
        <f t="shared" si="16"/>
        <v>2455486</v>
      </c>
      <c r="N72" s="32">
        <f t="shared" ref="N72:N77" si="17">SUM(D72:M72)</f>
        <v>19070475</v>
      </c>
      <c r="O72" s="45">
        <f t="shared" si="15"/>
        <v>546.27542251503871</v>
      </c>
      <c r="P72" s="9"/>
    </row>
    <row r="73" spans="1:119">
      <c r="A73" s="12"/>
      <c r="B73" s="25">
        <v>381</v>
      </c>
      <c r="C73" s="20" t="s">
        <v>66</v>
      </c>
      <c r="D73" s="46">
        <v>7275504</v>
      </c>
      <c r="E73" s="46">
        <v>1326975</v>
      </c>
      <c r="F73" s="46">
        <v>425120</v>
      </c>
      <c r="G73" s="46">
        <v>1011500</v>
      </c>
      <c r="H73" s="46">
        <v>0</v>
      </c>
      <c r="I73" s="46">
        <v>16499</v>
      </c>
      <c r="J73" s="46">
        <v>0</v>
      </c>
      <c r="K73" s="46">
        <v>0</v>
      </c>
      <c r="L73" s="46">
        <v>0</v>
      </c>
      <c r="M73" s="46">
        <v>2455486</v>
      </c>
      <c r="N73" s="46">
        <f t="shared" si="17"/>
        <v>12511084</v>
      </c>
      <c r="O73" s="47">
        <f t="shared" si="15"/>
        <v>358.38109424233744</v>
      </c>
      <c r="P73" s="9"/>
    </row>
    <row r="74" spans="1:119">
      <c r="A74" s="12"/>
      <c r="B74" s="25">
        <v>382</v>
      </c>
      <c r="C74" s="20" t="s">
        <v>99</v>
      </c>
      <c r="D74" s="46">
        <v>3704963</v>
      </c>
      <c r="E74" s="46">
        <v>0</v>
      </c>
      <c r="F74" s="46">
        <v>0</v>
      </c>
      <c r="G74" s="46">
        <v>0</v>
      </c>
      <c r="H74" s="46">
        <v>0</v>
      </c>
      <c r="I74" s="46">
        <v>1838262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5543225</v>
      </c>
      <c r="O74" s="47">
        <f t="shared" si="15"/>
        <v>158.78616442280148</v>
      </c>
      <c r="P74" s="9"/>
    </row>
    <row r="75" spans="1:119">
      <c r="A75" s="12"/>
      <c r="B75" s="25">
        <v>389.7</v>
      </c>
      <c r="C75" s="20" t="s">
        <v>100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173887</v>
      </c>
      <c r="J75" s="46">
        <v>169050</v>
      </c>
      <c r="K75" s="46">
        <v>0</v>
      </c>
      <c r="L75" s="46">
        <v>0</v>
      </c>
      <c r="M75" s="46">
        <v>0</v>
      </c>
      <c r="N75" s="46">
        <f t="shared" si="17"/>
        <v>342937</v>
      </c>
      <c r="O75" s="47">
        <f t="shared" si="15"/>
        <v>9.8234603265539953</v>
      </c>
      <c r="P75" s="9"/>
    </row>
    <row r="76" spans="1:119" ht="15.75" thickBot="1">
      <c r="A76" s="12"/>
      <c r="B76" s="25">
        <v>389.9</v>
      </c>
      <c r="C76" s="20" t="s">
        <v>101</v>
      </c>
      <c r="D76" s="46">
        <v>673229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673229</v>
      </c>
      <c r="O76" s="47">
        <f t="shared" si="15"/>
        <v>19.284703523345748</v>
      </c>
      <c r="P76" s="9"/>
    </row>
    <row r="77" spans="1:119" ht="16.5" thickBot="1">
      <c r="A77" s="14" t="s">
        <v>54</v>
      </c>
      <c r="B77" s="23"/>
      <c r="C77" s="22"/>
      <c r="D77" s="15">
        <f t="shared" ref="D77:M77" si="18">SUM(D5,D14,D19,D40,D59,D63,D72)</f>
        <v>33241314</v>
      </c>
      <c r="E77" s="15">
        <f t="shared" si="18"/>
        <v>4008188</v>
      </c>
      <c r="F77" s="15">
        <f t="shared" si="18"/>
        <v>427330</v>
      </c>
      <c r="G77" s="15">
        <f t="shared" si="18"/>
        <v>2805346</v>
      </c>
      <c r="H77" s="15">
        <f t="shared" si="18"/>
        <v>0</v>
      </c>
      <c r="I77" s="15">
        <f t="shared" si="18"/>
        <v>94639816</v>
      </c>
      <c r="J77" s="15">
        <f t="shared" si="18"/>
        <v>5776215</v>
      </c>
      <c r="K77" s="15">
        <f t="shared" si="18"/>
        <v>0</v>
      </c>
      <c r="L77" s="15">
        <f t="shared" si="18"/>
        <v>0</v>
      </c>
      <c r="M77" s="15">
        <f t="shared" si="18"/>
        <v>6068687</v>
      </c>
      <c r="N77" s="15">
        <f t="shared" si="17"/>
        <v>146966896</v>
      </c>
      <c r="O77" s="38">
        <f t="shared" si="15"/>
        <v>4209.8795760527073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102</v>
      </c>
      <c r="M79" s="48"/>
      <c r="N79" s="48"/>
      <c r="O79" s="43">
        <v>34910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thickBot="1">
      <c r="A81" s="52" t="s">
        <v>103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A81:O81"/>
    <mergeCell ref="L79:N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zoomScaleNormal="100"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20834921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18135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1459101</v>
      </c>
      <c r="N5" s="28">
        <f>SUM(D5:M5)</f>
        <v>22312157</v>
      </c>
      <c r="O5" s="33">
        <f t="shared" ref="O5:O36" si="1">(N5/O$62)</f>
        <v>616.81798579050678</v>
      </c>
      <c r="P5" s="6"/>
    </row>
    <row r="6" spans="1:133">
      <c r="A6" s="12"/>
      <c r="B6" s="25">
        <v>311</v>
      </c>
      <c r="C6" s="20" t="s">
        <v>2</v>
      </c>
      <c r="D6" s="46">
        <v>14784901</v>
      </c>
      <c r="E6" s="46">
        <v>0</v>
      </c>
      <c r="F6" s="46">
        <v>0</v>
      </c>
      <c r="G6" s="46">
        <v>0</v>
      </c>
      <c r="H6" s="46">
        <v>0</v>
      </c>
      <c r="I6" s="46">
        <v>18135</v>
      </c>
      <c r="J6" s="46">
        <v>0</v>
      </c>
      <c r="K6" s="46">
        <v>0</v>
      </c>
      <c r="L6" s="46">
        <v>0</v>
      </c>
      <c r="M6" s="46">
        <v>1459101</v>
      </c>
      <c r="N6" s="46">
        <f>SUM(D6:M6)</f>
        <v>16262137</v>
      </c>
      <c r="O6" s="47">
        <f t="shared" si="1"/>
        <v>449.56561523788463</v>
      </c>
      <c r="P6" s="9"/>
    </row>
    <row r="7" spans="1:133">
      <c r="A7" s="12"/>
      <c r="B7" s="25">
        <v>312.41000000000003</v>
      </c>
      <c r="C7" s="20" t="s">
        <v>10</v>
      </c>
      <c r="D7" s="46">
        <v>832983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832983</v>
      </c>
      <c r="O7" s="47">
        <f t="shared" si="1"/>
        <v>23.02775550825201</v>
      </c>
      <c r="P7" s="9"/>
    </row>
    <row r="8" spans="1:133">
      <c r="A8" s="12"/>
      <c r="B8" s="25">
        <v>314.10000000000002</v>
      </c>
      <c r="C8" s="20" t="s">
        <v>11</v>
      </c>
      <c r="D8" s="46">
        <v>2270891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2270891</v>
      </c>
      <c r="O8" s="47">
        <f t="shared" si="1"/>
        <v>62.778619412268817</v>
      </c>
      <c r="P8" s="9"/>
    </row>
    <row r="9" spans="1:133">
      <c r="A9" s="12"/>
      <c r="B9" s="25">
        <v>314.2</v>
      </c>
      <c r="C9" s="20" t="s">
        <v>13</v>
      </c>
      <c r="D9" s="46">
        <v>1539993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1539993</v>
      </c>
      <c r="O9" s="47">
        <f t="shared" si="1"/>
        <v>42.572996433804221</v>
      </c>
      <c r="P9" s="9"/>
    </row>
    <row r="10" spans="1:133">
      <c r="A10" s="12"/>
      <c r="B10" s="25">
        <v>314.3</v>
      </c>
      <c r="C10" s="20" t="s">
        <v>12</v>
      </c>
      <c r="D10" s="46">
        <v>1128978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1128978</v>
      </c>
      <c r="O10" s="47">
        <f t="shared" si="1"/>
        <v>31.210516130815801</v>
      </c>
      <c r="P10" s="9"/>
    </row>
    <row r="11" spans="1:133">
      <c r="A11" s="12"/>
      <c r="B11" s="25">
        <v>314.39999999999998</v>
      </c>
      <c r="C11" s="20" t="s">
        <v>14</v>
      </c>
      <c r="D11" s="46">
        <v>107173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107173</v>
      </c>
      <c r="O11" s="47">
        <f t="shared" si="1"/>
        <v>2.9627899261880408</v>
      </c>
      <c r="P11" s="9"/>
    </row>
    <row r="12" spans="1:133">
      <c r="A12" s="12"/>
      <c r="B12" s="25">
        <v>314.8</v>
      </c>
      <c r="C12" s="20" t="s">
        <v>15</v>
      </c>
      <c r="D12" s="46">
        <v>33027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33027</v>
      </c>
      <c r="O12" s="47">
        <f t="shared" si="1"/>
        <v>0.91302905481989327</v>
      </c>
      <c r="P12" s="9"/>
    </row>
    <row r="13" spans="1:133">
      <c r="A13" s="12"/>
      <c r="B13" s="25">
        <v>314.89999999999998</v>
      </c>
      <c r="C13" s="20" t="s">
        <v>16</v>
      </c>
      <c r="D13" s="46">
        <v>136975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136975</v>
      </c>
      <c r="O13" s="47">
        <f t="shared" si="1"/>
        <v>3.7866640864733365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122581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25674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148255</v>
      </c>
      <c r="O14" s="45">
        <f t="shared" si="1"/>
        <v>4.0984988803803946</v>
      </c>
      <c r="P14" s="10"/>
    </row>
    <row r="15" spans="1:133">
      <c r="A15" s="12"/>
      <c r="B15" s="25">
        <v>322</v>
      </c>
      <c r="C15" s="20" t="s">
        <v>0</v>
      </c>
      <c r="D15" s="46">
        <v>34355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34355</v>
      </c>
      <c r="O15" s="47">
        <f t="shared" si="1"/>
        <v>0.94974151991817102</v>
      </c>
      <c r="P15" s="9"/>
    </row>
    <row r="16" spans="1:133">
      <c r="A16" s="12"/>
      <c r="B16" s="25">
        <v>323.39999999999998</v>
      </c>
      <c r="C16" s="20" t="s">
        <v>18</v>
      </c>
      <c r="D16" s="46">
        <v>53999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53999</v>
      </c>
      <c r="O16" s="47">
        <f t="shared" si="1"/>
        <v>1.4927984961158876</v>
      </c>
      <c r="P16" s="9"/>
    </row>
    <row r="17" spans="1:16">
      <c r="A17" s="12"/>
      <c r="B17" s="25">
        <v>323.7</v>
      </c>
      <c r="C17" s="20" t="s">
        <v>19</v>
      </c>
      <c r="D17" s="46">
        <v>34227</v>
      </c>
      <c r="E17" s="46">
        <v>0</v>
      </c>
      <c r="F17" s="46">
        <v>0</v>
      </c>
      <c r="G17" s="46">
        <v>0</v>
      </c>
      <c r="H17" s="46">
        <v>0</v>
      </c>
      <c r="I17" s="46">
        <v>25674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59901</v>
      </c>
      <c r="O17" s="47">
        <f t="shared" si="1"/>
        <v>1.6559588643463357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SUM(D19:D27)</f>
        <v>4357145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739505</v>
      </c>
      <c r="N18" s="44">
        <f t="shared" si="4"/>
        <v>5096650</v>
      </c>
      <c r="O18" s="45">
        <f t="shared" si="1"/>
        <v>140.8965250324828</v>
      </c>
      <c r="P18" s="10"/>
    </row>
    <row r="19" spans="1:16">
      <c r="A19" s="12"/>
      <c r="B19" s="25">
        <v>331.1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27911</v>
      </c>
      <c r="N19" s="46">
        <f t="shared" si="4"/>
        <v>27911</v>
      </c>
      <c r="O19" s="47">
        <f t="shared" si="1"/>
        <v>0.77159760042020287</v>
      </c>
      <c r="P19" s="9"/>
    </row>
    <row r="20" spans="1:16">
      <c r="A20" s="12"/>
      <c r="B20" s="25">
        <v>335.14</v>
      </c>
      <c r="C20" s="20" t="s">
        <v>22</v>
      </c>
      <c r="D20" s="46">
        <v>49978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49978</v>
      </c>
      <c r="O20" s="47">
        <f t="shared" si="1"/>
        <v>1.3816382384651535</v>
      </c>
      <c r="P20" s="9"/>
    </row>
    <row r="21" spans="1:16">
      <c r="A21" s="12"/>
      <c r="B21" s="25">
        <v>335.15</v>
      </c>
      <c r="C21" s="20" t="s">
        <v>23</v>
      </c>
      <c r="D21" s="46">
        <v>45653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45653</v>
      </c>
      <c r="O21" s="47">
        <f t="shared" si="1"/>
        <v>1.2620739225389102</v>
      </c>
      <c r="P21" s="9"/>
    </row>
    <row r="22" spans="1:16">
      <c r="A22" s="12"/>
      <c r="B22" s="25">
        <v>335.18</v>
      </c>
      <c r="C22" s="20" t="s">
        <v>24</v>
      </c>
      <c r="D22" s="46">
        <v>2265725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2265725</v>
      </c>
      <c r="O22" s="47">
        <f t="shared" si="1"/>
        <v>62.635805711442238</v>
      </c>
      <c r="P22" s="9"/>
    </row>
    <row r="23" spans="1:16">
      <c r="A23" s="12"/>
      <c r="B23" s="25">
        <v>335.19</v>
      </c>
      <c r="C23" s="20" t="s">
        <v>36</v>
      </c>
      <c r="D23" s="46">
        <v>1168279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1168279</v>
      </c>
      <c r="O23" s="47">
        <f t="shared" si="1"/>
        <v>32.296989467282224</v>
      </c>
      <c r="P23" s="9"/>
    </row>
    <row r="24" spans="1:16">
      <c r="A24" s="12"/>
      <c r="B24" s="25">
        <v>335.21</v>
      </c>
      <c r="C24" s="20" t="s">
        <v>25</v>
      </c>
      <c r="D24" s="46">
        <v>391235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391235</v>
      </c>
      <c r="O24" s="47">
        <f t="shared" si="1"/>
        <v>10.815663616509552</v>
      </c>
      <c r="P24" s="9"/>
    </row>
    <row r="25" spans="1:16">
      <c r="A25" s="12"/>
      <c r="B25" s="25">
        <v>335.29</v>
      </c>
      <c r="C25" s="20" t="s">
        <v>26</v>
      </c>
      <c r="D25" s="46">
        <v>436275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436275</v>
      </c>
      <c r="O25" s="47">
        <f t="shared" si="1"/>
        <v>12.060791197854753</v>
      </c>
      <c r="P25" s="9"/>
    </row>
    <row r="26" spans="1:16">
      <c r="A26" s="12"/>
      <c r="B26" s="25">
        <v>337.4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11594</v>
      </c>
      <c r="N26" s="46">
        <f>SUM(D26:M26)</f>
        <v>11594</v>
      </c>
      <c r="O26" s="47">
        <f t="shared" si="1"/>
        <v>0.32051530146794571</v>
      </c>
      <c r="P26" s="9"/>
    </row>
    <row r="27" spans="1:16">
      <c r="A27" s="12"/>
      <c r="B27" s="25">
        <v>337.5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700000</v>
      </c>
      <c r="N27" s="46">
        <f>SUM(D27:M27)</f>
        <v>700000</v>
      </c>
      <c r="O27" s="47">
        <f t="shared" si="1"/>
        <v>19.351449976501812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SUM(D29:D45)</f>
        <v>1318253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83472678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84790931</v>
      </c>
      <c r="O28" s="45">
        <f t="shared" si="1"/>
        <v>2344.0392281535951</v>
      </c>
      <c r="P28" s="10"/>
    </row>
    <row r="29" spans="1:16">
      <c r="A29" s="12"/>
      <c r="B29" s="25">
        <v>341.3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464310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5" si="8">SUM(D29:M29)</f>
        <v>464310</v>
      </c>
      <c r="O29" s="47">
        <f t="shared" si="1"/>
        <v>12.83581676941365</v>
      </c>
      <c r="P29" s="9"/>
    </row>
    <row r="30" spans="1:16">
      <c r="A30" s="12"/>
      <c r="B30" s="25">
        <v>341.9</v>
      </c>
      <c r="C30" s="20" t="s">
        <v>38</v>
      </c>
      <c r="D30" s="46">
        <v>159359</v>
      </c>
      <c r="E30" s="46">
        <v>0</v>
      </c>
      <c r="F30" s="46">
        <v>0</v>
      </c>
      <c r="G30" s="46">
        <v>0</v>
      </c>
      <c r="H30" s="46">
        <v>0</v>
      </c>
      <c r="I30" s="46">
        <v>100214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259573</v>
      </c>
      <c r="O30" s="47">
        <f t="shared" si="1"/>
        <v>7.175877035357864</v>
      </c>
      <c r="P30" s="9"/>
    </row>
    <row r="31" spans="1:16">
      <c r="A31" s="12"/>
      <c r="B31" s="25">
        <v>342.1</v>
      </c>
      <c r="C31" s="20" t="s">
        <v>39</v>
      </c>
      <c r="D31" s="46">
        <v>19028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19028</v>
      </c>
      <c r="O31" s="47">
        <f t="shared" si="1"/>
        <v>0.52602770021839496</v>
      </c>
      <c r="P31" s="9"/>
    </row>
    <row r="32" spans="1:16">
      <c r="A32" s="12"/>
      <c r="B32" s="25">
        <v>342.2</v>
      </c>
      <c r="C32" s="20" t="s">
        <v>40</v>
      </c>
      <c r="D32" s="46">
        <v>19825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19825</v>
      </c>
      <c r="O32" s="47">
        <f t="shared" si="1"/>
        <v>0.54806070826306919</v>
      </c>
      <c r="P32" s="9"/>
    </row>
    <row r="33" spans="1:16">
      <c r="A33" s="12"/>
      <c r="B33" s="25">
        <v>342.5</v>
      </c>
      <c r="C33" s="20" t="s">
        <v>41</v>
      </c>
      <c r="D33" s="46">
        <v>225231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225231</v>
      </c>
      <c r="O33" s="47">
        <f t="shared" si="1"/>
        <v>6.2264948995106844</v>
      </c>
      <c r="P33" s="9"/>
    </row>
    <row r="34" spans="1:16">
      <c r="A34" s="12"/>
      <c r="B34" s="25">
        <v>342.6</v>
      </c>
      <c r="C34" s="20" t="s">
        <v>42</v>
      </c>
      <c r="D34" s="46">
        <v>140411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140411</v>
      </c>
      <c r="O34" s="47">
        <f t="shared" si="1"/>
        <v>3.8816520609294223</v>
      </c>
      <c r="P34" s="9"/>
    </row>
    <row r="35" spans="1:16">
      <c r="A35" s="12"/>
      <c r="B35" s="25">
        <v>342.9</v>
      </c>
      <c r="C35" s="20" t="s">
        <v>43</v>
      </c>
      <c r="D35" s="46">
        <v>10847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10847</v>
      </c>
      <c r="O35" s="47">
        <f t="shared" si="1"/>
        <v>0.29986453985016448</v>
      </c>
      <c r="P35" s="9"/>
    </row>
    <row r="36" spans="1:16">
      <c r="A36" s="12"/>
      <c r="B36" s="25">
        <v>343.1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55423780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55423780</v>
      </c>
      <c r="O36" s="47">
        <f t="shared" si="1"/>
        <v>1532.1864373980593</v>
      </c>
      <c r="P36" s="9"/>
    </row>
    <row r="37" spans="1:16">
      <c r="A37" s="12"/>
      <c r="B37" s="25">
        <v>343.3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10278362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10278362</v>
      </c>
      <c r="O37" s="47">
        <f t="shared" ref="O37:O60" si="9">(N37/O$62)</f>
        <v>284.14458297625299</v>
      </c>
      <c r="P37" s="9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4588548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4588548</v>
      </c>
      <c r="O38" s="47">
        <f t="shared" si="9"/>
        <v>126.85008155253918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12073579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12073579</v>
      </c>
      <c r="O39" s="47">
        <f t="shared" si="9"/>
        <v>333.77322865120397</v>
      </c>
      <c r="P39" s="9"/>
    </row>
    <row r="40" spans="1:16">
      <c r="A40" s="12"/>
      <c r="B40" s="25">
        <v>343.7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1377846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1377846</v>
      </c>
      <c r="O40" s="47">
        <f t="shared" si="9"/>
        <v>38.090454206175878</v>
      </c>
      <c r="P40" s="9"/>
    </row>
    <row r="41" spans="1:16">
      <c r="A41" s="12"/>
      <c r="B41" s="25">
        <v>343.8</v>
      </c>
      <c r="C41" s="20" t="s">
        <v>49</v>
      </c>
      <c r="D41" s="46">
        <v>34005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34005</v>
      </c>
      <c r="O41" s="47">
        <f t="shared" si="9"/>
        <v>0.94006579492992015</v>
      </c>
      <c r="P41" s="9"/>
    </row>
    <row r="42" spans="1:16">
      <c r="A42" s="12"/>
      <c r="B42" s="25">
        <v>343.9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-2310688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-2310688</v>
      </c>
      <c r="O42" s="47">
        <f t="shared" si="9"/>
        <v>-63.878804633290024</v>
      </c>
      <c r="P42" s="9"/>
    </row>
    <row r="43" spans="1:16">
      <c r="A43" s="12"/>
      <c r="B43" s="25">
        <v>344.5</v>
      </c>
      <c r="C43" s="20" t="s">
        <v>51</v>
      </c>
      <c r="D43" s="46">
        <v>471675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471675</v>
      </c>
      <c r="O43" s="47">
        <f t="shared" si="9"/>
        <v>13.039421668094988</v>
      </c>
      <c r="P43" s="9"/>
    </row>
    <row r="44" spans="1:16">
      <c r="A44" s="12"/>
      <c r="B44" s="25">
        <v>347.2</v>
      </c>
      <c r="C44" s="20" t="s">
        <v>52</v>
      </c>
      <c r="D44" s="46">
        <v>237872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237872</v>
      </c>
      <c r="O44" s="47">
        <f t="shared" si="9"/>
        <v>6.5759544411577693</v>
      </c>
      <c r="P44" s="9"/>
    </row>
    <row r="45" spans="1:16">
      <c r="A45" s="12"/>
      <c r="B45" s="25">
        <v>347.3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1476727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1476727</v>
      </c>
      <c r="O45" s="47">
        <f t="shared" si="9"/>
        <v>40.824012384927983</v>
      </c>
      <c r="P45" s="9"/>
    </row>
    <row r="46" spans="1:16" ht="15.75">
      <c r="A46" s="29" t="s">
        <v>34</v>
      </c>
      <c r="B46" s="30"/>
      <c r="C46" s="31"/>
      <c r="D46" s="32">
        <f t="shared" ref="D46:M46" si="10">SUM(D47:D49)</f>
        <v>469519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45760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1" si="11">SUM(D46:M46)</f>
        <v>515279</v>
      </c>
      <c r="O46" s="45">
        <f t="shared" si="9"/>
        <v>14.244851132059823</v>
      </c>
      <c r="P46" s="10"/>
    </row>
    <row r="47" spans="1:16">
      <c r="A47" s="13"/>
      <c r="B47" s="39">
        <v>351.9</v>
      </c>
      <c r="C47" s="21" t="s">
        <v>58</v>
      </c>
      <c r="D47" s="46">
        <v>127906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127906</v>
      </c>
      <c r="O47" s="47">
        <f t="shared" si="9"/>
        <v>3.5359522295634864</v>
      </c>
      <c r="P47" s="9"/>
    </row>
    <row r="48" spans="1:16">
      <c r="A48" s="13"/>
      <c r="B48" s="39">
        <v>352</v>
      </c>
      <c r="C48" s="21" t="s">
        <v>56</v>
      </c>
      <c r="D48" s="46">
        <v>8720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8720</v>
      </c>
      <c r="O48" s="47">
        <f t="shared" si="9"/>
        <v>0.24106377685013683</v>
      </c>
      <c r="P48" s="9"/>
    </row>
    <row r="49" spans="1:119">
      <c r="A49" s="13"/>
      <c r="B49" s="39">
        <v>354</v>
      </c>
      <c r="C49" s="21" t="s">
        <v>57</v>
      </c>
      <c r="D49" s="46">
        <v>332893</v>
      </c>
      <c r="E49" s="46">
        <v>0</v>
      </c>
      <c r="F49" s="46">
        <v>0</v>
      </c>
      <c r="G49" s="46">
        <v>0</v>
      </c>
      <c r="H49" s="46">
        <v>0</v>
      </c>
      <c r="I49" s="46">
        <v>45760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378653</v>
      </c>
      <c r="O49" s="47">
        <f t="shared" si="9"/>
        <v>10.4678351256462</v>
      </c>
      <c r="P49" s="9"/>
    </row>
    <row r="50" spans="1:119" ht="15.75">
      <c r="A50" s="29" t="s">
        <v>3</v>
      </c>
      <c r="B50" s="30"/>
      <c r="C50" s="31"/>
      <c r="D50" s="32">
        <f t="shared" ref="D50:M50" si="12">SUM(D51:D57)</f>
        <v>2053681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6540027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226295</v>
      </c>
      <c r="N50" s="32">
        <f t="shared" si="11"/>
        <v>8820003</v>
      </c>
      <c r="O50" s="45">
        <f t="shared" si="9"/>
        <v>243.82835263870842</v>
      </c>
      <c r="P50" s="10"/>
    </row>
    <row r="51" spans="1:119">
      <c r="A51" s="12"/>
      <c r="B51" s="25">
        <v>361.1</v>
      </c>
      <c r="C51" s="20" t="s">
        <v>59</v>
      </c>
      <c r="D51" s="46">
        <v>849941</v>
      </c>
      <c r="E51" s="46">
        <v>0</v>
      </c>
      <c r="F51" s="46">
        <v>0</v>
      </c>
      <c r="G51" s="46">
        <v>0</v>
      </c>
      <c r="H51" s="46">
        <v>0</v>
      </c>
      <c r="I51" s="46">
        <v>2108446</v>
      </c>
      <c r="J51" s="46">
        <v>0</v>
      </c>
      <c r="K51" s="46">
        <v>0</v>
      </c>
      <c r="L51" s="46">
        <v>0</v>
      </c>
      <c r="M51" s="46">
        <v>222637</v>
      </c>
      <c r="N51" s="46">
        <f t="shared" si="11"/>
        <v>3181024</v>
      </c>
      <c r="O51" s="47">
        <f t="shared" si="9"/>
        <v>87.939181157216709</v>
      </c>
      <c r="P51" s="9"/>
    </row>
    <row r="52" spans="1:119">
      <c r="A52" s="12"/>
      <c r="B52" s="25">
        <v>362</v>
      </c>
      <c r="C52" s="20" t="s">
        <v>60</v>
      </c>
      <c r="D52" s="46">
        <v>240412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3">SUM(D52:M52)</f>
        <v>240412</v>
      </c>
      <c r="O52" s="47">
        <f t="shared" si="9"/>
        <v>6.6461725596439329</v>
      </c>
      <c r="P52" s="9"/>
    </row>
    <row r="53" spans="1:119">
      <c r="A53" s="12"/>
      <c r="B53" s="25">
        <v>364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413600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413600</v>
      </c>
      <c r="O53" s="47">
        <f t="shared" si="9"/>
        <v>11.433942443258784</v>
      </c>
      <c r="P53" s="9"/>
    </row>
    <row r="54" spans="1:119">
      <c r="A54" s="12"/>
      <c r="B54" s="25">
        <v>365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3085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3085</v>
      </c>
      <c r="O54" s="47">
        <f t="shared" si="9"/>
        <v>8.528460453929726E-2</v>
      </c>
      <c r="P54" s="9"/>
    </row>
    <row r="55" spans="1:119">
      <c r="A55" s="12"/>
      <c r="B55" s="25">
        <v>366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17000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17000</v>
      </c>
      <c r="O55" s="47">
        <f t="shared" si="9"/>
        <v>0.46996378514361542</v>
      </c>
      <c r="P55" s="9"/>
    </row>
    <row r="56" spans="1:119">
      <c r="A56" s="12"/>
      <c r="B56" s="25">
        <v>367</v>
      </c>
      <c r="C56" s="20" t="s">
        <v>64</v>
      </c>
      <c r="D56" s="46">
        <v>583577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583577</v>
      </c>
      <c r="O56" s="47">
        <f t="shared" si="9"/>
        <v>16.132944461338568</v>
      </c>
      <c r="P56" s="9"/>
    </row>
    <row r="57" spans="1:119">
      <c r="A57" s="12"/>
      <c r="B57" s="25">
        <v>369.9</v>
      </c>
      <c r="C57" s="20" t="s">
        <v>65</v>
      </c>
      <c r="D57" s="46">
        <v>379751</v>
      </c>
      <c r="E57" s="46">
        <v>0</v>
      </c>
      <c r="F57" s="46">
        <v>0</v>
      </c>
      <c r="G57" s="46">
        <v>0</v>
      </c>
      <c r="H57" s="46">
        <v>0</v>
      </c>
      <c r="I57" s="46">
        <v>3997896</v>
      </c>
      <c r="J57" s="46">
        <v>0</v>
      </c>
      <c r="K57" s="46">
        <v>0</v>
      </c>
      <c r="L57" s="46">
        <v>0</v>
      </c>
      <c r="M57" s="46">
        <v>3658</v>
      </c>
      <c r="N57" s="46">
        <f t="shared" si="13"/>
        <v>4381305</v>
      </c>
      <c r="O57" s="47">
        <f t="shared" si="9"/>
        <v>121.12086362756752</v>
      </c>
      <c r="P57" s="9"/>
    </row>
    <row r="58" spans="1:119" ht="15.75">
      <c r="A58" s="29" t="s">
        <v>35</v>
      </c>
      <c r="B58" s="30"/>
      <c r="C58" s="31"/>
      <c r="D58" s="32">
        <f t="shared" ref="D58:M58" si="14">SUM(D59:D59)</f>
        <v>6059470</v>
      </c>
      <c r="E58" s="32">
        <f t="shared" si="14"/>
        <v>0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452747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12350097</v>
      </c>
      <c r="N58" s="32">
        <f>SUM(D58:M58)</f>
        <v>18862314</v>
      </c>
      <c r="O58" s="45">
        <f t="shared" si="9"/>
        <v>521.44732258867111</v>
      </c>
      <c r="P58" s="9"/>
    </row>
    <row r="59" spans="1:119" ht="15.75" thickBot="1">
      <c r="A59" s="12"/>
      <c r="B59" s="25">
        <v>381</v>
      </c>
      <c r="C59" s="20" t="s">
        <v>66</v>
      </c>
      <c r="D59" s="46">
        <v>6059470</v>
      </c>
      <c r="E59" s="46">
        <v>0</v>
      </c>
      <c r="F59" s="46">
        <v>0</v>
      </c>
      <c r="G59" s="46">
        <v>0</v>
      </c>
      <c r="H59" s="46">
        <v>0</v>
      </c>
      <c r="I59" s="46">
        <v>452747</v>
      </c>
      <c r="J59" s="46">
        <v>0</v>
      </c>
      <c r="K59" s="46">
        <v>0</v>
      </c>
      <c r="L59" s="46">
        <v>0</v>
      </c>
      <c r="M59" s="46">
        <v>12350097</v>
      </c>
      <c r="N59" s="46">
        <f>SUM(D59:M59)</f>
        <v>18862314</v>
      </c>
      <c r="O59" s="47">
        <f t="shared" si="9"/>
        <v>521.44732258867111</v>
      </c>
      <c r="P59" s="9"/>
    </row>
    <row r="60" spans="1:119" ht="16.5" thickBot="1">
      <c r="A60" s="14" t="s">
        <v>54</v>
      </c>
      <c r="B60" s="23"/>
      <c r="C60" s="22"/>
      <c r="D60" s="15">
        <f t="shared" ref="D60:M60" si="15">SUM(D5,D14,D18,D28,D46,D50,D58)</f>
        <v>35215570</v>
      </c>
      <c r="E60" s="15">
        <f t="shared" si="15"/>
        <v>0</v>
      </c>
      <c r="F60" s="15">
        <f t="shared" si="15"/>
        <v>0</v>
      </c>
      <c r="G60" s="15">
        <f t="shared" si="15"/>
        <v>0</v>
      </c>
      <c r="H60" s="15">
        <f t="shared" si="15"/>
        <v>0</v>
      </c>
      <c r="I60" s="15">
        <f t="shared" si="15"/>
        <v>90555021</v>
      </c>
      <c r="J60" s="15">
        <f t="shared" si="15"/>
        <v>0</v>
      </c>
      <c r="K60" s="15">
        <f t="shared" si="15"/>
        <v>0</v>
      </c>
      <c r="L60" s="15">
        <f t="shared" si="15"/>
        <v>0</v>
      </c>
      <c r="M60" s="15">
        <f t="shared" si="15"/>
        <v>14774998</v>
      </c>
      <c r="N60" s="15">
        <f>SUM(D60:M60)</f>
        <v>140545589</v>
      </c>
      <c r="O60" s="38">
        <f t="shared" si="9"/>
        <v>3885.3727642164044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73</v>
      </c>
      <c r="M62" s="48"/>
      <c r="N62" s="48"/>
      <c r="O62" s="43">
        <v>36173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thickBot="1">
      <c r="A64" s="52" t="s">
        <v>103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A64:O64"/>
    <mergeCell ref="A63:O63"/>
    <mergeCell ref="L62:N6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21879294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1555844</v>
      </c>
      <c r="N5" s="28">
        <f>SUM(D5:M5)</f>
        <v>23435138</v>
      </c>
      <c r="O5" s="33">
        <f t="shared" ref="O5:O36" si="1">(N5/O$75)</f>
        <v>638.12492852280468</v>
      </c>
      <c r="P5" s="6"/>
    </row>
    <row r="6" spans="1:133">
      <c r="A6" s="12"/>
      <c r="B6" s="25">
        <v>311</v>
      </c>
      <c r="C6" s="20" t="s">
        <v>2</v>
      </c>
      <c r="D6" s="46">
        <v>15730702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15730702</v>
      </c>
      <c r="O6" s="47">
        <f t="shared" si="1"/>
        <v>428.33769911504424</v>
      </c>
      <c r="P6" s="9"/>
    </row>
    <row r="7" spans="1:133">
      <c r="A7" s="12"/>
      <c r="B7" s="25">
        <v>312.2</v>
      </c>
      <c r="C7" s="20" t="s">
        <v>134</v>
      </c>
      <c r="D7" s="46">
        <v>864888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864888</v>
      </c>
      <c r="O7" s="47">
        <f t="shared" si="1"/>
        <v>23.550388019060584</v>
      </c>
      <c r="P7" s="9"/>
    </row>
    <row r="8" spans="1:133">
      <c r="A8" s="12"/>
      <c r="B8" s="25">
        <v>314.10000000000002</v>
      </c>
      <c r="C8" s="20" t="s">
        <v>11</v>
      </c>
      <c r="D8" s="46">
        <v>2421195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2421195</v>
      </c>
      <c r="O8" s="47">
        <f t="shared" si="1"/>
        <v>65.927705922396186</v>
      </c>
      <c r="P8" s="9"/>
    </row>
    <row r="9" spans="1:133">
      <c r="A9" s="12"/>
      <c r="B9" s="25">
        <v>314.2</v>
      </c>
      <c r="C9" s="20" t="s">
        <v>13</v>
      </c>
      <c r="D9" s="46">
        <v>1514075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1514075</v>
      </c>
      <c r="O9" s="47">
        <f t="shared" si="1"/>
        <v>41.227365554799185</v>
      </c>
      <c r="P9" s="9"/>
    </row>
    <row r="10" spans="1:133">
      <c r="A10" s="12"/>
      <c r="B10" s="25">
        <v>314.3</v>
      </c>
      <c r="C10" s="20" t="s">
        <v>12</v>
      </c>
      <c r="D10" s="46">
        <v>1071221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1071221</v>
      </c>
      <c r="O10" s="47">
        <f t="shared" si="1"/>
        <v>29.168713410483321</v>
      </c>
      <c r="P10" s="9"/>
    </row>
    <row r="11" spans="1:133">
      <c r="A11" s="12"/>
      <c r="B11" s="25">
        <v>314.39999999999998</v>
      </c>
      <c r="C11" s="20" t="s">
        <v>14</v>
      </c>
      <c r="D11" s="46">
        <v>116395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116395</v>
      </c>
      <c r="O11" s="47">
        <f t="shared" si="1"/>
        <v>3.169366916269571</v>
      </c>
      <c r="P11" s="9"/>
    </row>
    <row r="12" spans="1:133">
      <c r="A12" s="12"/>
      <c r="B12" s="25">
        <v>314.8</v>
      </c>
      <c r="C12" s="20" t="s">
        <v>15</v>
      </c>
      <c r="D12" s="46">
        <v>38424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38424</v>
      </c>
      <c r="O12" s="47">
        <f t="shared" si="1"/>
        <v>1.0462627637848876</v>
      </c>
      <c r="P12" s="9"/>
    </row>
    <row r="13" spans="1:133">
      <c r="A13" s="12"/>
      <c r="B13" s="25">
        <v>319</v>
      </c>
      <c r="C13" s="20" t="s">
        <v>135</v>
      </c>
      <c r="D13" s="46">
        <v>122394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1555844</v>
      </c>
      <c r="N13" s="46">
        <f t="shared" si="2"/>
        <v>1678238</v>
      </c>
      <c r="O13" s="47">
        <f t="shared" si="1"/>
        <v>45.697426820966641</v>
      </c>
      <c r="P13" s="9"/>
    </row>
    <row r="14" spans="1:133" ht="15.75">
      <c r="A14" s="29" t="s">
        <v>136</v>
      </c>
      <c r="B14" s="30"/>
      <c r="C14" s="31"/>
      <c r="D14" s="32">
        <f t="shared" ref="D14:M14" si="3">SUM(D15:D18)</f>
        <v>2157577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13321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2170898</v>
      </c>
      <c r="O14" s="45">
        <f t="shared" si="1"/>
        <v>59.11226684819605</v>
      </c>
      <c r="P14" s="10"/>
    </row>
    <row r="15" spans="1:133">
      <c r="A15" s="12"/>
      <c r="B15" s="25">
        <v>322</v>
      </c>
      <c r="C15" s="20" t="s">
        <v>0</v>
      </c>
      <c r="D15" s="46">
        <v>942552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942552</v>
      </c>
      <c r="O15" s="47">
        <f t="shared" si="1"/>
        <v>25.665132743362832</v>
      </c>
      <c r="P15" s="9"/>
    </row>
    <row r="16" spans="1:133">
      <c r="A16" s="12"/>
      <c r="B16" s="25">
        <v>323.39999999999998</v>
      </c>
      <c r="C16" s="20" t="s">
        <v>18</v>
      </c>
      <c r="D16" s="46">
        <v>69653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69653</v>
      </c>
      <c r="O16" s="47">
        <f t="shared" si="1"/>
        <v>1.8966099387338324</v>
      </c>
      <c r="P16" s="9"/>
    </row>
    <row r="17" spans="1:16">
      <c r="A17" s="12"/>
      <c r="B17" s="25">
        <v>323.7</v>
      </c>
      <c r="C17" s="20" t="s">
        <v>19</v>
      </c>
      <c r="D17" s="46">
        <v>64656</v>
      </c>
      <c r="E17" s="46">
        <v>0</v>
      </c>
      <c r="F17" s="46">
        <v>0</v>
      </c>
      <c r="G17" s="46">
        <v>0</v>
      </c>
      <c r="H17" s="46">
        <v>0</v>
      </c>
      <c r="I17" s="46">
        <v>13321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77977</v>
      </c>
      <c r="O17" s="47">
        <f t="shared" si="1"/>
        <v>2.1232675289312457</v>
      </c>
      <c r="P17" s="9"/>
    </row>
    <row r="18" spans="1:16">
      <c r="A18" s="12"/>
      <c r="B18" s="25">
        <v>329</v>
      </c>
      <c r="C18" s="20" t="s">
        <v>137</v>
      </c>
      <c r="D18" s="46">
        <v>1080716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1080716</v>
      </c>
      <c r="O18" s="47">
        <f t="shared" si="1"/>
        <v>29.427256637168142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SUM(D20:D36)</f>
        <v>7248171</v>
      </c>
      <c r="E19" s="32">
        <f t="shared" si="5"/>
        <v>439837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219812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60500</v>
      </c>
      <c r="N19" s="44">
        <f t="shared" si="4"/>
        <v>7968320</v>
      </c>
      <c r="O19" s="45">
        <f t="shared" si="1"/>
        <v>216.97263444520081</v>
      </c>
      <c r="P19" s="10"/>
    </row>
    <row r="20" spans="1:16">
      <c r="A20" s="12"/>
      <c r="B20" s="25">
        <v>331.1</v>
      </c>
      <c r="C20" s="20" t="s">
        <v>20</v>
      </c>
      <c r="D20" s="46">
        <v>43499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43499</v>
      </c>
      <c r="O20" s="47">
        <f t="shared" si="1"/>
        <v>1.1844520081688223</v>
      </c>
      <c r="P20" s="9"/>
    </row>
    <row r="21" spans="1:16">
      <c r="A21" s="12"/>
      <c r="B21" s="25">
        <v>331.39</v>
      </c>
      <c r="C21" s="20" t="s">
        <v>79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219812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6">SUM(D21:M21)</f>
        <v>219812</v>
      </c>
      <c r="O21" s="47">
        <f t="shared" si="1"/>
        <v>5.9853505786249146</v>
      </c>
      <c r="P21" s="9"/>
    </row>
    <row r="22" spans="1:16">
      <c r="A22" s="12"/>
      <c r="B22" s="25">
        <v>331.7</v>
      </c>
      <c r="C22" s="20" t="s">
        <v>80</v>
      </c>
      <c r="D22" s="46">
        <v>0</v>
      </c>
      <c r="E22" s="46">
        <v>800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800</v>
      </c>
      <c r="O22" s="47">
        <f t="shared" si="1"/>
        <v>2.1783526208304968E-2</v>
      </c>
      <c r="P22" s="9"/>
    </row>
    <row r="23" spans="1:16">
      <c r="A23" s="12"/>
      <c r="B23" s="25">
        <v>331.9</v>
      </c>
      <c r="C23" s="20" t="s">
        <v>81</v>
      </c>
      <c r="D23" s="46">
        <v>1881262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20500</v>
      </c>
      <c r="N23" s="46">
        <f t="shared" si="6"/>
        <v>1901762</v>
      </c>
      <c r="O23" s="47">
        <f t="shared" si="1"/>
        <v>51.783852961198093</v>
      </c>
      <c r="P23" s="9"/>
    </row>
    <row r="24" spans="1:16">
      <c r="A24" s="12"/>
      <c r="B24" s="25">
        <v>334.42</v>
      </c>
      <c r="C24" s="20" t="s">
        <v>138</v>
      </c>
      <c r="D24" s="46">
        <v>14039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14039</v>
      </c>
      <c r="O24" s="47">
        <f t="shared" si="1"/>
        <v>0.38227365554799181</v>
      </c>
      <c r="P24" s="9"/>
    </row>
    <row r="25" spans="1:16">
      <c r="A25" s="12"/>
      <c r="B25" s="25">
        <v>334.7</v>
      </c>
      <c r="C25" s="20" t="s">
        <v>83</v>
      </c>
      <c r="D25" s="46">
        <v>20442</v>
      </c>
      <c r="E25" s="46">
        <v>200000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220442</v>
      </c>
      <c r="O25" s="47">
        <f t="shared" si="1"/>
        <v>6.0025051055139551</v>
      </c>
      <c r="P25" s="9"/>
    </row>
    <row r="26" spans="1:16">
      <c r="A26" s="12"/>
      <c r="B26" s="25">
        <v>334.9</v>
      </c>
      <c r="C26" s="20" t="s">
        <v>139</v>
      </c>
      <c r="D26" s="46">
        <v>105229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105229</v>
      </c>
      <c r="O26" s="47">
        <f t="shared" si="1"/>
        <v>2.8653233492171544</v>
      </c>
      <c r="P26" s="9"/>
    </row>
    <row r="27" spans="1:16">
      <c r="A27" s="12"/>
      <c r="B27" s="25">
        <v>335.14</v>
      </c>
      <c r="C27" s="20" t="s">
        <v>22</v>
      </c>
      <c r="D27" s="46">
        <v>52498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52498</v>
      </c>
      <c r="O27" s="47">
        <f t="shared" si="1"/>
        <v>1.4294894486044929</v>
      </c>
      <c r="P27" s="9"/>
    </row>
    <row r="28" spans="1:16">
      <c r="A28" s="12"/>
      <c r="B28" s="25">
        <v>335.15</v>
      </c>
      <c r="C28" s="20" t="s">
        <v>23</v>
      </c>
      <c r="D28" s="46">
        <v>32026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32026</v>
      </c>
      <c r="O28" s="47">
        <f t="shared" si="1"/>
        <v>0.87204901293396864</v>
      </c>
      <c r="P28" s="9"/>
    </row>
    <row r="29" spans="1:16">
      <c r="A29" s="12"/>
      <c r="B29" s="25">
        <v>335.18</v>
      </c>
      <c r="C29" s="20" t="s">
        <v>24</v>
      </c>
      <c r="D29" s="46">
        <v>2522988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2522988</v>
      </c>
      <c r="O29" s="47">
        <f t="shared" si="1"/>
        <v>68.69946902654867</v>
      </c>
      <c r="P29" s="9"/>
    </row>
    <row r="30" spans="1:16">
      <c r="A30" s="12"/>
      <c r="B30" s="25">
        <v>335.19</v>
      </c>
      <c r="C30" s="20" t="s">
        <v>36</v>
      </c>
      <c r="D30" s="46">
        <v>1287185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1287185</v>
      </c>
      <c r="O30" s="47">
        <f t="shared" si="1"/>
        <v>35.049285228046287</v>
      </c>
      <c r="P30" s="9"/>
    </row>
    <row r="31" spans="1:16">
      <c r="A31" s="12"/>
      <c r="B31" s="25">
        <v>335.21</v>
      </c>
      <c r="C31" s="20" t="s">
        <v>25</v>
      </c>
      <c r="D31" s="46">
        <v>11610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11610</v>
      </c>
      <c r="O31" s="47">
        <f t="shared" si="1"/>
        <v>0.31613342409802586</v>
      </c>
      <c r="P31" s="9"/>
    </row>
    <row r="32" spans="1:16">
      <c r="A32" s="12"/>
      <c r="B32" s="25">
        <v>335.29</v>
      </c>
      <c r="C32" s="20" t="s">
        <v>26</v>
      </c>
      <c r="D32" s="46">
        <v>1105460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1105460</v>
      </c>
      <c r="O32" s="47">
        <f t="shared" si="1"/>
        <v>30.101021102791016</v>
      </c>
      <c r="P32" s="9"/>
    </row>
    <row r="33" spans="1:16">
      <c r="A33" s="12"/>
      <c r="B33" s="25">
        <v>335.49</v>
      </c>
      <c r="C33" s="20" t="s">
        <v>140</v>
      </c>
      <c r="D33" s="46">
        <v>32496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32496</v>
      </c>
      <c r="O33" s="47">
        <f t="shared" si="1"/>
        <v>0.88484683458134783</v>
      </c>
      <c r="P33" s="9"/>
    </row>
    <row r="34" spans="1:16">
      <c r="A34" s="12"/>
      <c r="B34" s="25">
        <v>337.2</v>
      </c>
      <c r="C34" s="20" t="s">
        <v>108</v>
      </c>
      <c r="D34" s="46">
        <v>0</v>
      </c>
      <c r="E34" s="46">
        <v>65597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65597</v>
      </c>
      <c r="O34" s="47">
        <f t="shared" si="1"/>
        <v>1.7861674608577263</v>
      </c>
      <c r="P34" s="9"/>
    </row>
    <row r="35" spans="1:16">
      <c r="A35" s="12"/>
      <c r="B35" s="25">
        <v>337.7</v>
      </c>
      <c r="C35" s="20" t="s">
        <v>86</v>
      </c>
      <c r="D35" s="46">
        <v>0</v>
      </c>
      <c r="E35" s="46">
        <v>173440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173440</v>
      </c>
      <c r="O35" s="47">
        <f t="shared" si="1"/>
        <v>4.7226684819605174</v>
      </c>
      <c r="P35" s="9"/>
    </row>
    <row r="36" spans="1:16">
      <c r="A36" s="12"/>
      <c r="B36" s="25">
        <v>337.9</v>
      </c>
      <c r="C36" s="20" t="s">
        <v>87</v>
      </c>
      <c r="D36" s="46">
        <v>139437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40000</v>
      </c>
      <c r="N36" s="46">
        <f>SUM(D36:M36)</f>
        <v>179437</v>
      </c>
      <c r="O36" s="47">
        <f t="shared" si="1"/>
        <v>4.8859632402995237</v>
      </c>
      <c r="P36" s="9"/>
    </row>
    <row r="37" spans="1:16" ht="15.75">
      <c r="A37" s="29" t="s">
        <v>33</v>
      </c>
      <c r="B37" s="30"/>
      <c r="C37" s="31"/>
      <c r="D37" s="32">
        <f t="shared" ref="D37:M37" si="7">SUM(D38:D54)</f>
        <v>1496839</v>
      </c>
      <c r="E37" s="32">
        <f t="shared" si="7"/>
        <v>10366</v>
      </c>
      <c r="F37" s="32">
        <f t="shared" si="7"/>
        <v>0</v>
      </c>
      <c r="G37" s="32">
        <f t="shared" si="7"/>
        <v>443687</v>
      </c>
      <c r="H37" s="32">
        <f t="shared" si="7"/>
        <v>0</v>
      </c>
      <c r="I37" s="32">
        <f t="shared" si="7"/>
        <v>84302878</v>
      </c>
      <c r="J37" s="32">
        <f t="shared" si="7"/>
        <v>6177810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92431580</v>
      </c>
      <c r="O37" s="45">
        <f t="shared" ref="O37:O68" si="8">(N37/O$75)</f>
        <v>2516.857181756297</v>
      </c>
      <c r="P37" s="10"/>
    </row>
    <row r="38" spans="1:16">
      <c r="A38" s="12"/>
      <c r="B38" s="25">
        <v>341.2</v>
      </c>
      <c r="C38" s="20" t="s">
        <v>89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6177810</v>
      </c>
      <c r="K38" s="46">
        <v>0</v>
      </c>
      <c r="L38" s="46">
        <v>0</v>
      </c>
      <c r="M38" s="46">
        <v>0</v>
      </c>
      <c r="N38" s="46">
        <f>SUM(D38:M38)</f>
        <v>6177810</v>
      </c>
      <c r="O38" s="47">
        <f t="shared" si="8"/>
        <v>168.21810755616065</v>
      </c>
      <c r="P38" s="9"/>
    </row>
    <row r="39" spans="1:16">
      <c r="A39" s="12"/>
      <c r="B39" s="25">
        <v>341.9</v>
      </c>
      <c r="C39" s="20" t="s">
        <v>38</v>
      </c>
      <c r="D39" s="46">
        <v>65095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7" si="9">SUM(D39:M39)</f>
        <v>65095</v>
      </c>
      <c r="O39" s="47">
        <f t="shared" si="8"/>
        <v>1.772498298162015</v>
      </c>
      <c r="P39" s="9"/>
    </row>
    <row r="40" spans="1:16">
      <c r="A40" s="12"/>
      <c r="B40" s="25">
        <v>342.1</v>
      </c>
      <c r="C40" s="20" t="s">
        <v>39</v>
      </c>
      <c r="D40" s="46">
        <v>355889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355889</v>
      </c>
      <c r="O40" s="47">
        <f t="shared" si="8"/>
        <v>9.6906466984343087</v>
      </c>
      <c r="P40" s="9"/>
    </row>
    <row r="41" spans="1:16">
      <c r="A41" s="12"/>
      <c r="B41" s="25">
        <v>342.2</v>
      </c>
      <c r="C41" s="20" t="s">
        <v>40</v>
      </c>
      <c r="D41" s="46">
        <v>92031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92031</v>
      </c>
      <c r="O41" s="47">
        <f t="shared" si="8"/>
        <v>2.5059496255956435</v>
      </c>
      <c r="P41" s="9"/>
    </row>
    <row r="42" spans="1:16">
      <c r="A42" s="12"/>
      <c r="B42" s="25">
        <v>342.5</v>
      </c>
      <c r="C42" s="20" t="s">
        <v>41</v>
      </c>
      <c r="D42" s="46">
        <v>196361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196361</v>
      </c>
      <c r="O42" s="47">
        <f t="shared" si="8"/>
        <v>5.3467937372362151</v>
      </c>
      <c r="P42" s="9"/>
    </row>
    <row r="43" spans="1:16">
      <c r="A43" s="12"/>
      <c r="B43" s="25">
        <v>342.6</v>
      </c>
      <c r="C43" s="20" t="s">
        <v>42</v>
      </c>
      <c r="D43" s="46">
        <v>268364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268364</v>
      </c>
      <c r="O43" s="47">
        <f t="shared" si="8"/>
        <v>7.3073927842069439</v>
      </c>
      <c r="P43" s="9"/>
    </row>
    <row r="44" spans="1:16">
      <c r="A44" s="12"/>
      <c r="B44" s="25">
        <v>343.1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56268104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56268104</v>
      </c>
      <c r="O44" s="47">
        <f t="shared" si="8"/>
        <v>1532.1471477195371</v>
      </c>
      <c r="P44" s="9"/>
    </row>
    <row r="45" spans="1:16">
      <c r="A45" s="12"/>
      <c r="B45" s="25">
        <v>343.3</v>
      </c>
      <c r="C45" s="20" t="s">
        <v>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9879269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9879269</v>
      </c>
      <c r="O45" s="47">
        <f t="shared" si="8"/>
        <v>269.00664397549355</v>
      </c>
      <c r="P45" s="9"/>
    </row>
    <row r="46" spans="1:16">
      <c r="A46" s="12"/>
      <c r="B46" s="25">
        <v>343.4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4633996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4633996</v>
      </c>
      <c r="O46" s="47">
        <f t="shared" si="8"/>
        <v>126.18096664397549</v>
      </c>
      <c r="P46" s="9"/>
    </row>
    <row r="47" spans="1:16">
      <c r="A47" s="12"/>
      <c r="B47" s="25">
        <v>343.5</v>
      </c>
      <c r="C47" s="20" t="s">
        <v>47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8758279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8758279</v>
      </c>
      <c r="O47" s="47">
        <f t="shared" si="8"/>
        <v>238.48275017018381</v>
      </c>
      <c r="P47" s="9"/>
    </row>
    <row r="48" spans="1:16">
      <c r="A48" s="12"/>
      <c r="B48" s="25">
        <v>343.6</v>
      </c>
      <c r="C48" s="20" t="s">
        <v>141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1648831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1648831</v>
      </c>
      <c r="O48" s="47">
        <f t="shared" si="8"/>
        <v>44.896691626957114</v>
      </c>
      <c r="P48" s="9"/>
    </row>
    <row r="49" spans="1:16">
      <c r="A49" s="12"/>
      <c r="B49" s="25">
        <v>343.8</v>
      </c>
      <c r="C49" s="20" t="s">
        <v>49</v>
      </c>
      <c r="D49" s="46">
        <v>23950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23950</v>
      </c>
      <c r="O49" s="47">
        <f t="shared" si="8"/>
        <v>0.65214431586112998</v>
      </c>
      <c r="P49" s="9"/>
    </row>
    <row r="50" spans="1:16">
      <c r="A50" s="12"/>
      <c r="B50" s="25">
        <v>343.9</v>
      </c>
      <c r="C50" s="20" t="s">
        <v>50</v>
      </c>
      <c r="D50" s="46">
        <v>0</v>
      </c>
      <c r="E50" s="46">
        <v>0</v>
      </c>
      <c r="F50" s="46">
        <v>0</v>
      </c>
      <c r="G50" s="46">
        <v>443687</v>
      </c>
      <c r="H50" s="46">
        <v>0</v>
      </c>
      <c r="I50" s="46">
        <v>1206697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1650384</v>
      </c>
      <c r="O50" s="47">
        <f t="shared" si="8"/>
        <v>44.938978897208983</v>
      </c>
      <c r="P50" s="9"/>
    </row>
    <row r="51" spans="1:16">
      <c r="A51" s="12"/>
      <c r="B51" s="25">
        <v>344.5</v>
      </c>
      <c r="C51" s="20" t="s">
        <v>51</v>
      </c>
      <c r="D51" s="46">
        <v>367892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367892</v>
      </c>
      <c r="O51" s="47">
        <f t="shared" si="8"/>
        <v>10.017481279782166</v>
      </c>
      <c r="P51" s="9"/>
    </row>
    <row r="52" spans="1:16">
      <c r="A52" s="12"/>
      <c r="B52" s="25">
        <v>347.2</v>
      </c>
      <c r="C52" s="20" t="s">
        <v>52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1907702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1907702</v>
      </c>
      <c r="O52" s="47">
        <f t="shared" si="8"/>
        <v>51.945595643294759</v>
      </c>
      <c r="P52" s="9"/>
    </row>
    <row r="53" spans="1:16">
      <c r="A53" s="12"/>
      <c r="B53" s="25">
        <v>347.9</v>
      </c>
      <c r="C53" s="20" t="s">
        <v>93</v>
      </c>
      <c r="D53" s="46">
        <v>127257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127257</v>
      </c>
      <c r="O53" s="47">
        <f t="shared" si="8"/>
        <v>3.4651327433628318</v>
      </c>
      <c r="P53" s="9"/>
    </row>
    <row r="54" spans="1:16">
      <c r="A54" s="12"/>
      <c r="B54" s="25">
        <v>349</v>
      </c>
      <c r="C54" s="20" t="s">
        <v>94</v>
      </c>
      <c r="D54" s="46">
        <v>0</v>
      </c>
      <c r="E54" s="46">
        <v>10366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10366</v>
      </c>
      <c r="O54" s="47">
        <f t="shared" si="8"/>
        <v>0.28226004084411166</v>
      </c>
      <c r="P54" s="9"/>
    </row>
    <row r="55" spans="1:16" ht="15.75">
      <c r="A55" s="29" t="s">
        <v>34</v>
      </c>
      <c r="B55" s="30"/>
      <c r="C55" s="31"/>
      <c r="D55" s="32">
        <f t="shared" ref="D55:M55" si="10">SUM(D56:D59)</f>
        <v>949024</v>
      </c>
      <c r="E55" s="32">
        <f t="shared" si="10"/>
        <v>153413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1102437</v>
      </c>
      <c r="O55" s="45">
        <f t="shared" si="8"/>
        <v>30.018706603131381</v>
      </c>
      <c r="P55" s="10"/>
    </row>
    <row r="56" spans="1:16">
      <c r="A56" s="13"/>
      <c r="B56" s="39">
        <v>351.3</v>
      </c>
      <c r="C56" s="21" t="s">
        <v>142</v>
      </c>
      <c r="D56" s="46">
        <v>0</v>
      </c>
      <c r="E56" s="46">
        <v>14232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14232</v>
      </c>
      <c r="O56" s="47">
        <f t="shared" si="8"/>
        <v>0.38752893124574539</v>
      </c>
      <c r="P56" s="9"/>
    </row>
    <row r="57" spans="1:16">
      <c r="A57" s="13"/>
      <c r="B57" s="39">
        <v>352</v>
      </c>
      <c r="C57" s="21" t="s">
        <v>56</v>
      </c>
      <c r="D57" s="46">
        <v>10305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10305</v>
      </c>
      <c r="O57" s="47">
        <f t="shared" si="8"/>
        <v>0.28059904697072841</v>
      </c>
      <c r="P57" s="9"/>
    </row>
    <row r="58" spans="1:16">
      <c r="A58" s="13"/>
      <c r="B58" s="39">
        <v>354</v>
      </c>
      <c r="C58" s="21" t="s">
        <v>57</v>
      </c>
      <c r="D58" s="46">
        <v>638280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638280</v>
      </c>
      <c r="O58" s="47">
        <f t="shared" si="8"/>
        <v>17.379986385296121</v>
      </c>
      <c r="P58" s="9"/>
    </row>
    <row r="59" spans="1:16">
      <c r="A59" s="13"/>
      <c r="B59" s="39">
        <v>359</v>
      </c>
      <c r="C59" s="21" t="s">
        <v>143</v>
      </c>
      <c r="D59" s="46">
        <v>300439</v>
      </c>
      <c r="E59" s="46">
        <v>139181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439620</v>
      </c>
      <c r="O59" s="47">
        <f t="shared" si="8"/>
        <v>11.970592239618789</v>
      </c>
      <c r="P59" s="9"/>
    </row>
    <row r="60" spans="1:16" ht="15.75">
      <c r="A60" s="29" t="s">
        <v>3</v>
      </c>
      <c r="B60" s="30"/>
      <c r="C60" s="31"/>
      <c r="D60" s="32">
        <f t="shared" ref="D60:M60" si="11">SUM(D61:D68)</f>
        <v>4167390</v>
      </c>
      <c r="E60" s="32">
        <f t="shared" si="11"/>
        <v>72725</v>
      </c>
      <c r="F60" s="32">
        <f t="shared" si="11"/>
        <v>68747</v>
      </c>
      <c r="G60" s="32">
        <f t="shared" si="11"/>
        <v>66959</v>
      </c>
      <c r="H60" s="32">
        <f t="shared" si="11"/>
        <v>0</v>
      </c>
      <c r="I60" s="32">
        <f t="shared" si="11"/>
        <v>1605143</v>
      </c>
      <c r="J60" s="32">
        <f t="shared" si="11"/>
        <v>94181</v>
      </c>
      <c r="K60" s="32">
        <f t="shared" si="11"/>
        <v>-6523917</v>
      </c>
      <c r="L60" s="32">
        <f t="shared" si="11"/>
        <v>0</v>
      </c>
      <c r="M60" s="32">
        <f t="shared" si="11"/>
        <v>335577</v>
      </c>
      <c r="N60" s="32">
        <f>SUM(D60:M60)</f>
        <v>-113195</v>
      </c>
      <c r="O60" s="45">
        <f t="shared" si="8"/>
        <v>-3.0822328114363513</v>
      </c>
      <c r="P60" s="10"/>
    </row>
    <row r="61" spans="1:16">
      <c r="A61" s="12"/>
      <c r="B61" s="25">
        <v>361.1</v>
      </c>
      <c r="C61" s="20" t="s">
        <v>59</v>
      </c>
      <c r="D61" s="46">
        <v>519218</v>
      </c>
      <c r="E61" s="46">
        <v>48780</v>
      </c>
      <c r="F61" s="46">
        <v>68747</v>
      </c>
      <c r="G61" s="46">
        <v>66909</v>
      </c>
      <c r="H61" s="46">
        <v>0</v>
      </c>
      <c r="I61" s="46">
        <v>0</v>
      </c>
      <c r="J61" s="46">
        <v>13263</v>
      </c>
      <c r="K61" s="46">
        <v>4864123</v>
      </c>
      <c r="L61" s="46">
        <v>0</v>
      </c>
      <c r="M61" s="46">
        <v>136414</v>
      </c>
      <c r="N61" s="46">
        <f>SUM(D61:M61)</f>
        <v>5717454</v>
      </c>
      <c r="O61" s="47">
        <f t="shared" si="8"/>
        <v>155.6828863172226</v>
      </c>
      <c r="P61" s="9"/>
    </row>
    <row r="62" spans="1:16">
      <c r="A62" s="12"/>
      <c r="B62" s="25">
        <v>361.3</v>
      </c>
      <c r="C62" s="20" t="s">
        <v>96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-21178213</v>
      </c>
      <c r="L62" s="46">
        <v>0</v>
      </c>
      <c r="M62" s="46">
        <v>0</v>
      </c>
      <c r="N62" s="46">
        <f t="shared" ref="N62:N68" si="12">SUM(D62:M62)</f>
        <v>-21178213</v>
      </c>
      <c r="O62" s="47">
        <f t="shared" si="8"/>
        <v>-576.67019741320621</v>
      </c>
      <c r="P62" s="9"/>
    </row>
    <row r="63" spans="1:16">
      <c r="A63" s="12"/>
      <c r="B63" s="25">
        <v>361.4</v>
      </c>
      <c r="C63" s="20" t="s">
        <v>97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192163</v>
      </c>
      <c r="N63" s="46">
        <f t="shared" si="12"/>
        <v>192163</v>
      </c>
      <c r="O63" s="47">
        <f t="shared" si="8"/>
        <v>5.2324846834581349</v>
      </c>
      <c r="P63" s="9"/>
    </row>
    <row r="64" spans="1:16">
      <c r="A64" s="12"/>
      <c r="B64" s="25">
        <v>362</v>
      </c>
      <c r="C64" s="20" t="s">
        <v>60</v>
      </c>
      <c r="D64" s="46">
        <v>248659</v>
      </c>
      <c r="E64" s="46">
        <v>0</v>
      </c>
      <c r="F64" s="46">
        <v>0</v>
      </c>
      <c r="G64" s="46">
        <v>0</v>
      </c>
      <c r="H64" s="46">
        <v>0</v>
      </c>
      <c r="I64" s="46">
        <v>845469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1094128</v>
      </c>
      <c r="O64" s="47">
        <f t="shared" si="8"/>
        <v>29.792457454050375</v>
      </c>
      <c r="P64" s="9"/>
    </row>
    <row r="65" spans="1:119">
      <c r="A65" s="12"/>
      <c r="B65" s="25">
        <v>363.23</v>
      </c>
      <c r="C65" s="20" t="s">
        <v>144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358405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358405</v>
      </c>
      <c r="O65" s="47">
        <f t="shared" si="8"/>
        <v>9.7591558883594285</v>
      </c>
      <c r="P65" s="9"/>
    </row>
    <row r="66" spans="1:119">
      <c r="A66" s="12"/>
      <c r="B66" s="25">
        <v>366</v>
      </c>
      <c r="C66" s="20" t="s">
        <v>63</v>
      </c>
      <c r="D66" s="46">
        <v>0</v>
      </c>
      <c r="E66" s="46">
        <v>10000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10000</v>
      </c>
      <c r="O66" s="47">
        <f t="shared" si="8"/>
        <v>0.27229407760381213</v>
      </c>
      <c r="P66" s="9"/>
    </row>
    <row r="67" spans="1:119">
      <c r="A67" s="12"/>
      <c r="B67" s="25">
        <v>368</v>
      </c>
      <c r="C67" s="20" t="s">
        <v>111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9790173</v>
      </c>
      <c r="L67" s="46">
        <v>0</v>
      </c>
      <c r="M67" s="46">
        <v>0</v>
      </c>
      <c r="N67" s="46">
        <f t="shared" si="12"/>
        <v>9790173</v>
      </c>
      <c r="O67" s="47">
        <f t="shared" si="8"/>
        <v>266.58061266167459</v>
      </c>
      <c r="P67" s="9"/>
    </row>
    <row r="68" spans="1:119">
      <c r="A68" s="12"/>
      <c r="B68" s="25">
        <v>369.9</v>
      </c>
      <c r="C68" s="20" t="s">
        <v>65</v>
      </c>
      <c r="D68" s="46">
        <v>3399513</v>
      </c>
      <c r="E68" s="46">
        <v>13945</v>
      </c>
      <c r="F68" s="46">
        <v>0</v>
      </c>
      <c r="G68" s="46">
        <v>50</v>
      </c>
      <c r="H68" s="46">
        <v>0</v>
      </c>
      <c r="I68" s="46">
        <v>401269</v>
      </c>
      <c r="J68" s="46">
        <v>80918</v>
      </c>
      <c r="K68" s="46">
        <v>0</v>
      </c>
      <c r="L68" s="46">
        <v>0</v>
      </c>
      <c r="M68" s="46">
        <v>7000</v>
      </c>
      <c r="N68" s="46">
        <f t="shared" si="12"/>
        <v>3902695</v>
      </c>
      <c r="O68" s="47">
        <f t="shared" si="8"/>
        <v>106.26807351940096</v>
      </c>
      <c r="P68" s="9"/>
    </row>
    <row r="69" spans="1:119" ht="15.75">
      <c r="A69" s="29" t="s">
        <v>35</v>
      </c>
      <c r="B69" s="30"/>
      <c r="C69" s="31"/>
      <c r="D69" s="32">
        <f t="shared" ref="D69:M69" si="13">SUM(D70:D72)</f>
        <v>6425934</v>
      </c>
      <c r="E69" s="32">
        <f t="shared" si="13"/>
        <v>1186829</v>
      </c>
      <c r="F69" s="32">
        <f t="shared" si="13"/>
        <v>420909</v>
      </c>
      <c r="G69" s="32">
        <f t="shared" si="13"/>
        <v>0</v>
      </c>
      <c r="H69" s="32">
        <f t="shared" si="13"/>
        <v>0</v>
      </c>
      <c r="I69" s="32">
        <f t="shared" si="13"/>
        <v>5510613</v>
      </c>
      <c r="J69" s="32">
        <f t="shared" si="13"/>
        <v>19071</v>
      </c>
      <c r="K69" s="32">
        <f t="shared" si="13"/>
        <v>0</v>
      </c>
      <c r="L69" s="32">
        <f t="shared" si="13"/>
        <v>0</v>
      </c>
      <c r="M69" s="32">
        <f t="shared" si="13"/>
        <v>3041519</v>
      </c>
      <c r="N69" s="32">
        <f>SUM(D69:M69)</f>
        <v>16604875</v>
      </c>
      <c r="O69" s="45">
        <f>(N69/O$75)</f>
        <v>452.14091218515995</v>
      </c>
      <c r="P69" s="9"/>
    </row>
    <row r="70" spans="1:119">
      <c r="A70" s="12"/>
      <c r="B70" s="25">
        <v>381</v>
      </c>
      <c r="C70" s="20" t="s">
        <v>66</v>
      </c>
      <c r="D70" s="46">
        <v>6425934</v>
      </c>
      <c r="E70" s="46">
        <v>1186829</v>
      </c>
      <c r="F70" s="46">
        <v>420909</v>
      </c>
      <c r="G70" s="46">
        <v>0</v>
      </c>
      <c r="H70" s="46">
        <v>0</v>
      </c>
      <c r="I70" s="46">
        <v>3060102</v>
      </c>
      <c r="J70" s="46">
        <v>19071</v>
      </c>
      <c r="K70" s="46">
        <v>0</v>
      </c>
      <c r="L70" s="46">
        <v>0</v>
      </c>
      <c r="M70" s="46">
        <v>3041519</v>
      </c>
      <c r="N70" s="46">
        <f>SUM(D70:M70)</f>
        <v>14154364</v>
      </c>
      <c r="O70" s="47">
        <f>(N70/O$75)</f>
        <v>385.41494894486044</v>
      </c>
      <c r="P70" s="9"/>
    </row>
    <row r="71" spans="1:119">
      <c r="A71" s="12"/>
      <c r="B71" s="25">
        <v>389.1</v>
      </c>
      <c r="C71" s="20" t="s">
        <v>145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2436511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2436511</v>
      </c>
      <c r="O71" s="47">
        <f>(N71/O$75)</f>
        <v>66.344751531654182</v>
      </c>
      <c r="P71" s="9"/>
    </row>
    <row r="72" spans="1:119" ht="15.75" thickBot="1">
      <c r="A72" s="12"/>
      <c r="B72" s="25">
        <v>389.4</v>
      </c>
      <c r="C72" s="20" t="s">
        <v>146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14000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14000</v>
      </c>
      <c r="O72" s="47">
        <f>(N72/O$75)</f>
        <v>0.38121170864533699</v>
      </c>
      <c r="P72" s="9"/>
    </row>
    <row r="73" spans="1:119" ht="16.5" thickBot="1">
      <c r="A73" s="14" t="s">
        <v>54</v>
      </c>
      <c r="B73" s="23"/>
      <c r="C73" s="22"/>
      <c r="D73" s="15">
        <f t="shared" ref="D73:M73" si="14">SUM(D5,D14,D19,D37,D55,D60,D69)</f>
        <v>44324229</v>
      </c>
      <c r="E73" s="15">
        <f t="shared" si="14"/>
        <v>1863170</v>
      </c>
      <c r="F73" s="15">
        <f t="shared" si="14"/>
        <v>489656</v>
      </c>
      <c r="G73" s="15">
        <f t="shared" si="14"/>
        <v>510646</v>
      </c>
      <c r="H73" s="15">
        <f t="shared" si="14"/>
        <v>0</v>
      </c>
      <c r="I73" s="15">
        <f t="shared" si="14"/>
        <v>91651767</v>
      </c>
      <c r="J73" s="15">
        <f t="shared" si="14"/>
        <v>6291062</v>
      </c>
      <c r="K73" s="15">
        <f t="shared" si="14"/>
        <v>-6523917</v>
      </c>
      <c r="L73" s="15">
        <f t="shared" si="14"/>
        <v>0</v>
      </c>
      <c r="M73" s="15">
        <f t="shared" si="14"/>
        <v>4993440</v>
      </c>
      <c r="N73" s="15">
        <f>SUM(D73:M73)</f>
        <v>143600053</v>
      </c>
      <c r="O73" s="38">
        <f>(N73/O$75)</f>
        <v>3910.1443975493535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147</v>
      </c>
      <c r="M75" s="48"/>
      <c r="N75" s="48"/>
      <c r="O75" s="43">
        <v>36725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103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181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182</v>
      </c>
      <c r="N4" s="35" t="s">
        <v>9</v>
      </c>
      <c r="O4" s="35" t="s">
        <v>183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184</v>
      </c>
      <c r="B5" s="26"/>
      <c r="C5" s="26"/>
      <c r="D5" s="27">
        <f t="shared" ref="D5:N5" si="0">SUM(D6:D13)</f>
        <v>17008237</v>
      </c>
      <c r="E5" s="27">
        <f t="shared" si="0"/>
        <v>0</v>
      </c>
      <c r="F5" s="27">
        <f t="shared" si="0"/>
        <v>2334299</v>
      </c>
      <c r="G5" s="27">
        <f t="shared" si="0"/>
        <v>0</v>
      </c>
      <c r="H5" s="27">
        <f t="shared" si="0"/>
        <v>0</v>
      </c>
      <c r="I5" s="27">
        <f t="shared" si="0"/>
        <v>14097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3814619</v>
      </c>
      <c r="O5" s="28">
        <f>SUM(D5:N5)</f>
        <v>23171252</v>
      </c>
      <c r="P5" s="33">
        <f t="shared" ref="P5:P36" si="1">(O5/P$76)</f>
        <v>544.28384853894579</v>
      </c>
      <c r="Q5" s="6"/>
    </row>
    <row r="6" spans="1:134">
      <c r="A6" s="12"/>
      <c r="B6" s="25">
        <v>311</v>
      </c>
      <c r="C6" s="20" t="s">
        <v>2</v>
      </c>
      <c r="D6" s="46">
        <v>11598587</v>
      </c>
      <c r="E6" s="46">
        <v>0</v>
      </c>
      <c r="F6" s="46">
        <v>2334299</v>
      </c>
      <c r="G6" s="46">
        <v>0</v>
      </c>
      <c r="H6" s="46">
        <v>0</v>
      </c>
      <c r="I6" s="46">
        <v>14097</v>
      </c>
      <c r="J6" s="46">
        <v>0</v>
      </c>
      <c r="K6" s="46">
        <v>0</v>
      </c>
      <c r="L6" s="46">
        <v>0</v>
      </c>
      <c r="M6" s="46">
        <v>0</v>
      </c>
      <c r="N6" s="46">
        <v>3814619</v>
      </c>
      <c r="O6" s="46">
        <f>SUM(D6:N6)</f>
        <v>17761602</v>
      </c>
      <c r="P6" s="47">
        <f t="shared" si="1"/>
        <v>417.2132387484732</v>
      </c>
      <c r="Q6" s="9"/>
    </row>
    <row r="7" spans="1:134">
      <c r="A7" s="12"/>
      <c r="B7" s="25">
        <v>312.43</v>
      </c>
      <c r="C7" s="20" t="s">
        <v>185</v>
      </c>
      <c r="D7" s="46">
        <v>891977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891977</v>
      </c>
      <c r="P7" s="47">
        <f t="shared" si="1"/>
        <v>20.952198628206332</v>
      </c>
      <c r="Q7" s="9"/>
    </row>
    <row r="8" spans="1:134">
      <c r="A8" s="12"/>
      <c r="B8" s="25">
        <v>314.10000000000002</v>
      </c>
      <c r="C8" s="20" t="s">
        <v>11</v>
      </c>
      <c r="D8" s="46">
        <v>2090399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2090399</v>
      </c>
      <c r="P8" s="47">
        <f t="shared" si="1"/>
        <v>49.102673118481633</v>
      </c>
      <c r="Q8" s="9"/>
    </row>
    <row r="9" spans="1:134">
      <c r="A9" s="12"/>
      <c r="B9" s="25">
        <v>314.3</v>
      </c>
      <c r="C9" s="20" t="s">
        <v>12</v>
      </c>
      <c r="D9" s="46">
        <v>1177427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1177427</v>
      </c>
      <c r="P9" s="47">
        <f t="shared" si="1"/>
        <v>27.657309968993705</v>
      </c>
      <c r="Q9" s="9"/>
    </row>
    <row r="10" spans="1:134">
      <c r="A10" s="12"/>
      <c r="B10" s="25">
        <v>314.39999999999998</v>
      </c>
      <c r="C10" s="20" t="s">
        <v>14</v>
      </c>
      <c r="D10" s="46">
        <v>155607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155607</v>
      </c>
      <c r="P10" s="47">
        <f t="shared" si="1"/>
        <v>3.6551489241755144</v>
      </c>
      <c r="Q10" s="9"/>
    </row>
    <row r="11" spans="1:134">
      <c r="A11" s="12"/>
      <c r="B11" s="25">
        <v>314.8</v>
      </c>
      <c r="C11" s="20" t="s">
        <v>15</v>
      </c>
      <c r="D11" s="46">
        <v>11924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11924</v>
      </c>
      <c r="P11" s="47">
        <f t="shared" si="1"/>
        <v>0.28009020013154184</v>
      </c>
      <c r="Q11" s="9"/>
    </row>
    <row r="12" spans="1:134">
      <c r="A12" s="12"/>
      <c r="B12" s="25">
        <v>314.89999999999998</v>
      </c>
      <c r="C12" s="20" t="s">
        <v>16</v>
      </c>
      <c r="D12" s="46">
        <v>156700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156700</v>
      </c>
      <c r="P12" s="47">
        <f t="shared" si="1"/>
        <v>3.6808230762003196</v>
      </c>
      <c r="Q12" s="9"/>
    </row>
    <row r="13" spans="1:134">
      <c r="A13" s="12"/>
      <c r="B13" s="25">
        <v>315.2</v>
      </c>
      <c r="C13" s="20" t="s">
        <v>186</v>
      </c>
      <c r="D13" s="46">
        <v>925616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925616</v>
      </c>
      <c r="P13" s="47">
        <f t="shared" si="1"/>
        <v>21.742365874283568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SUM(D15:D23)</f>
        <v>12482932</v>
      </c>
      <c r="E14" s="32">
        <f t="shared" si="3"/>
        <v>1555716</v>
      </c>
      <c r="F14" s="32">
        <f t="shared" si="3"/>
        <v>0</v>
      </c>
      <c r="G14" s="32">
        <f t="shared" si="3"/>
        <v>532181</v>
      </c>
      <c r="H14" s="32">
        <f t="shared" si="3"/>
        <v>0</v>
      </c>
      <c r="I14" s="32">
        <f t="shared" si="3"/>
        <v>469468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15040297</v>
      </c>
      <c r="P14" s="45">
        <f t="shared" si="1"/>
        <v>353.29082495536971</v>
      </c>
      <c r="Q14" s="10"/>
    </row>
    <row r="15" spans="1:134">
      <c r="A15" s="12"/>
      <c r="B15" s="25">
        <v>322</v>
      </c>
      <c r="C15" s="20" t="s">
        <v>187</v>
      </c>
      <c r="D15" s="46">
        <v>35480</v>
      </c>
      <c r="E15" s="46">
        <v>1555716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1591196</v>
      </c>
      <c r="P15" s="47">
        <f t="shared" si="1"/>
        <v>37.376585549187261</v>
      </c>
      <c r="Q15" s="9"/>
    </row>
    <row r="16" spans="1:134">
      <c r="A16" s="12"/>
      <c r="B16" s="25">
        <v>322.89999999999998</v>
      </c>
      <c r="C16" s="20" t="s">
        <v>188</v>
      </c>
      <c r="D16" s="46">
        <v>80654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4">SUM(D16:N16)</f>
        <v>80654</v>
      </c>
      <c r="P16" s="47">
        <f t="shared" si="1"/>
        <v>1.8945316170252748</v>
      </c>
      <c r="Q16" s="9"/>
    </row>
    <row r="17" spans="1:17">
      <c r="A17" s="12"/>
      <c r="B17" s="25">
        <v>323.10000000000002</v>
      </c>
      <c r="C17" s="20" t="s">
        <v>77</v>
      </c>
      <c r="D17" s="46">
        <v>6461391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6461391</v>
      </c>
      <c r="P17" s="47">
        <f t="shared" si="1"/>
        <v>151.77560368317205</v>
      </c>
      <c r="Q17" s="9"/>
    </row>
    <row r="18" spans="1:17">
      <c r="A18" s="12"/>
      <c r="B18" s="25">
        <v>323.3</v>
      </c>
      <c r="C18" s="20" t="s">
        <v>175</v>
      </c>
      <c r="D18" s="46">
        <v>2730888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2730888</v>
      </c>
      <c r="P18" s="47">
        <f t="shared" si="1"/>
        <v>64.147514798459085</v>
      </c>
      <c r="Q18" s="9"/>
    </row>
    <row r="19" spans="1:17">
      <c r="A19" s="12"/>
      <c r="B19" s="25">
        <v>323.60000000000002</v>
      </c>
      <c r="C19" s="20" t="s">
        <v>161</v>
      </c>
      <c r="D19" s="46">
        <v>1508650</v>
      </c>
      <c r="E19" s="46">
        <v>0</v>
      </c>
      <c r="F19" s="46">
        <v>0</v>
      </c>
      <c r="G19" s="46">
        <v>532181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2040831</v>
      </c>
      <c r="P19" s="47">
        <f t="shared" si="1"/>
        <v>47.938339753828807</v>
      </c>
      <c r="Q19" s="9"/>
    </row>
    <row r="20" spans="1:17">
      <c r="A20" s="12"/>
      <c r="B20" s="25">
        <v>323.7</v>
      </c>
      <c r="C20" s="20" t="s">
        <v>19</v>
      </c>
      <c r="D20" s="46">
        <v>852569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852569</v>
      </c>
      <c r="P20" s="47">
        <f t="shared" si="1"/>
        <v>20.02651977825801</v>
      </c>
      <c r="Q20" s="9"/>
    </row>
    <row r="21" spans="1:17">
      <c r="A21" s="12"/>
      <c r="B21" s="25">
        <v>323.89999999999998</v>
      </c>
      <c r="C21" s="20" t="s">
        <v>176</v>
      </c>
      <c r="D21" s="46">
        <v>813300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813300</v>
      </c>
      <c r="P21" s="47">
        <f t="shared" si="1"/>
        <v>19.104105985154561</v>
      </c>
      <c r="Q21" s="9"/>
    </row>
    <row r="22" spans="1:17">
      <c r="A22" s="12"/>
      <c r="B22" s="25">
        <v>324.20999999999998</v>
      </c>
      <c r="C22" s="20" t="s">
        <v>177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377717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377717</v>
      </c>
      <c r="P22" s="47">
        <f t="shared" si="1"/>
        <v>8.8724278868740019</v>
      </c>
      <c r="Q22" s="9"/>
    </row>
    <row r="23" spans="1:17">
      <c r="A23" s="12"/>
      <c r="B23" s="25">
        <v>324.22000000000003</v>
      </c>
      <c r="C23" s="20" t="s">
        <v>178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91751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91751</v>
      </c>
      <c r="P23" s="47">
        <f t="shared" si="1"/>
        <v>2.1551959034106924</v>
      </c>
      <c r="Q23" s="9"/>
    </row>
    <row r="24" spans="1:17" ht="15.75">
      <c r="A24" s="29" t="s">
        <v>189</v>
      </c>
      <c r="B24" s="30"/>
      <c r="C24" s="31"/>
      <c r="D24" s="32">
        <f t="shared" ref="D24:N24" si="5">SUM(D25:D36)</f>
        <v>5532535</v>
      </c>
      <c r="E24" s="32">
        <f t="shared" si="5"/>
        <v>247866</v>
      </c>
      <c r="F24" s="32">
        <f t="shared" si="5"/>
        <v>0</v>
      </c>
      <c r="G24" s="32">
        <f t="shared" si="5"/>
        <v>5795051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51919</v>
      </c>
      <c r="O24" s="44">
        <f>SUM(D24:N24)</f>
        <v>11627371</v>
      </c>
      <c r="P24" s="45">
        <f t="shared" si="1"/>
        <v>273.12249835572675</v>
      </c>
      <c r="Q24" s="10"/>
    </row>
    <row r="25" spans="1:17">
      <c r="A25" s="12"/>
      <c r="B25" s="25">
        <v>331.1</v>
      </c>
      <c r="C25" s="20" t="s">
        <v>20</v>
      </c>
      <c r="D25" s="46">
        <v>0</v>
      </c>
      <c r="E25" s="46">
        <v>0</v>
      </c>
      <c r="F25" s="46">
        <v>0</v>
      </c>
      <c r="G25" s="46">
        <v>2679433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2679433</v>
      </c>
      <c r="P25" s="47">
        <f t="shared" si="1"/>
        <v>62.938856525415765</v>
      </c>
      <c r="Q25" s="9"/>
    </row>
    <row r="26" spans="1:17">
      <c r="A26" s="12"/>
      <c r="B26" s="25">
        <v>331.2</v>
      </c>
      <c r="C26" s="20" t="s">
        <v>107</v>
      </c>
      <c r="D26" s="46">
        <v>0</v>
      </c>
      <c r="E26" s="46">
        <v>54757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54757</v>
      </c>
      <c r="P26" s="47">
        <f t="shared" si="1"/>
        <v>1.2862209903222777</v>
      </c>
      <c r="Q26" s="9"/>
    </row>
    <row r="27" spans="1:17">
      <c r="A27" s="12"/>
      <c r="B27" s="25">
        <v>331.32</v>
      </c>
      <c r="C27" s="20" t="s">
        <v>114</v>
      </c>
      <c r="D27" s="46">
        <v>0</v>
      </c>
      <c r="E27" s="46">
        <v>31500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4" si="6">SUM(D27:N27)</f>
        <v>31500</v>
      </c>
      <c r="P27" s="47">
        <f t="shared" si="1"/>
        <v>0.73992295405430797</v>
      </c>
      <c r="Q27" s="9"/>
    </row>
    <row r="28" spans="1:17">
      <c r="A28" s="12"/>
      <c r="B28" s="25">
        <v>331.7</v>
      </c>
      <c r="C28" s="20" t="s">
        <v>80</v>
      </c>
      <c r="D28" s="46">
        <v>0</v>
      </c>
      <c r="E28" s="46">
        <v>144143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144143</v>
      </c>
      <c r="P28" s="47">
        <f t="shared" si="1"/>
        <v>3.3858639481349244</v>
      </c>
      <c r="Q28" s="9"/>
    </row>
    <row r="29" spans="1:17">
      <c r="A29" s="12"/>
      <c r="B29" s="25">
        <v>331.9</v>
      </c>
      <c r="C29" s="20" t="s">
        <v>81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51919</v>
      </c>
      <c r="O29" s="46">
        <f t="shared" si="6"/>
        <v>51919</v>
      </c>
      <c r="P29" s="47">
        <f t="shared" si="1"/>
        <v>1.2195574556046227</v>
      </c>
      <c r="Q29" s="9"/>
    </row>
    <row r="30" spans="1:17">
      <c r="A30" s="12"/>
      <c r="B30" s="25">
        <v>334.7</v>
      </c>
      <c r="C30" s="20" t="s">
        <v>83</v>
      </c>
      <c r="D30" s="46">
        <v>0</v>
      </c>
      <c r="E30" s="46">
        <v>8866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8866</v>
      </c>
      <c r="P30" s="47">
        <f t="shared" si="1"/>
        <v>0.20825894954430141</v>
      </c>
      <c r="Q30" s="9"/>
    </row>
    <row r="31" spans="1:17">
      <c r="A31" s="12"/>
      <c r="B31" s="25">
        <v>335.125</v>
      </c>
      <c r="C31" s="20" t="s">
        <v>190</v>
      </c>
      <c r="D31" s="46">
        <v>1776620</v>
      </c>
      <c r="E31" s="46">
        <v>0</v>
      </c>
      <c r="F31" s="46">
        <v>0</v>
      </c>
      <c r="G31" s="46">
        <v>3115618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4892238</v>
      </c>
      <c r="P31" s="47">
        <f t="shared" si="1"/>
        <v>114.91679977449967</v>
      </c>
      <c r="Q31" s="9"/>
    </row>
    <row r="32" spans="1:17">
      <c r="A32" s="12"/>
      <c r="B32" s="25">
        <v>335.14</v>
      </c>
      <c r="C32" s="20" t="s">
        <v>120</v>
      </c>
      <c r="D32" s="46">
        <v>53110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53110</v>
      </c>
      <c r="P32" s="47">
        <f t="shared" si="1"/>
        <v>1.2475335901531523</v>
      </c>
      <c r="Q32" s="9"/>
    </row>
    <row r="33" spans="1:17">
      <c r="A33" s="12"/>
      <c r="B33" s="25">
        <v>335.15</v>
      </c>
      <c r="C33" s="20" t="s">
        <v>121</v>
      </c>
      <c r="D33" s="46">
        <v>42938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42938</v>
      </c>
      <c r="P33" s="47">
        <f t="shared" si="1"/>
        <v>1.0085972000375834</v>
      </c>
      <c r="Q33" s="9"/>
    </row>
    <row r="34" spans="1:17">
      <c r="A34" s="12"/>
      <c r="B34" s="25">
        <v>335.18</v>
      </c>
      <c r="C34" s="20" t="s">
        <v>191</v>
      </c>
      <c r="D34" s="46">
        <v>3408854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3408854</v>
      </c>
      <c r="P34" s="47">
        <f t="shared" si="1"/>
        <v>80.072676876820452</v>
      </c>
      <c r="Q34" s="9"/>
    </row>
    <row r="35" spans="1:17">
      <c r="A35" s="12"/>
      <c r="B35" s="25">
        <v>337.7</v>
      </c>
      <c r="C35" s="20" t="s">
        <v>86</v>
      </c>
      <c r="D35" s="46">
        <v>0</v>
      </c>
      <c r="E35" s="46">
        <v>8600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8600</v>
      </c>
      <c r="P35" s="47">
        <f t="shared" si="1"/>
        <v>0.20201071126562059</v>
      </c>
      <c r="Q35" s="9"/>
    </row>
    <row r="36" spans="1:17">
      <c r="A36" s="12"/>
      <c r="B36" s="25">
        <v>338</v>
      </c>
      <c r="C36" s="20" t="s">
        <v>88</v>
      </c>
      <c r="D36" s="46">
        <v>251013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251013</v>
      </c>
      <c r="P36" s="47">
        <f t="shared" si="1"/>
        <v>5.8961993798740959</v>
      </c>
      <c r="Q36" s="9"/>
    </row>
    <row r="37" spans="1:17" ht="15.75">
      <c r="A37" s="29" t="s">
        <v>33</v>
      </c>
      <c r="B37" s="30"/>
      <c r="C37" s="31"/>
      <c r="D37" s="32">
        <f t="shared" ref="D37:N37" si="7">SUM(D38:D54)</f>
        <v>2121767</v>
      </c>
      <c r="E37" s="32">
        <f t="shared" si="7"/>
        <v>4249162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101645991</v>
      </c>
      <c r="J37" s="32">
        <f t="shared" si="7"/>
        <v>15857419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7"/>
        <v>0</v>
      </c>
      <c r="O37" s="32">
        <f>SUM(D37:N37)</f>
        <v>123874339</v>
      </c>
      <c r="P37" s="45">
        <f t="shared" ref="P37:P68" si="8">(O37/P$76)</f>
        <v>2909.7608522033261</v>
      </c>
      <c r="Q37" s="10"/>
    </row>
    <row r="38" spans="1:17">
      <c r="A38" s="12"/>
      <c r="B38" s="25">
        <v>341.2</v>
      </c>
      <c r="C38" s="20" t="s">
        <v>124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15619966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54" si="9">SUM(D38:N38)</f>
        <v>15619966</v>
      </c>
      <c r="P38" s="47">
        <f t="shared" si="8"/>
        <v>366.90702809358265</v>
      </c>
      <c r="Q38" s="9"/>
    </row>
    <row r="39" spans="1:17">
      <c r="A39" s="12"/>
      <c r="B39" s="25">
        <v>341.3</v>
      </c>
      <c r="C39" s="20" t="s">
        <v>125</v>
      </c>
      <c r="D39" s="46">
        <v>112796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112796</v>
      </c>
      <c r="P39" s="47">
        <f t="shared" si="8"/>
        <v>2.6495349055717372</v>
      </c>
      <c r="Q39" s="9"/>
    </row>
    <row r="40" spans="1:17">
      <c r="A40" s="12"/>
      <c r="B40" s="25">
        <v>341.9</v>
      </c>
      <c r="C40" s="20" t="s">
        <v>126</v>
      </c>
      <c r="D40" s="46">
        <v>364866</v>
      </c>
      <c r="E40" s="46">
        <v>8740</v>
      </c>
      <c r="F40" s="46">
        <v>0</v>
      </c>
      <c r="G40" s="46">
        <v>0</v>
      </c>
      <c r="H40" s="46">
        <v>0</v>
      </c>
      <c r="I40" s="46">
        <v>953095</v>
      </c>
      <c r="J40" s="46">
        <v>237453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1564154</v>
      </c>
      <c r="P40" s="47">
        <f t="shared" si="8"/>
        <v>36.741379310344826</v>
      </c>
      <c r="Q40" s="9"/>
    </row>
    <row r="41" spans="1:17">
      <c r="A41" s="12"/>
      <c r="B41" s="25">
        <v>342.2</v>
      </c>
      <c r="C41" s="20" t="s">
        <v>40</v>
      </c>
      <c r="D41" s="46">
        <v>60050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60050</v>
      </c>
      <c r="P41" s="47">
        <f t="shared" si="8"/>
        <v>1.4105515362209904</v>
      </c>
      <c r="Q41" s="9"/>
    </row>
    <row r="42" spans="1:17">
      <c r="A42" s="12"/>
      <c r="B42" s="25">
        <v>342.5</v>
      </c>
      <c r="C42" s="20" t="s">
        <v>41</v>
      </c>
      <c r="D42" s="46">
        <v>215436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215436</v>
      </c>
      <c r="P42" s="47">
        <f t="shared" si="8"/>
        <v>5.0605092549093298</v>
      </c>
      <c r="Q42" s="9"/>
    </row>
    <row r="43" spans="1:17">
      <c r="A43" s="12"/>
      <c r="B43" s="25">
        <v>342.9</v>
      </c>
      <c r="C43" s="20" t="s">
        <v>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186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186</v>
      </c>
      <c r="P43" s="47">
        <f t="shared" si="8"/>
        <v>4.3690688715587707E-3</v>
      </c>
      <c r="Q43" s="9"/>
    </row>
    <row r="44" spans="1:17">
      <c r="A44" s="12"/>
      <c r="B44" s="25">
        <v>343.1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56315630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56315630</v>
      </c>
      <c r="P44" s="47">
        <f t="shared" si="8"/>
        <v>1322.8326129850607</v>
      </c>
      <c r="Q44" s="9"/>
    </row>
    <row r="45" spans="1:17">
      <c r="A45" s="12"/>
      <c r="B45" s="25">
        <v>343.3</v>
      </c>
      <c r="C45" s="20" t="s">
        <v>45</v>
      </c>
      <c r="D45" s="46">
        <v>637345</v>
      </c>
      <c r="E45" s="46">
        <v>0</v>
      </c>
      <c r="F45" s="46">
        <v>0</v>
      </c>
      <c r="G45" s="46">
        <v>0</v>
      </c>
      <c r="H45" s="46">
        <v>0</v>
      </c>
      <c r="I45" s="46">
        <v>15612994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16250339</v>
      </c>
      <c r="P45" s="47">
        <f t="shared" si="8"/>
        <v>381.71424880202949</v>
      </c>
      <c r="Q45" s="9"/>
    </row>
    <row r="46" spans="1:17">
      <c r="A46" s="12"/>
      <c r="B46" s="25">
        <v>343.4</v>
      </c>
      <c r="C46" s="20" t="s">
        <v>46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6946795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6946795</v>
      </c>
      <c r="P46" s="47">
        <f t="shared" si="8"/>
        <v>163.17755801935544</v>
      </c>
      <c r="Q46" s="9"/>
    </row>
    <row r="47" spans="1:17">
      <c r="A47" s="12"/>
      <c r="B47" s="25">
        <v>343.5</v>
      </c>
      <c r="C47" s="20" t="s">
        <v>47</v>
      </c>
      <c r="D47" s="46">
        <v>273718</v>
      </c>
      <c r="E47" s="46">
        <v>0</v>
      </c>
      <c r="F47" s="46">
        <v>0</v>
      </c>
      <c r="G47" s="46">
        <v>0</v>
      </c>
      <c r="H47" s="46">
        <v>0</v>
      </c>
      <c r="I47" s="46">
        <v>19886814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20160532</v>
      </c>
      <c r="P47" s="47">
        <f t="shared" si="8"/>
        <v>473.56318707131447</v>
      </c>
      <c r="Q47" s="9"/>
    </row>
    <row r="48" spans="1:17">
      <c r="A48" s="12"/>
      <c r="B48" s="25">
        <v>343.7</v>
      </c>
      <c r="C48" s="20" t="s">
        <v>48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1930477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1930477</v>
      </c>
      <c r="P48" s="47">
        <f t="shared" si="8"/>
        <v>45.346166494409474</v>
      </c>
      <c r="Q48" s="9"/>
    </row>
    <row r="49" spans="1:17">
      <c r="A49" s="12"/>
      <c r="B49" s="25">
        <v>343.8</v>
      </c>
      <c r="C49" s="20" t="s">
        <v>49</v>
      </c>
      <c r="D49" s="46">
        <v>26725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26725</v>
      </c>
      <c r="P49" s="47">
        <f t="shared" si="8"/>
        <v>0.62776003006671055</v>
      </c>
      <c r="Q49" s="9"/>
    </row>
    <row r="50" spans="1:17">
      <c r="A50" s="12"/>
      <c r="B50" s="25">
        <v>344.5</v>
      </c>
      <c r="C50" s="20" t="s">
        <v>127</v>
      </c>
      <c r="D50" s="46">
        <v>67399</v>
      </c>
      <c r="E50" s="46">
        <v>2653634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2721033</v>
      </c>
      <c r="P50" s="47">
        <f t="shared" si="8"/>
        <v>63.916024617119234</v>
      </c>
      <c r="Q50" s="9"/>
    </row>
    <row r="51" spans="1:17">
      <c r="A51" s="12"/>
      <c r="B51" s="25">
        <v>347.1</v>
      </c>
      <c r="C51" s="20" t="s">
        <v>91</v>
      </c>
      <c r="D51" s="46">
        <v>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45</v>
      </c>
      <c r="P51" s="47">
        <f t="shared" si="8"/>
        <v>1.0570327915061543E-3</v>
      </c>
      <c r="Q51" s="9"/>
    </row>
    <row r="52" spans="1:17">
      <c r="A52" s="12"/>
      <c r="B52" s="25">
        <v>347.3</v>
      </c>
      <c r="C52" s="20" t="s">
        <v>53</v>
      </c>
      <c r="D52" s="46">
        <v>46772</v>
      </c>
      <c r="E52" s="46">
        <v>1586788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1633560</v>
      </c>
      <c r="P52" s="47">
        <f t="shared" si="8"/>
        <v>38.371699708728741</v>
      </c>
      <c r="Q52" s="9"/>
    </row>
    <row r="53" spans="1:17">
      <c r="A53" s="12"/>
      <c r="B53" s="25">
        <v>347.4</v>
      </c>
      <c r="C53" s="20" t="s">
        <v>110</v>
      </c>
      <c r="D53" s="46">
        <v>15822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15822</v>
      </c>
      <c r="P53" s="47">
        <f t="shared" si="8"/>
        <v>0.37165272949356387</v>
      </c>
      <c r="Q53" s="9"/>
    </row>
    <row r="54" spans="1:17">
      <c r="A54" s="12"/>
      <c r="B54" s="25">
        <v>347.9</v>
      </c>
      <c r="C54" s="20" t="s">
        <v>93</v>
      </c>
      <c r="D54" s="46">
        <v>300793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300793</v>
      </c>
      <c r="P54" s="47">
        <f t="shared" si="8"/>
        <v>7.0655125434557924</v>
      </c>
      <c r="Q54" s="9"/>
    </row>
    <row r="55" spans="1:17" ht="15.75">
      <c r="A55" s="29" t="s">
        <v>34</v>
      </c>
      <c r="B55" s="30"/>
      <c r="C55" s="31"/>
      <c r="D55" s="32">
        <f t="shared" ref="D55:N55" si="10">SUM(D56:D59)</f>
        <v>513888</v>
      </c>
      <c r="E55" s="32">
        <f t="shared" si="10"/>
        <v>989535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12827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10"/>
        <v>0</v>
      </c>
      <c r="O55" s="32">
        <f t="shared" ref="O55:O61" si="11">SUM(D55:N55)</f>
        <v>1516250</v>
      </c>
      <c r="P55" s="45">
        <f t="shared" si="8"/>
        <v>35.616132669360141</v>
      </c>
      <c r="Q55" s="10"/>
    </row>
    <row r="56" spans="1:17">
      <c r="A56" s="13"/>
      <c r="B56" s="39">
        <v>351.1</v>
      </c>
      <c r="C56" s="21" t="s">
        <v>95</v>
      </c>
      <c r="D56" s="46">
        <v>37102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37102</v>
      </c>
      <c r="P56" s="47">
        <f t="shared" si="8"/>
        <v>0.87151179178802973</v>
      </c>
      <c r="Q56" s="9"/>
    </row>
    <row r="57" spans="1:17">
      <c r="A57" s="13"/>
      <c r="B57" s="39">
        <v>351.3</v>
      </c>
      <c r="C57" s="21" t="s">
        <v>142</v>
      </c>
      <c r="D57" s="46">
        <v>0</v>
      </c>
      <c r="E57" s="46">
        <v>4791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4791</v>
      </c>
      <c r="P57" s="47">
        <f t="shared" si="8"/>
        <v>0.1125387578690219</v>
      </c>
      <c r="Q57" s="9"/>
    </row>
    <row r="58" spans="1:17">
      <c r="A58" s="13"/>
      <c r="B58" s="39">
        <v>352</v>
      </c>
      <c r="C58" s="21" t="s">
        <v>56</v>
      </c>
      <c r="D58" s="46">
        <v>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2</v>
      </c>
      <c r="P58" s="47">
        <f t="shared" si="8"/>
        <v>4.6979235178051301E-5</v>
      </c>
      <c r="Q58" s="9"/>
    </row>
    <row r="59" spans="1:17">
      <c r="A59" s="13"/>
      <c r="B59" s="39">
        <v>354</v>
      </c>
      <c r="C59" s="21" t="s">
        <v>57</v>
      </c>
      <c r="D59" s="46">
        <v>476784</v>
      </c>
      <c r="E59" s="46">
        <v>984744</v>
      </c>
      <c r="F59" s="46">
        <v>0</v>
      </c>
      <c r="G59" s="46">
        <v>0</v>
      </c>
      <c r="H59" s="46">
        <v>0</v>
      </c>
      <c r="I59" s="46">
        <v>12827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1474355</v>
      </c>
      <c r="P59" s="47">
        <f t="shared" si="8"/>
        <v>34.632035140467913</v>
      </c>
      <c r="Q59" s="9"/>
    </row>
    <row r="60" spans="1:17" ht="15.75">
      <c r="A60" s="29" t="s">
        <v>3</v>
      </c>
      <c r="B60" s="30"/>
      <c r="C60" s="31"/>
      <c r="D60" s="32">
        <f t="shared" ref="D60:N60" si="12">SUM(D61:D70)</f>
        <v>1712123</v>
      </c>
      <c r="E60" s="32">
        <f t="shared" si="12"/>
        <v>987397</v>
      </c>
      <c r="F60" s="32">
        <f t="shared" si="12"/>
        <v>0</v>
      </c>
      <c r="G60" s="32">
        <f t="shared" si="12"/>
        <v>194856</v>
      </c>
      <c r="H60" s="32">
        <f t="shared" si="12"/>
        <v>0</v>
      </c>
      <c r="I60" s="32">
        <f t="shared" si="12"/>
        <v>1022338</v>
      </c>
      <c r="J60" s="32">
        <f t="shared" si="12"/>
        <v>223316</v>
      </c>
      <c r="K60" s="32">
        <f t="shared" si="12"/>
        <v>42546583</v>
      </c>
      <c r="L60" s="32">
        <f t="shared" si="12"/>
        <v>0</v>
      </c>
      <c r="M60" s="32">
        <f t="shared" si="12"/>
        <v>0</v>
      </c>
      <c r="N60" s="32">
        <f t="shared" si="12"/>
        <v>26906</v>
      </c>
      <c r="O60" s="32">
        <f t="shared" si="11"/>
        <v>46713519</v>
      </c>
      <c r="P60" s="45">
        <f t="shared" si="8"/>
        <v>1097.2826975476839</v>
      </c>
      <c r="Q60" s="10"/>
    </row>
    <row r="61" spans="1:17">
      <c r="A61" s="12"/>
      <c r="B61" s="25">
        <v>361.1</v>
      </c>
      <c r="C61" s="20" t="s">
        <v>59</v>
      </c>
      <c r="D61" s="46">
        <v>21347</v>
      </c>
      <c r="E61" s="46">
        <v>1603</v>
      </c>
      <c r="F61" s="46">
        <v>0</v>
      </c>
      <c r="G61" s="46">
        <v>12856</v>
      </c>
      <c r="H61" s="46">
        <v>0</v>
      </c>
      <c r="I61" s="46">
        <v>11746</v>
      </c>
      <c r="J61" s="46">
        <v>1184</v>
      </c>
      <c r="K61" s="46">
        <v>4013196</v>
      </c>
      <c r="L61" s="46">
        <v>0</v>
      </c>
      <c r="M61" s="46">
        <v>0</v>
      </c>
      <c r="N61" s="46">
        <v>1131</v>
      </c>
      <c r="O61" s="46">
        <f t="shared" si="11"/>
        <v>4063063</v>
      </c>
      <c r="P61" s="47">
        <f t="shared" si="8"/>
        <v>95.439796110119332</v>
      </c>
      <c r="Q61" s="9"/>
    </row>
    <row r="62" spans="1:17">
      <c r="A62" s="12"/>
      <c r="B62" s="25">
        <v>361.3</v>
      </c>
      <c r="C62" s="20" t="s">
        <v>96</v>
      </c>
      <c r="D62" s="46">
        <v>-2328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24532287</v>
      </c>
      <c r="L62" s="46">
        <v>0</v>
      </c>
      <c r="M62" s="46">
        <v>0</v>
      </c>
      <c r="N62" s="46">
        <v>0</v>
      </c>
      <c r="O62" s="46">
        <f t="shared" ref="O62:O70" si="13">SUM(D62:N62)</f>
        <v>24529959</v>
      </c>
      <c r="P62" s="47">
        <f t="shared" si="8"/>
        <v>576.19935638447805</v>
      </c>
      <c r="Q62" s="9"/>
    </row>
    <row r="63" spans="1:17">
      <c r="A63" s="12"/>
      <c r="B63" s="25">
        <v>361.4</v>
      </c>
      <c r="C63" s="20" t="s">
        <v>128</v>
      </c>
      <c r="D63" s="46">
        <v>-9934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-9934</v>
      </c>
      <c r="P63" s="47">
        <f t="shared" si="8"/>
        <v>-0.23334586112938083</v>
      </c>
      <c r="Q63" s="9"/>
    </row>
    <row r="64" spans="1:17">
      <c r="A64" s="12"/>
      <c r="B64" s="25">
        <v>362</v>
      </c>
      <c r="C64" s="20" t="s">
        <v>60</v>
      </c>
      <c r="D64" s="46">
        <v>19598</v>
      </c>
      <c r="E64" s="46">
        <v>740315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759913</v>
      </c>
      <c r="P64" s="47">
        <f t="shared" si="8"/>
        <v>17.850065770929248</v>
      </c>
      <c r="Q64" s="9"/>
    </row>
    <row r="65" spans="1:120">
      <c r="A65" s="12"/>
      <c r="B65" s="25">
        <v>364</v>
      </c>
      <c r="C65" s="20" t="s">
        <v>149</v>
      </c>
      <c r="D65" s="46">
        <v>15533</v>
      </c>
      <c r="E65" s="46">
        <v>0</v>
      </c>
      <c r="F65" s="46">
        <v>0</v>
      </c>
      <c r="G65" s="46">
        <v>0</v>
      </c>
      <c r="H65" s="46">
        <v>0</v>
      </c>
      <c r="I65" s="46">
        <v>69316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84849</v>
      </c>
      <c r="P65" s="47">
        <f t="shared" si="8"/>
        <v>1.9930705628112375</v>
      </c>
      <c r="Q65" s="9"/>
    </row>
    <row r="66" spans="1:120">
      <c r="A66" s="12"/>
      <c r="B66" s="25">
        <v>365</v>
      </c>
      <c r="C66" s="20" t="s">
        <v>129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20888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20888</v>
      </c>
      <c r="P66" s="47">
        <f t="shared" si="8"/>
        <v>0.4906511321995678</v>
      </c>
      <c r="Q66" s="9"/>
    </row>
    <row r="67" spans="1:120">
      <c r="A67" s="12"/>
      <c r="B67" s="25">
        <v>367</v>
      </c>
      <c r="C67" s="20" t="s">
        <v>64</v>
      </c>
      <c r="D67" s="46">
        <v>956021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956021</v>
      </c>
      <c r="P67" s="47">
        <f t="shared" si="8"/>
        <v>22.45656769707789</v>
      </c>
      <c r="Q67" s="9"/>
    </row>
    <row r="68" spans="1:120">
      <c r="A68" s="12"/>
      <c r="B68" s="25">
        <v>368</v>
      </c>
      <c r="C68" s="20" t="s">
        <v>111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13995341</v>
      </c>
      <c r="L68" s="46">
        <v>0</v>
      </c>
      <c r="M68" s="46">
        <v>0</v>
      </c>
      <c r="N68" s="46">
        <v>0</v>
      </c>
      <c r="O68" s="46">
        <f t="shared" si="13"/>
        <v>13995341</v>
      </c>
      <c r="P68" s="47">
        <f t="shared" si="8"/>
        <v>328.74520811801182</v>
      </c>
      <c r="Q68" s="9"/>
    </row>
    <row r="69" spans="1:120">
      <c r="A69" s="12"/>
      <c r="B69" s="25">
        <v>369.3</v>
      </c>
      <c r="C69" s="20" t="s">
        <v>98</v>
      </c>
      <c r="D69" s="46">
        <v>0</v>
      </c>
      <c r="E69" s="46">
        <v>0</v>
      </c>
      <c r="F69" s="46">
        <v>0</v>
      </c>
      <c r="G69" s="46">
        <v>182000</v>
      </c>
      <c r="H69" s="46">
        <v>0</v>
      </c>
      <c r="I69" s="46">
        <v>11358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193358</v>
      </c>
      <c r="P69" s="47">
        <f t="shared" ref="P69:P74" si="14">(O69/P$76)</f>
        <v>4.5419054777788217</v>
      </c>
      <c r="Q69" s="9"/>
    </row>
    <row r="70" spans="1:120">
      <c r="A70" s="12"/>
      <c r="B70" s="25">
        <v>369.9</v>
      </c>
      <c r="C70" s="20" t="s">
        <v>65</v>
      </c>
      <c r="D70" s="46">
        <v>711886</v>
      </c>
      <c r="E70" s="46">
        <v>245479</v>
      </c>
      <c r="F70" s="46">
        <v>0</v>
      </c>
      <c r="G70" s="46">
        <v>0</v>
      </c>
      <c r="H70" s="46">
        <v>0</v>
      </c>
      <c r="I70" s="46">
        <v>909030</v>
      </c>
      <c r="J70" s="46">
        <v>222132</v>
      </c>
      <c r="K70" s="46">
        <v>5759</v>
      </c>
      <c r="L70" s="46">
        <v>0</v>
      </c>
      <c r="M70" s="46">
        <v>0</v>
      </c>
      <c r="N70" s="46">
        <v>25775</v>
      </c>
      <c r="O70" s="46">
        <f t="shared" si="13"/>
        <v>2120061</v>
      </c>
      <c r="P70" s="47">
        <f t="shared" si="14"/>
        <v>49.799422155407306</v>
      </c>
      <c r="Q70" s="9"/>
    </row>
    <row r="71" spans="1:120" ht="15.75">
      <c r="A71" s="29" t="s">
        <v>35</v>
      </c>
      <c r="B71" s="30"/>
      <c r="C71" s="31"/>
      <c r="D71" s="32">
        <f t="shared" ref="D71:N71" si="15">SUM(D72:D73)</f>
        <v>885699</v>
      </c>
      <c r="E71" s="32">
        <f t="shared" si="15"/>
        <v>0</v>
      </c>
      <c r="F71" s="32">
        <f t="shared" si="15"/>
        <v>0</v>
      </c>
      <c r="G71" s="32">
        <f t="shared" si="15"/>
        <v>2120000</v>
      </c>
      <c r="H71" s="32">
        <f t="shared" si="15"/>
        <v>0</v>
      </c>
      <c r="I71" s="32">
        <f t="shared" si="15"/>
        <v>0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 t="shared" si="15"/>
        <v>3263250</v>
      </c>
      <c r="O71" s="32">
        <f>SUM(D71:N71)</f>
        <v>6268949</v>
      </c>
      <c r="P71" s="45">
        <f t="shared" si="14"/>
        <v>147.25521469510477</v>
      </c>
      <c r="Q71" s="9"/>
    </row>
    <row r="72" spans="1:120">
      <c r="A72" s="12"/>
      <c r="B72" s="25">
        <v>381</v>
      </c>
      <c r="C72" s="20" t="s">
        <v>66</v>
      </c>
      <c r="D72" s="46">
        <v>0</v>
      </c>
      <c r="E72" s="46">
        <v>0</v>
      </c>
      <c r="F72" s="46">
        <v>0</v>
      </c>
      <c r="G72" s="46">
        <v>2120000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2120000</v>
      </c>
      <c r="P72" s="47">
        <f t="shared" si="14"/>
        <v>49.797989288734378</v>
      </c>
      <c r="Q72" s="9"/>
    </row>
    <row r="73" spans="1:120" ht="15.75" thickBot="1">
      <c r="A73" s="12"/>
      <c r="B73" s="25">
        <v>384</v>
      </c>
      <c r="C73" s="20" t="s">
        <v>157</v>
      </c>
      <c r="D73" s="46">
        <v>885699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3263250</v>
      </c>
      <c r="O73" s="46">
        <f>SUM(D73:N73)</f>
        <v>4148949</v>
      </c>
      <c r="P73" s="47">
        <f t="shared" si="14"/>
        <v>97.457225406370384</v>
      </c>
      <c r="Q73" s="9"/>
    </row>
    <row r="74" spans="1:120" ht="16.5" thickBot="1">
      <c r="A74" s="14" t="s">
        <v>54</v>
      </c>
      <c r="B74" s="23"/>
      <c r="C74" s="22"/>
      <c r="D74" s="15">
        <f t="shared" ref="D74:N74" si="16">SUM(D5,D14,D24,D37,D55,D60,D71)</f>
        <v>40257181</v>
      </c>
      <c r="E74" s="15">
        <f t="shared" si="16"/>
        <v>8029676</v>
      </c>
      <c r="F74" s="15">
        <f t="shared" si="16"/>
        <v>2334299</v>
      </c>
      <c r="G74" s="15">
        <f t="shared" si="16"/>
        <v>8642088</v>
      </c>
      <c r="H74" s="15">
        <f t="shared" si="16"/>
        <v>0</v>
      </c>
      <c r="I74" s="15">
        <f t="shared" si="16"/>
        <v>103164721</v>
      </c>
      <c r="J74" s="15">
        <f t="shared" si="16"/>
        <v>16080735</v>
      </c>
      <c r="K74" s="15">
        <f t="shared" si="16"/>
        <v>42546583</v>
      </c>
      <c r="L74" s="15">
        <f t="shared" si="16"/>
        <v>0</v>
      </c>
      <c r="M74" s="15">
        <f t="shared" si="16"/>
        <v>0</v>
      </c>
      <c r="N74" s="15">
        <f t="shared" si="16"/>
        <v>7156694</v>
      </c>
      <c r="O74" s="15">
        <f>SUM(D74:N74)</f>
        <v>228211977</v>
      </c>
      <c r="P74" s="38">
        <f t="shared" si="14"/>
        <v>5360.6120689655172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8" t="s">
        <v>192</v>
      </c>
      <c r="N76" s="48"/>
      <c r="O76" s="48"/>
      <c r="P76" s="43">
        <v>42572</v>
      </c>
    </row>
    <row r="77" spans="1:120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  <row r="78" spans="1:120" ht="15.75" customHeight="1" thickBot="1">
      <c r="A78" s="52" t="s">
        <v>103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16644849</v>
      </c>
      <c r="E5" s="27">
        <f t="shared" si="0"/>
        <v>0</v>
      </c>
      <c r="F5" s="27">
        <f t="shared" si="0"/>
        <v>2140741</v>
      </c>
      <c r="G5" s="27">
        <f t="shared" si="0"/>
        <v>2647702</v>
      </c>
      <c r="H5" s="27">
        <f t="shared" si="0"/>
        <v>0</v>
      </c>
      <c r="I5" s="27">
        <f t="shared" si="0"/>
        <v>45492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3365636</v>
      </c>
      <c r="N5" s="28">
        <f>SUM(D5:M5)</f>
        <v>24844420</v>
      </c>
      <c r="O5" s="33">
        <f t="shared" ref="O5:O36" si="1">(N5/O$76)</f>
        <v>639.08475884244376</v>
      </c>
      <c r="P5" s="6"/>
    </row>
    <row r="6" spans="1:133">
      <c r="A6" s="12"/>
      <c r="B6" s="25">
        <v>311</v>
      </c>
      <c r="C6" s="20" t="s">
        <v>2</v>
      </c>
      <c r="D6" s="46">
        <v>10622379</v>
      </c>
      <c r="E6" s="46">
        <v>0</v>
      </c>
      <c r="F6" s="46">
        <v>2140741</v>
      </c>
      <c r="G6" s="46">
        <v>0</v>
      </c>
      <c r="H6" s="46">
        <v>0</v>
      </c>
      <c r="I6" s="46">
        <v>45492</v>
      </c>
      <c r="J6" s="46">
        <v>0</v>
      </c>
      <c r="K6" s="46">
        <v>0</v>
      </c>
      <c r="L6" s="46">
        <v>0</v>
      </c>
      <c r="M6" s="46">
        <v>3365636</v>
      </c>
      <c r="N6" s="46">
        <f>SUM(D6:M6)</f>
        <v>16174248</v>
      </c>
      <c r="O6" s="47">
        <f t="shared" si="1"/>
        <v>416.05782636655948</v>
      </c>
      <c r="P6" s="9"/>
    </row>
    <row r="7" spans="1:133">
      <c r="A7" s="12"/>
      <c r="B7" s="25">
        <v>312.41000000000003</v>
      </c>
      <c r="C7" s="20" t="s">
        <v>10</v>
      </c>
      <c r="D7" s="46">
        <v>860137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860137</v>
      </c>
      <c r="O7" s="47">
        <f t="shared" si="1"/>
        <v>22.125710610932476</v>
      </c>
      <c r="P7" s="9"/>
    </row>
    <row r="8" spans="1:133">
      <c r="A8" s="12"/>
      <c r="B8" s="25">
        <v>312.60000000000002</v>
      </c>
      <c r="C8" s="20" t="s">
        <v>160</v>
      </c>
      <c r="D8" s="46">
        <v>0</v>
      </c>
      <c r="E8" s="46">
        <v>0</v>
      </c>
      <c r="F8" s="46">
        <v>0</v>
      </c>
      <c r="G8" s="46">
        <v>2647702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2647702</v>
      </c>
      <c r="O8" s="47">
        <f t="shared" si="1"/>
        <v>68.108090032154337</v>
      </c>
      <c r="P8" s="9"/>
    </row>
    <row r="9" spans="1:133">
      <c r="A9" s="12"/>
      <c r="B9" s="25">
        <v>314.10000000000002</v>
      </c>
      <c r="C9" s="20" t="s">
        <v>11</v>
      </c>
      <c r="D9" s="46">
        <v>1983283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1983283</v>
      </c>
      <c r="O9" s="47">
        <f t="shared" si="1"/>
        <v>51.016926045016078</v>
      </c>
      <c r="P9" s="9"/>
    </row>
    <row r="10" spans="1:133">
      <c r="A10" s="12"/>
      <c r="B10" s="25">
        <v>314.3</v>
      </c>
      <c r="C10" s="20" t="s">
        <v>12</v>
      </c>
      <c r="D10" s="46">
        <v>1090814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1090814</v>
      </c>
      <c r="O10" s="47">
        <f t="shared" si="1"/>
        <v>28.059524115755629</v>
      </c>
      <c r="P10" s="9"/>
    </row>
    <row r="11" spans="1:133">
      <c r="A11" s="12"/>
      <c r="B11" s="25">
        <v>314.39999999999998</v>
      </c>
      <c r="C11" s="20" t="s">
        <v>14</v>
      </c>
      <c r="D11" s="46">
        <v>117745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117745</v>
      </c>
      <c r="O11" s="47">
        <f t="shared" si="1"/>
        <v>3.0288102893890674</v>
      </c>
      <c r="P11" s="9"/>
    </row>
    <row r="12" spans="1:133">
      <c r="A12" s="12"/>
      <c r="B12" s="25">
        <v>314.8</v>
      </c>
      <c r="C12" s="20" t="s">
        <v>15</v>
      </c>
      <c r="D12" s="46">
        <v>29438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29438</v>
      </c>
      <c r="O12" s="47">
        <f t="shared" si="1"/>
        <v>0.75724758842443729</v>
      </c>
      <c r="P12" s="9"/>
    </row>
    <row r="13" spans="1:133">
      <c r="A13" s="12"/>
      <c r="B13" s="25">
        <v>315</v>
      </c>
      <c r="C13" s="20" t="s">
        <v>117</v>
      </c>
      <c r="D13" s="46">
        <v>949761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949761</v>
      </c>
      <c r="O13" s="47">
        <f t="shared" si="1"/>
        <v>24.431151125401929</v>
      </c>
      <c r="P13" s="9"/>
    </row>
    <row r="14" spans="1:133">
      <c r="A14" s="12"/>
      <c r="B14" s="25">
        <v>316</v>
      </c>
      <c r="C14" s="20" t="s">
        <v>174</v>
      </c>
      <c r="D14" s="46">
        <v>991292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991292</v>
      </c>
      <c r="O14" s="47">
        <f t="shared" si="1"/>
        <v>25.499472668810288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11533803</v>
      </c>
      <c r="E15" s="32">
        <f t="shared" si="3"/>
        <v>1323854</v>
      </c>
      <c r="F15" s="32">
        <f t="shared" si="3"/>
        <v>0</v>
      </c>
      <c r="G15" s="32">
        <f t="shared" si="3"/>
        <v>475662</v>
      </c>
      <c r="H15" s="32">
        <f t="shared" si="3"/>
        <v>0</v>
      </c>
      <c r="I15" s="32">
        <f t="shared" si="3"/>
        <v>905809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14239128</v>
      </c>
      <c r="O15" s="45">
        <f t="shared" si="1"/>
        <v>366.27981993569131</v>
      </c>
      <c r="P15" s="10"/>
    </row>
    <row r="16" spans="1:133">
      <c r="A16" s="12"/>
      <c r="B16" s="25">
        <v>322</v>
      </c>
      <c r="C16" s="20" t="s">
        <v>0</v>
      </c>
      <c r="D16" s="46">
        <v>10605</v>
      </c>
      <c r="E16" s="46">
        <v>1323854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1334459</v>
      </c>
      <c r="O16" s="47">
        <f t="shared" si="1"/>
        <v>34.326919614147911</v>
      </c>
      <c r="P16" s="9"/>
    </row>
    <row r="17" spans="1:16">
      <c r="A17" s="12"/>
      <c r="B17" s="25">
        <v>323.10000000000002</v>
      </c>
      <c r="C17" s="20" t="s">
        <v>77</v>
      </c>
      <c r="D17" s="46">
        <v>6351391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6351391</v>
      </c>
      <c r="O17" s="47">
        <f t="shared" si="1"/>
        <v>163.37983279742764</v>
      </c>
      <c r="P17" s="9"/>
    </row>
    <row r="18" spans="1:16">
      <c r="A18" s="12"/>
      <c r="B18" s="25">
        <v>323.3</v>
      </c>
      <c r="C18" s="20" t="s">
        <v>175</v>
      </c>
      <c r="D18" s="46">
        <v>2349578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2349578</v>
      </c>
      <c r="O18" s="47">
        <f t="shared" si="1"/>
        <v>60.43930546623794</v>
      </c>
      <c r="P18" s="9"/>
    </row>
    <row r="19" spans="1:16">
      <c r="A19" s="12"/>
      <c r="B19" s="25">
        <v>323.60000000000002</v>
      </c>
      <c r="C19" s="20" t="s">
        <v>161</v>
      </c>
      <c r="D19" s="46">
        <v>1516830</v>
      </c>
      <c r="E19" s="46">
        <v>0</v>
      </c>
      <c r="F19" s="46">
        <v>0</v>
      </c>
      <c r="G19" s="46">
        <v>475662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1992492</v>
      </c>
      <c r="O19" s="47">
        <f t="shared" si="1"/>
        <v>51.25381350482315</v>
      </c>
      <c r="P19" s="9"/>
    </row>
    <row r="20" spans="1:16">
      <c r="A20" s="12"/>
      <c r="B20" s="25">
        <v>323.7</v>
      </c>
      <c r="C20" s="20" t="s">
        <v>19</v>
      </c>
      <c r="D20" s="46">
        <v>958668</v>
      </c>
      <c r="E20" s="46">
        <v>0</v>
      </c>
      <c r="F20" s="46">
        <v>0</v>
      </c>
      <c r="G20" s="46">
        <v>0</v>
      </c>
      <c r="H20" s="46">
        <v>0</v>
      </c>
      <c r="I20" s="46">
        <v>104165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1062833</v>
      </c>
      <c r="O20" s="47">
        <f t="shared" si="1"/>
        <v>27.339755627009648</v>
      </c>
      <c r="P20" s="9"/>
    </row>
    <row r="21" spans="1:16">
      <c r="A21" s="12"/>
      <c r="B21" s="25">
        <v>323.89999999999998</v>
      </c>
      <c r="C21" s="20" t="s">
        <v>176</v>
      </c>
      <c r="D21" s="46">
        <v>274206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274206</v>
      </c>
      <c r="O21" s="47">
        <f t="shared" si="1"/>
        <v>7.0535305466237945</v>
      </c>
      <c r="P21" s="9"/>
    </row>
    <row r="22" spans="1:16">
      <c r="A22" s="12"/>
      <c r="B22" s="25">
        <v>324.20999999999998</v>
      </c>
      <c r="C22" s="20" t="s">
        <v>177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547786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547786</v>
      </c>
      <c r="O22" s="47">
        <f t="shared" si="1"/>
        <v>14.090958199356914</v>
      </c>
      <c r="P22" s="9"/>
    </row>
    <row r="23" spans="1:16">
      <c r="A23" s="12"/>
      <c r="B23" s="25">
        <v>324.22000000000003</v>
      </c>
      <c r="C23" s="20" t="s">
        <v>178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221112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221112</v>
      </c>
      <c r="O23" s="47">
        <f t="shared" si="1"/>
        <v>5.6877684887459807</v>
      </c>
      <c r="P23" s="9"/>
    </row>
    <row r="24" spans="1:16">
      <c r="A24" s="12"/>
      <c r="B24" s="25">
        <v>329</v>
      </c>
      <c r="C24" s="20" t="s">
        <v>106</v>
      </c>
      <c r="D24" s="46">
        <v>72525</v>
      </c>
      <c r="E24" s="46">
        <v>0</v>
      </c>
      <c r="F24" s="46">
        <v>0</v>
      </c>
      <c r="G24" s="46">
        <v>0</v>
      </c>
      <c r="H24" s="46">
        <v>0</v>
      </c>
      <c r="I24" s="46">
        <v>32746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7" si="5">SUM(D24:M24)</f>
        <v>105271</v>
      </c>
      <c r="O24" s="47">
        <f t="shared" si="1"/>
        <v>2.7079356913183279</v>
      </c>
      <c r="P24" s="9"/>
    </row>
    <row r="25" spans="1:16" ht="15.75">
      <c r="A25" s="29" t="s">
        <v>21</v>
      </c>
      <c r="B25" s="30"/>
      <c r="C25" s="31"/>
      <c r="D25" s="32">
        <f t="shared" ref="D25:M25" si="6">SUM(D26:D36)</f>
        <v>4761827</v>
      </c>
      <c r="E25" s="32">
        <f t="shared" si="6"/>
        <v>355911</v>
      </c>
      <c r="F25" s="32">
        <f t="shared" si="6"/>
        <v>0</v>
      </c>
      <c r="G25" s="32">
        <f t="shared" si="6"/>
        <v>626271</v>
      </c>
      <c r="H25" s="32">
        <f t="shared" si="6"/>
        <v>0</v>
      </c>
      <c r="I25" s="32">
        <f t="shared" si="6"/>
        <v>96111</v>
      </c>
      <c r="J25" s="32">
        <f t="shared" si="6"/>
        <v>1492553</v>
      </c>
      <c r="K25" s="32">
        <f t="shared" si="6"/>
        <v>0</v>
      </c>
      <c r="L25" s="32">
        <f t="shared" si="6"/>
        <v>0</v>
      </c>
      <c r="M25" s="32">
        <f t="shared" si="6"/>
        <v>53315</v>
      </c>
      <c r="N25" s="44">
        <f t="shared" si="5"/>
        <v>7385988</v>
      </c>
      <c r="O25" s="45">
        <f t="shared" si="1"/>
        <v>189.99326045016076</v>
      </c>
      <c r="P25" s="10"/>
    </row>
    <row r="26" spans="1:16">
      <c r="A26" s="12"/>
      <c r="B26" s="25">
        <v>331.1</v>
      </c>
      <c r="C26" s="20" t="s">
        <v>20</v>
      </c>
      <c r="D26" s="46">
        <v>0</v>
      </c>
      <c r="E26" s="46">
        <v>0</v>
      </c>
      <c r="F26" s="46">
        <v>0</v>
      </c>
      <c r="G26" s="46">
        <v>626271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626271</v>
      </c>
      <c r="O26" s="47">
        <f t="shared" si="1"/>
        <v>16.10986495176849</v>
      </c>
      <c r="P26" s="9"/>
    </row>
    <row r="27" spans="1:16">
      <c r="A27" s="12"/>
      <c r="B27" s="25">
        <v>331.5</v>
      </c>
      <c r="C27" s="20" t="s">
        <v>171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96111</v>
      </c>
      <c r="J27" s="46">
        <v>1492553</v>
      </c>
      <c r="K27" s="46">
        <v>0</v>
      </c>
      <c r="L27" s="46">
        <v>0</v>
      </c>
      <c r="M27" s="46">
        <v>0</v>
      </c>
      <c r="N27" s="46">
        <f t="shared" si="5"/>
        <v>1588664</v>
      </c>
      <c r="O27" s="47">
        <f t="shared" si="1"/>
        <v>40.865954983922826</v>
      </c>
      <c r="P27" s="9"/>
    </row>
    <row r="28" spans="1:16">
      <c r="A28" s="12"/>
      <c r="B28" s="25">
        <v>331.7</v>
      </c>
      <c r="C28" s="20" t="s">
        <v>80</v>
      </c>
      <c r="D28" s="46">
        <v>0</v>
      </c>
      <c r="E28" s="46">
        <v>290549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290549</v>
      </c>
      <c r="O28" s="47">
        <f t="shared" si="1"/>
        <v>7.473929260450161</v>
      </c>
      <c r="P28" s="9"/>
    </row>
    <row r="29" spans="1:16">
      <c r="A29" s="12"/>
      <c r="B29" s="25">
        <v>331.9</v>
      </c>
      <c r="C29" s="20" t="s">
        <v>81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36535</v>
      </c>
      <c r="N29" s="46">
        <f t="shared" si="5"/>
        <v>36535</v>
      </c>
      <c r="O29" s="47">
        <f t="shared" si="1"/>
        <v>0.93980707395498397</v>
      </c>
      <c r="P29" s="9"/>
    </row>
    <row r="30" spans="1:16">
      <c r="A30" s="12"/>
      <c r="B30" s="25">
        <v>334.1</v>
      </c>
      <c r="C30" s="20" t="s">
        <v>155</v>
      </c>
      <c r="D30" s="46">
        <v>0</v>
      </c>
      <c r="E30" s="46">
        <v>65362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65362</v>
      </c>
      <c r="O30" s="47">
        <f t="shared" si="1"/>
        <v>1.6813376205787782</v>
      </c>
      <c r="P30" s="9"/>
    </row>
    <row r="31" spans="1:16">
      <c r="A31" s="12"/>
      <c r="B31" s="25">
        <v>335.12</v>
      </c>
      <c r="C31" s="20" t="s">
        <v>119</v>
      </c>
      <c r="D31" s="46">
        <v>1550962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1550962</v>
      </c>
      <c r="O31" s="47">
        <f t="shared" si="1"/>
        <v>39.896128617363345</v>
      </c>
      <c r="P31" s="9"/>
    </row>
    <row r="32" spans="1:16">
      <c r="A32" s="12"/>
      <c r="B32" s="25">
        <v>335.14</v>
      </c>
      <c r="C32" s="20" t="s">
        <v>120</v>
      </c>
      <c r="D32" s="46">
        <v>49331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49331</v>
      </c>
      <c r="O32" s="47">
        <f t="shared" si="1"/>
        <v>1.2689646302250803</v>
      </c>
      <c r="P32" s="9"/>
    </row>
    <row r="33" spans="1:16">
      <c r="A33" s="12"/>
      <c r="B33" s="25">
        <v>335.15</v>
      </c>
      <c r="C33" s="20" t="s">
        <v>121</v>
      </c>
      <c r="D33" s="46">
        <v>39711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39711</v>
      </c>
      <c r="O33" s="47">
        <f t="shared" si="1"/>
        <v>1.0215048231511255</v>
      </c>
      <c r="P33" s="9"/>
    </row>
    <row r="34" spans="1:16">
      <c r="A34" s="12"/>
      <c r="B34" s="25">
        <v>335.18</v>
      </c>
      <c r="C34" s="20" t="s">
        <v>122</v>
      </c>
      <c r="D34" s="46">
        <v>2880691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2880691</v>
      </c>
      <c r="O34" s="47">
        <f t="shared" si="1"/>
        <v>74.101376205787787</v>
      </c>
      <c r="P34" s="9"/>
    </row>
    <row r="35" spans="1:16">
      <c r="A35" s="12"/>
      <c r="B35" s="25">
        <v>337.3</v>
      </c>
      <c r="C35" s="20" t="s">
        <v>109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16780</v>
      </c>
      <c r="N35" s="46">
        <f t="shared" si="5"/>
        <v>16780</v>
      </c>
      <c r="O35" s="47">
        <f t="shared" si="1"/>
        <v>0.43163987138263665</v>
      </c>
      <c r="P35" s="9"/>
    </row>
    <row r="36" spans="1:16">
      <c r="A36" s="12"/>
      <c r="B36" s="25">
        <v>338</v>
      </c>
      <c r="C36" s="20" t="s">
        <v>88</v>
      </c>
      <c r="D36" s="46">
        <v>241132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241132</v>
      </c>
      <c r="O36" s="47">
        <f t="shared" si="1"/>
        <v>6.2027524115755623</v>
      </c>
      <c r="P36" s="9"/>
    </row>
    <row r="37" spans="1:16" ht="15.75">
      <c r="A37" s="29" t="s">
        <v>33</v>
      </c>
      <c r="B37" s="30"/>
      <c r="C37" s="31"/>
      <c r="D37" s="32">
        <f t="shared" ref="D37:M37" si="7">SUM(D38:D53)</f>
        <v>1607545</v>
      </c>
      <c r="E37" s="32">
        <f t="shared" si="7"/>
        <v>3543264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96311859</v>
      </c>
      <c r="J37" s="32">
        <f t="shared" si="7"/>
        <v>14194527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115657195</v>
      </c>
      <c r="O37" s="45">
        <f t="shared" ref="O37:O68" si="8">(N37/O$76)</f>
        <v>2975.1046945337621</v>
      </c>
      <c r="P37" s="10"/>
    </row>
    <row r="38" spans="1:16">
      <c r="A38" s="12"/>
      <c r="B38" s="25">
        <v>341.2</v>
      </c>
      <c r="C38" s="20" t="s">
        <v>124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14017984</v>
      </c>
      <c r="K38" s="46">
        <v>0</v>
      </c>
      <c r="L38" s="46">
        <v>0</v>
      </c>
      <c r="M38" s="46">
        <v>0</v>
      </c>
      <c r="N38" s="46">
        <f t="shared" ref="N38:N53" si="9">SUM(D38:M38)</f>
        <v>14017984</v>
      </c>
      <c r="O38" s="47">
        <f t="shared" si="8"/>
        <v>360.59122829581992</v>
      </c>
      <c r="P38" s="9"/>
    </row>
    <row r="39" spans="1:16">
      <c r="A39" s="12"/>
      <c r="B39" s="25">
        <v>341.3</v>
      </c>
      <c r="C39" s="20" t="s">
        <v>125</v>
      </c>
      <c r="D39" s="46">
        <v>157763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157763</v>
      </c>
      <c r="O39" s="47">
        <f t="shared" si="8"/>
        <v>4.0582122186495173</v>
      </c>
      <c r="P39" s="9"/>
    </row>
    <row r="40" spans="1:16">
      <c r="A40" s="12"/>
      <c r="B40" s="25">
        <v>341.9</v>
      </c>
      <c r="C40" s="20" t="s">
        <v>126</v>
      </c>
      <c r="D40" s="46">
        <v>293677</v>
      </c>
      <c r="E40" s="46">
        <v>376028</v>
      </c>
      <c r="F40" s="46">
        <v>0</v>
      </c>
      <c r="G40" s="46">
        <v>0</v>
      </c>
      <c r="H40" s="46">
        <v>0</v>
      </c>
      <c r="I40" s="46">
        <v>263496</v>
      </c>
      <c r="J40" s="46">
        <v>176543</v>
      </c>
      <c r="K40" s="46">
        <v>0</v>
      </c>
      <c r="L40" s="46">
        <v>0</v>
      </c>
      <c r="M40" s="46">
        <v>0</v>
      </c>
      <c r="N40" s="46">
        <f t="shared" si="9"/>
        <v>1109744</v>
      </c>
      <c r="O40" s="47">
        <f t="shared" si="8"/>
        <v>28.546469453376204</v>
      </c>
      <c r="P40" s="9"/>
    </row>
    <row r="41" spans="1:16">
      <c r="A41" s="12"/>
      <c r="B41" s="25">
        <v>342.1</v>
      </c>
      <c r="C41" s="20" t="s">
        <v>39</v>
      </c>
      <c r="D41" s="46">
        <v>60175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60175</v>
      </c>
      <c r="O41" s="47">
        <f t="shared" si="8"/>
        <v>1.5479099678456592</v>
      </c>
      <c r="P41" s="9"/>
    </row>
    <row r="42" spans="1:16">
      <c r="A42" s="12"/>
      <c r="B42" s="25">
        <v>342.5</v>
      </c>
      <c r="C42" s="20" t="s">
        <v>41</v>
      </c>
      <c r="D42" s="46">
        <v>144567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144567</v>
      </c>
      <c r="O42" s="47">
        <f t="shared" si="8"/>
        <v>3.718765273311897</v>
      </c>
      <c r="P42" s="9"/>
    </row>
    <row r="43" spans="1:16">
      <c r="A43" s="12"/>
      <c r="B43" s="25">
        <v>343.1</v>
      </c>
      <c r="C43" s="20" t="s">
        <v>44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53255098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53255098</v>
      </c>
      <c r="O43" s="47">
        <f t="shared" si="8"/>
        <v>1369.9060578778135</v>
      </c>
      <c r="P43" s="9"/>
    </row>
    <row r="44" spans="1:16">
      <c r="A44" s="12"/>
      <c r="B44" s="25">
        <v>343.3</v>
      </c>
      <c r="C44" s="20" t="s">
        <v>45</v>
      </c>
      <c r="D44" s="46">
        <v>575717</v>
      </c>
      <c r="E44" s="46">
        <v>0</v>
      </c>
      <c r="F44" s="46">
        <v>0</v>
      </c>
      <c r="G44" s="46">
        <v>0</v>
      </c>
      <c r="H44" s="46">
        <v>0</v>
      </c>
      <c r="I44" s="46">
        <v>14691895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15267612</v>
      </c>
      <c r="O44" s="47">
        <f t="shared" si="8"/>
        <v>392.73599999999999</v>
      </c>
      <c r="P44" s="9"/>
    </row>
    <row r="45" spans="1:16">
      <c r="A45" s="12"/>
      <c r="B45" s="25">
        <v>343.4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6450192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6450192</v>
      </c>
      <c r="O45" s="47">
        <f t="shared" si="8"/>
        <v>165.92133762057878</v>
      </c>
      <c r="P45" s="9"/>
    </row>
    <row r="46" spans="1:16">
      <c r="A46" s="12"/>
      <c r="B46" s="25">
        <v>343.5</v>
      </c>
      <c r="C46" s="20" t="s">
        <v>47</v>
      </c>
      <c r="D46" s="46">
        <v>250871</v>
      </c>
      <c r="E46" s="46">
        <v>0</v>
      </c>
      <c r="F46" s="46">
        <v>0</v>
      </c>
      <c r="G46" s="46">
        <v>0</v>
      </c>
      <c r="H46" s="46">
        <v>0</v>
      </c>
      <c r="I46" s="46">
        <v>19734032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19984903</v>
      </c>
      <c r="O46" s="47">
        <f t="shared" si="8"/>
        <v>514.08110610932476</v>
      </c>
      <c r="P46" s="9"/>
    </row>
    <row r="47" spans="1:16">
      <c r="A47" s="12"/>
      <c r="B47" s="25">
        <v>343.7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1917146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1917146</v>
      </c>
      <c r="O47" s="47">
        <f t="shared" si="8"/>
        <v>49.315652733118974</v>
      </c>
      <c r="P47" s="9"/>
    </row>
    <row r="48" spans="1:16">
      <c r="A48" s="12"/>
      <c r="B48" s="25">
        <v>343.8</v>
      </c>
      <c r="C48" s="20" t="s">
        <v>49</v>
      </c>
      <c r="D48" s="46">
        <v>25150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25150</v>
      </c>
      <c r="O48" s="47">
        <f t="shared" si="8"/>
        <v>0.64694533762057882</v>
      </c>
      <c r="P48" s="9"/>
    </row>
    <row r="49" spans="1:16">
      <c r="A49" s="12"/>
      <c r="B49" s="25">
        <v>344.5</v>
      </c>
      <c r="C49" s="20" t="s">
        <v>127</v>
      </c>
      <c r="D49" s="46">
        <v>55834</v>
      </c>
      <c r="E49" s="46">
        <v>1771379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1827213</v>
      </c>
      <c r="O49" s="47">
        <f t="shared" si="8"/>
        <v>47.002263665594853</v>
      </c>
      <c r="P49" s="9"/>
    </row>
    <row r="50" spans="1:16">
      <c r="A50" s="12"/>
      <c r="B50" s="25">
        <v>347.1</v>
      </c>
      <c r="C50" s="20" t="s">
        <v>91</v>
      </c>
      <c r="D50" s="46">
        <v>355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355</v>
      </c>
      <c r="O50" s="47">
        <f t="shared" si="8"/>
        <v>9.1318327974276529E-3</v>
      </c>
      <c r="P50" s="9"/>
    </row>
    <row r="51" spans="1:16">
      <c r="A51" s="12"/>
      <c r="B51" s="25">
        <v>347.3</v>
      </c>
      <c r="C51" s="20" t="s">
        <v>53</v>
      </c>
      <c r="D51" s="46">
        <v>20127</v>
      </c>
      <c r="E51" s="46">
        <v>1395857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1415984</v>
      </c>
      <c r="O51" s="47">
        <f t="shared" si="8"/>
        <v>36.424025723472667</v>
      </c>
      <c r="P51" s="9"/>
    </row>
    <row r="52" spans="1:16">
      <c r="A52" s="12"/>
      <c r="B52" s="25">
        <v>347.4</v>
      </c>
      <c r="C52" s="20" t="s">
        <v>110</v>
      </c>
      <c r="D52" s="46">
        <v>3775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3775</v>
      </c>
      <c r="O52" s="47">
        <f t="shared" si="8"/>
        <v>9.7106109324758841E-2</v>
      </c>
      <c r="P52" s="9"/>
    </row>
    <row r="53" spans="1:16">
      <c r="A53" s="12"/>
      <c r="B53" s="25">
        <v>347.9</v>
      </c>
      <c r="C53" s="20" t="s">
        <v>93</v>
      </c>
      <c r="D53" s="46">
        <v>19534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19534</v>
      </c>
      <c r="O53" s="47">
        <f t="shared" si="8"/>
        <v>0.50248231511254016</v>
      </c>
      <c r="P53" s="9"/>
    </row>
    <row r="54" spans="1:16" ht="15.75">
      <c r="A54" s="29" t="s">
        <v>34</v>
      </c>
      <c r="B54" s="30"/>
      <c r="C54" s="31"/>
      <c r="D54" s="32">
        <f t="shared" ref="D54:M54" si="10">SUM(D55:D58)</f>
        <v>961885</v>
      </c>
      <c r="E54" s="32">
        <f t="shared" si="10"/>
        <v>373716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5893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0" si="11">SUM(D54:M54)</f>
        <v>1341494</v>
      </c>
      <c r="O54" s="45">
        <f t="shared" si="8"/>
        <v>34.507884244372988</v>
      </c>
      <c r="P54" s="10"/>
    </row>
    <row r="55" spans="1:16">
      <c r="A55" s="13"/>
      <c r="B55" s="39">
        <v>351.1</v>
      </c>
      <c r="C55" s="21" t="s">
        <v>95</v>
      </c>
      <c r="D55" s="46">
        <v>25694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25694</v>
      </c>
      <c r="O55" s="47">
        <f t="shared" si="8"/>
        <v>0.66093890675241163</v>
      </c>
      <c r="P55" s="9"/>
    </row>
    <row r="56" spans="1:16">
      <c r="A56" s="13"/>
      <c r="B56" s="39">
        <v>351.3</v>
      </c>
      <c r="C56" s="21" t="s">
        <v>142</v>
      </c>
      <c r="D56" s="46">
        <v>0</v>
      </c>
      <c r="E56" s="46">
        <v>4008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4008</v>
      </c>
      <c r="O56" s="47">
        <f t="shared" si="8"/>
        <v>0.10309967845659164</v>
      </c>
      <c r="P56" s="9"/>
    </row>
    <row r="57" spans="1:16">
      <c r="A57" s="13"/>
      <c r="B57" s="39">
        <v>352</v>
      </c>
      <c r="C57" s="21" t="s">
        <v>56</v>
      </c>
      <c r="D57" s="46">
        <v>1114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1114</v>
      </c>
      <c r="O57" s="47">
        <f t="shared" si="8"/>
        <v>2.8655948553054662E-2</v>
      </c>
      <c r="P57" s="9"/>
    </row>
    <row r="58" spans="1:16">
      <c r="A58" s="13"/>
      <c r="B58" s="39">
        <v>354</v>
      </c>
      <c r="C58" s="21" t="s">
        <v>57</v>
      </c>
      <c r="D58" s="46">
        <v>935077</v>
      </c>
      <c r="E58" s="46">
        <v>369708</v>
      </c>
      <c r="F58" s="46">
        <v>0</v>
      </c>
      <c r="G58" s="46">
        <v>0</v>
      </c>
      <c r="H58" s="46">
        <v>0</v>
      </c>
      <c r="I58" s="46">
        <v>5893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1310678</v>
      </c>
      <c r="O58" s="47">
        <f t="shared" si="8"/>
        <v>33.715189710610936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SUM(D60:D70)</f>
        <v>149839</v>
      </c>
      <c r="E59" s="32">
        <f t="shared" si="12"/>
        <v>1021908</v>
      </c>
      <c r="F59" s="32">
        <f t="shared" si="12"/>
        <v>0</v>
      </c>
      <c r="G59" s="32">
        <f t="shared" si="12"/>
        <v>505968</v>
      </c>
      <c r="H59" s="32">
        <f t="shared" si="12"/>
        <v>0</v>
      </c>
      <c r="I59" s="32">
        <f t="shared" si="12"/>
        <v>900696</v>
      </c>
      <c r="J59" s="32">
        <f t="shared" si="12"/>
        <v>459462</v>
      </c>
      <c r="K59" s="32">
        <f t="shared" si="12"/>
        <v>27792463</v>
      </c>
      <c r="L59" s="32">
        <f t="shared" si="12"/>
        <v>0</v>
      </c>
      <c r="M59" s="32">
        <f t="shared" si="12"/>
        <v>22379</v>
      </c>
      <c r="N59" s="32">
        <f t="shared" si="11"/>
        <v>30852715</v>
      </c>
      <c r="O59" s="45">
        <f t="shared" si="8"/>
        <v>793.63897106109323</v>
      </c>
      <c r="P59" s="10"/>
    </row>
    <row r="60" spans="1:16">
      <c r="A60" s="12"/>
      <c r="B60" s="25">
        <v>361.1</v>
      </c>
      <c r="C60" s="20" t="s">
        <v>59</v>
      </c>
      <c r="D60" s="46">
        <v>54078</v>
      </c>
      <c r="E60" s="46">
        <v>92527</v>
      </c>
      <c r="F60" s="46">
        <v>0</v>
      </c>
      <c r="G60" s="46">
        <v>324560</v>
      </c>
      <c r="H60" s="46">
        <v>0</v>
      </c>
      <c r="I60" s="46">
        <v>497677</v>
      </c>
      <c r="J60" s="46">
        <v>128426</v>
      </c>
      <c r="K60" s="46">
        <v>2957058</v>
      </c>
      <c r="L60" s="46">
        <v>0</v>
      </c>
      <c r="M60" s="46">
        <v>17494</v>
      </c>
      <c r="N60" s="46">
        <f t="shared" si="11"/>
        <v>4071820</v>
      </c>
      <c r="O60" s="47">
        <f t="shared" si="8"/>
        <v>104.74135048231511</v>
      </c>
      <c r="P60" s="9"/>
    </row>
    <row r="61" spans="1:16">
      <c r="A61" s="12"/>
      <c r="B61" s="25">
        <v>361.3</v>
      </c>
      <c r="C61" s="20" t="s">
        <v>96</v>
      </c>
      <c r="D61" s="46">
        <v>6371</v>
      </c>
      <c r="E61" s="46">
        <v>4815</v>
      </c>
      <c r="F61" s="46">
        <v>0</v>
      </c>
      <c r="G61" s="46">
        <v>4890</v>
      </c>
      <c r="H61" s="46">
        <v>0</v>
      </c>
      <c r="I61" s="46">
        <v>13802</v>
      </c>
      <c r="J61" s="46">
        <v>6526</v>
      </c>
      <c r="K61" s="46">
        <v>12502799</v>
      </c>
      <c r="L61" s="46">
        <v>0</v>
      </c>
      <c r="M61" s="46">
        <v>0</v>
      </c>
      <c r="N61" s="46">
        <f t="shared" ref="N61:N70" si="13">SUM(D61:M61)</f>
        <v>12539203</v>
      </c>
      <c r="O61" s="47">
        <f t="shared" si="8"/>
        <v>322.55184565916397</v>
      </c>
      <c r="P61" s="9"/>
    </row>
    <row r="62" spans="1:16">
      <c r="A62" s="12"/>
      <c r="B62" s="25">
        <v>361.4</v>
      </c>
      <c r="C62" s="20" t="s">
        <v>128</v>
      </c>
      <c r="D62" s="46">
        <v>-628</v>
      </c>
      <c r="E62" s="46">
        <v>-482</v>
      </c>
      <c r="F62" s="46">
        <v>0</v>
      </c>
      <c r="G62" s="46">
        <v>-482</v>
      </c>
      <c r="H62" s="46">
        <v>0</v>
      </c>
      <c r="I62" s="46">
        <v>2160</v>
      </c>
      <c r="J62" s="46">
        <v>-643</v>
      </c>
      <c r="K62" s="46">
        <v>0</v>
      </c>
      <c r="L62" s="46">
        <v>0</v>
      </c>
      <c r="M62" s="46">
        <v>0</v>
      </c>
      <c r="N62" s="46">
        <f t="shared" si="13"/>
        <v>-75</v>
      </c>
      <c r="O62" s="47">
        <f t="shared" si="8"/>
        <v>-1.9292604501607716E-3</v>
      </c>
      <c r="P62" s="9"/>
    </row>
    <row r="63" spans="1:16">
      <c r="A63" s="12"/>
      <c r="B63" s="25">
        <v>362</v>
      </c>
      <c r="C63" s="20" t="s">
        <v>60</v>
      </c>
      <c r="D63" s="46">
        <v>19445</v>
      </c>
      <c r="E63" s="46">
        <v>843469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862914</v>
      </c>
      <c r="O63" s="47">
        <f t="shared" si="8"/>
        <v>22.197144694533762</v>
      </c>
      <c r="P63" s="9"/>
    </row>
    <row r="64" spans="1:16">
      <c r="A64" s="12"/>
      <c r="B64" s="25">
        <v>364</v>
      </c>
      <c r="C64" s="20" t="s">
        <v>149</v>
      </c>
      <c r="D64" s="46">
        <v>6125</v>
      </c>
      <c r="E64" s="46">
        <v>0</v>
      </c>
      <c r="F64" s="46">
        <v>0</v>
      </c>
      <c r="G64" s="46">
        <v>0</v>
      </c>
      <c r="H64" s="46">
        <v>0</v>
      </c>
      <c r="I64" s="46">
        <v>18228</v>
      </c>
      <c r="J64" s="46">
        <v>33390</v>
      </c>
      <c r="K64" s="46">
        <v>0</v>
      </c>
      <c r="L64" s="46">
        <v>0</v>
      </c>
      <c r="M64" s="46">
        <v>0</v>
      </c>
      <c r="N64" s="46">
        <f t="shared" si="13"/>
        <v>57743</v>
      </c>
      <c r="O64" s="47">
        <f t="shared" si="8"/>
        <v>1.4853504823151125</v>
      </c>
      <c r="P64" s="9"/>
    </row>
    <row r="65" spans="1:119">
      <c r="A65" s="12"/>
      <c r="B65" s="25">
        <v>365</v>
      </c>
      <c r="C65" s="20" t="s">
        <v>129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1918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1918</v>
      </c>
      <c r="O65" s="47">
        <f t="shared" si="8"/>
        <v>4.9337620578778135E-2</v>
      </c>
      <c r="P65" s="9"/>
    </row>
    <row r="66" spans="1:119">
      <c r="A66" s="12"/>
      <c r="B66" s="25">
        <v>366</v>
      </c>
      <c r="C66" s="20" t="s">
        <v>63</v>
      </c>
      <c r="D66" s="46">
        <v>39121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39121</v>
      </c>
      <c r="O66" s="47">
        <f t="shared" si="8"/>
        <v>1.0063279742765274</v>
      </c>
      <c r="P66" s="9"/>
    </row>
    <row r="67" spans="1:119">
      <c r="A67" s="12"/>
      <c r="B67" s="25">
        <v>368</v>
      </c>
      <c r="C67" s="20" t="s">
        <v>111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12319140</v>
      </c>
      <c r="L67" s="46">
        <v>0</v>
      </c>
      <c r="M67" s="46">
        <v>0</v>
      </c>
      <c r="N67" s="46">
        <f t="shared" si="13"/>
        <v>12319140</v>
      </c>
      <c r="O67" s="47">
        <f t="shared" si="8"/>
        <v>316.89106109324757</v>
      </c>
      <c r="P67" s="9"/>
    </row>
    <row r="68" spans="1:119">
      <c r="A68" s="12"/>
      <c r="B68" s="25">
        <v>369.3</v>
      </c>
      <c r="C68" s="20" t="s">
        <v>98</v>
      </c>
      <c r="D68" s="46">
        <v>0</v>
      </c>
      <c r="E68" s="46">
        <v>0</v>
      </c>
      <c r="F68" s="46">
        <v>0</v>
      </c>
      <c r="G68" s="46">
        <v>177000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177000</v>
      </c>
      <c r="O68" s="47">
        <f t="shared" si="8"/>
        <v>4.553054662379421</v>
      </c>
      <c r="P68" s="9"/>
    </row>
    <row r="69" spans="1:119">
      <c r="A69" s="12"/>
      <c r="B69" s="25">
        <v>369.7</v>
      </c>
      <c r="C69" s="20" t="s">
        <v>167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13466</v>
      </c>
      <c r="L69" s="46">
        <v>0</v>
      </c>
      <c r="M69" s="46">
        <v>0</v>
      </c>
      <c r="N69" s="46">
        <f t="shared" si="13"/>
        <v>13466</v>
      </c>
      <c r="O69" s="47">
        <f t="shared" ref="O69:O74" si="14">(N69/O$76)</f>
        <v>0.34639228295819935</v>
      </c>
      <c r="P69" s="9"/>
    </row>
    <row r="70" spans="1:119">
      <c r="A70" s="12"/>
      <c r="B70" s="25">
        <v>369.9</v>
      </c>
      <c r="C70" s="20" t="s">
        <v>65</v>
      </c>
      <c r="D70" s="46">
        <v>25327</v>
      </c>
      <c r="E70" s="46">
        <v>81579</v>
      </c>
      <c r="F70" s="46">
        <v>0</v>
      </c>
      <c r="G70" s="46">
        <v>0</v>
      </c>
      <c r="H70" s="46">
        <v>0</v>
      </c>
      <c r="I70" s="46">
        <v>366911</v>
      </c>
      <c r="J70" s="46">
        <v>291763</v>
      </c>
      <c r="K70" s="46">
        <v>0</v>
      </c>
      <c r="L70" s="46">
        <v>0</v>
      </c>
      <c r="M70" s="46">
        <v>4885</v>
      </c>
      <c r="N70" s="46">
        <f t="shared" si="13"/>
        <v>770465</v>
      </c>
      <c r="O70" s="47">
        <f t="shared" si="14"/>
        <v>19.81903536977492</v>
      </c>
      <c r="P70" s="9"/>
    </row>
    <row r="71" spans="1:119" ht="15.75">
      <c r="A71" s="29" t="s">
        <v>35</v>
      </c>
      <c r="B71" s="30"/>
      <c r="C71" s="31"/>
      <c r="D71" s="32">
        <f t="shared" ref="D71:M71" si="15">SUM(D72:D73)</f>
        <v>8490037</v>
      </c>
      <c r="E71" s="32">
        <f t="shared" si="15"/>
        <v>6844807</v>
      </c>
      <c r="F71" s="32">
        <f t="shared" si="15"/>
        <v>0</v>
      </c>
      <c r="G71" s="32">
        <f t="shared" si="15"/>
        <v>0</v>
      </c>
      <c r="H71" s="32">
        <f t="shared" si="15"/>
        <v>0</v>
      </c>
      <c r="I71" s="32">
        <f t="shared" si="15"/>
        <v>0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903003</v>
      </c>
      <c r="N71" s="32">
        <f>SUM(D71:M71)</f>
        <v>16237847</v>
      </c>
      <c r="O71" s="45">
        <f t="shared" si="14"/>
        <v>417.69381350482314</v>
      </c>
      <c r="P71" s="9"/>
    </row>
    <row r="72" spans="1:119">
      <c r="A72" s="12"/>
      <c r="B72" s="25">
        <v>381</v>
      </c>
      <c r="C72" s="20" t="s">
        <v>66</v>
      </c>
      <c r="D72" s="46">
        <v>420593</v>
      </c>
      <c r="E72" s="46">
        <v>15000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435593</v>
      </c>
      <c r="O72" s="47">
        <f t="shared" si="14"/>
        <v>11.20496463022508</v>
      </c>
      <c r="P72" s="9"/>
    </row>
    <row r="73" spans="1:119" ht="15.75" thickBot="1">
      <c r="A73" s="12"/>
      <c r="B73" s="25">
        <v>384</v>
      </c>
      <c r="C73" s="20" t="s">
        <v>157</v>
      </c>
      <c r="D73" s="46">
        <v>8069444</v>
      </c>
      <c r="E73" s="46">
        <v>6829807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903003</v>
      </c>
      <c r="N73" s="46">
        <f>SUM(D73:M73)</f>
        <v>15802254</v>
      </c>
      <c r="O73" s="47">
        <f t="shared" si="14"/>
        <v>406.48884887459809</v>
      </c>
      <c r="P73" s="9"/>
    </row>
    <row r="74" spans="1:119" ht="16.5" thickBot="1">
      <c r="A74" s="14" t="s">
        <v>54</v>
      </c>
      <c r="B74" s="23"/>
      <c r="C74" s="22"/>
      <c r="D74" s="15">
        <f t="shared" ref="D74:M74" si="16">SUM(D5,D15,D25,D37,D54,D59,D71)</f>
        <v>44149785</v>
      </c>
      <c r="E74" s="15">
        <f t="shared" si="16"/>
        <v>13463460</v>
      </c>
      <c r="F74" s="15">
        <f t="shared" si="16"/>
        <v>2140741</v>
      </c>
      <c r="G74" s="15">
        <f t="shared" si="16"/>
        <v>4255603</v>
      </c>
      <c r="H74" s="15">
        <f t="shared" si="16"/>
        <v>0</v>
      </c>
      <c r="I74" s="15">
        <f t="shared" si="16"/>
        <v>98265860</v>
      </c>
      <c r="J74" s="15">
        <f t="shared" si="16"/>
        <v>16146542</v>
      </c>
      <c r="K74" s="15">
        <f t="shared" si="16"/>
        <v>27792463</v>
      </c>
      <c r="L74" s="15">
        <f t="shared" si="16"/>
        <v>0</v>
      </c>
      <c r="M74" s="15">
        <f t="shared" si="16"/>
        <v>4344333</v>
      </c>
      <c r="N74" s="15">
        <f>SUM(D74:M74)</f>
        <v>210558787</v>
      </c>
      <c r="O74" s="38">
        <f t="shared" si="14"/>
        <v>5416.3032025723469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179</v>
      </c>
      <c r="M76" s="48"/>
      <c r="N76" s="48"/>
      <c r="O76" s="43">
        <v>38875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103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14934254</v>
      </c>
      <c r="E5" s="27">
        <f t="shared" si="0"/>
        <v>0</v>
      </c>
      <c r="F5" s="27">
        <f t="shared" si="0"/>
        <v>1997489</v>
      </c>
      <c r="G5" s="27">
        <f t="shared" si="0"/>
        <v>3491396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2898561</v>
      </c>
      <c r="N5" s="28">
        <f t="shared" ref="N5:N16" si="1">SUM(D5:M5)</f>
        <v>23321700</v>
      </c>
      <c r="O5" s="33">
        <f t="shared" ref="O5:O36" si="2">(N5/O$58)</f>
        <v>606.01028999064545</v>
      </c>
      <c r="P5" s="6"/>
    </row>
    <row r="6" spans="1:133">
      <c r="A6" s="12"/>
      <c r="B6" s="25">
        <v>311</v>
      </c>
      <c r="C6" s="20" t="s">
        <v>2</v>
      </c>
      <c r="D6" s="46">
        <v>9701123</v>
      </c>
      <c r="E6" s="46">
        <v>0</v>
      </c>
      <c r="F6" s="46">
        <v>1997489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2898561</v>
      </c>
      <c r="N6" s="46">
        <f t="shared" si="1"/>
        <v>14597173</v>
      </c>
      <c r="O6" s="47">
        <f t="shared" si="2"/>
        <v>379.30498388940856</v>
      </c>
      <c r="P6" s="9"/>
    </row>
    <row r="7" spans="1:133">
      <c r="A7" s="12"/>
      <c r="B7" s="25">
        <v>312.10000000000002</v>
      </c>
      <c r="C7" s="20" t="s">
        <v>75</v>
      </c>
      <c r="D7" s="46">
        <v>5233131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5233131</v>
      </c>
      <c r="O7" s="47">
        <f t="shared" si="2"/>
        <v>135.98199251637044</v>
      </c>
      <c r="P7" s="9"/>
    </row>
    <row r="8" spans="1:133">
      <c r="A8" s="12"/>
      <c r="B8" s="25">
        <v>312.60000000000002</v>
      </c>
      <c r="C8" s="20" t="s">
        <v>160</v>
      </c>
      <c r="D8" s="46">
        <v>0</v>
      </c>
      <c r="E8" s="46">
        <v>0</v>
      </c>
      <c r="F8" s="46">
        <v>0</v>
      </c>
      <c r="G8" s="46">
        <v>3491396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3491396</v>
      </c>
      <c r="O8" s="47">
        <f t="shared" si="2"/>
        <v>90.723313584866432</v>
      </c>
      <c r="P8" s="9"/>
    </row>
    <row r="9" spans="1:133" ht="15.75">
      <c r="A9" s="29" t="s">
        <v>17</v>
      </c>
      <c r="B9" s="30"/>
      <c r="C9" s="31"/>
      <c r="D9" s="32">
        <f t="shared" ref="D9:M9" si="3">SUM(D10:D11)</f>
        <v>1291043</v>
      </c>
      <c r="E9" s="32">
        <f t="shared" si="3"/>
        <v>1475326</v>
      </c>
      <c r="F9" s="32">
        <f t="shared" si="3"/>
        <v>0</v>
      </c>
      <c r="G9" s="32">
        <f t="shared" si="3"/>
        <v>415019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3181388</v>
      </c>
      <c r="O9" s="45">
        <f t="shared" si="2"/>
        <v>82.667809998960607</v>
      </c>
      <c r="P9" s="10"/>
    </row>
    <row r="10" spans="1:133">
      <c r="A10" s="12"/>
      <c r="B10" s="25">
        <v>322</v>
      </c>
      <c r="C10" s="20" t="s">
        <v>0</v>
      </c>
      <c r="D10" s="46">
        <v>1291043</v>
      </c>
      <c r="E10" s="46">
        <v>1475326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2766369</v>
      </c>
      <c r="O10" s="47">
        <f t="shared" si="2"/>
        <v>71.883613969441839</v>
      </c>
      <c r="P10" s="9"/>
    </row>
    <row r="11" spans="1:133">
      <c r="A11" s="12"/>
      <c r="B11" s="25">
        <v>323.60000000000002</v>
      </c>
      <c r="C11" s="20" t="s">
        <v>161</v>
      </c>
      <c r="D11" s="46">
        <v>0</v>
      </c>
      <c r="E11" s="46">
        <v>0</v>
      </c>
      <c r="F11" s="46">
        <v>0</v>
      </c>
      <c r="G11" s="46">
        <v>415019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415019</v>
      </c>
      <c r="O11" s="47">
        <f t="shared" si="2"/>
        <v>10.78419602951876</v>
      </c>
      <c r="P11" s="9"/>
    </row>
    <row r="12" spans="1:133" ht="15.75">
      <c r="A12" s="29" t="s">
        <v>21</v>
      </c>
      <c r="B12" s="30"/>
      <c r="C12" s="31"/>
      <c r="D12" s="32">
        <f t="shared" ref="D12:M12" si="4">SUM(D13:D23)</f>
        <v>5386153</v>
      </c>
      <c r="E12" s="32">
        <f t="shared" si="4"/>
        <v>566210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353945</v>
      </c>
      <c r="J12" s="32">
        <f t="shared" si="4"/>
        <v>12410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6318718</v>
      </c>
      <c r="O12" s="45">
        <f t="shared" si="2"/>
        <v>164.19078058413885</v>
      </c>
      <c r="P12" s="10"/>
    </row>
    <row r="13" spans="1:133">
      <c r="A13" s="12"/>
      <c r="B13" s="25">
        <v>331.2</v>
      </c>
      <c r="C13" s="20" t="s">
        <v>107</v>
      </c>
      <c r="D13" s="46">
        <v>0</v>
      </c>
      <c r="E13" s="46">
        <v>18993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18993</v>
      </c>
      <c r="O13" s="47">
        <f t="shared" si="2"/>
        <v>0.49352977860929215</v>
      </c>
      <c r="P13" s="9"/>
    </row>
    <row r="14" spans="1:133">
      <c r="A14" s="12"/>
      <c r="B14" s="25">
        <v>331.5</v>
      </c>
      <c r="C14" s="20" t="s">
        <v>171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353945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353945</v>
      </c>
      <c r="O14" s="47">
        <f t="shared" si="2"/>
        <v>9.1971988358798455</v>
      </c>
      <c r="P14" s="9"/>
    </row>
    <row r="15" spans="1:133">
      <c r="A15" s="12"/>
      <c r="B15" s="25">
        <v>331.7</v>
      </c>
      <c r="C15" s="20" t="s">
        <v>80</v>
      </c>
      <c r="D15" s="46">
        <v>0</v>
      </c>
      <c r="E15" s="46">
        <v>444897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444897</v>
      </c>
      <c r="O15" s="47">
        <f t="shared" si="2"/>
        <v>11.560570626753975</v>
      </c>
      <c r="P15" s="9"/>
    </row>
    <row r="16" spans="1:133">
      <c r="A16" s="12"/>
      <c r="B16" s="25">
        <v>334.1</v>
      </c>
      <c r="C16" s="20" t="s">
        <v>155</v>
      </c>
      <c r="D16" s="46">
        <v>0</v>
      </c>
      <c r="E16" s="46">
        <v>90000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90000</v>
      </c>
      <c r="O16" s="47">
        <f t="shared" si="2"/>
        <v>2.3386342376052385</v>
      </c>
      <c r="P16" s="9"/>
    </row>
    <row r="17" spans="1:16">
      <c r="A17" s="12"/>
      <c r="B17" s="25">
        <v>334.7</v>
      </c>
      <c r="C17" s="20" t="s">
        <v>83</v>
      </c>
      <c r="D17" s="46">
        <v>0</v>
      </c>
      <c r="E17" s="46">
        <v>12320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12320</v>
      </c>
      <c r="O17" s="47">
        <f t="shared" si="2"/>
        <v>0.32013304230329487</v>
      </c>
      <c r="P17" s="9"/>
    </row>
    <row r="18" spans="1:16">
      <c r="A18" s="12"/>
      <c r="B18" s="25">
        <v>335.14</v>
      </c>
      <c r="C18" s="20" t="s">
        <v>120</v>
      </c>
      <c r="D18" s="46">
        <v>49125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49125</v>
      </c>
      <c r="O18" s="47">
        <f t="shared" si="2"/>
        <v>1.2765045213595261</v>
      </c>
      <c r="P18" s="9"/>
    </row>
    <row r="19" spans="1:16">
      <c r="A19" s="12"/>
      <c r="B19" s="25">
        <v>335.15</v>
      </c>
      <c r="C19" s="20" t="s">
        <v>121</v>
      </c>
      <c r="D19" s="46">
        <v>53631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53631</v>
      </c>
      <c r="O19" s="47">
        <f t="shared" si="2"/>
        <v>1.3935921421889617</v>
      </c>
      <c r="P19" s="9"/>
    </row>
    <row r="20" spans="1:16">
      <c r="A20" s="12"/>
      <c r="B20" s="25">
        <v>335.17</v>
      </c>
      <c r="C20" s="20" t="s">
        <v>166</v>
      </c>
      <c r="D20" s="46">
        <v>1689341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1689341</v>
      </c>
      <c r="O20" s="47">
        <f t="shared" si="2"/>
        <v>43.897230017669678</v>
      </c>
      <c r="P20" s="9"/>
    </row>
    <row r="21" spans="1:16">
      <c r="A21" s="12"/>
      <c r="B21" s="25">
        <v>335.18</v>
      </c>
      <c r="C21" s="20" t="s">
        <v>122</v>
      </c>
      <c r="D21" s="46">
        <v>3080991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3080991</v>
      </c>
      <c r="O21" s="47">
        <f t="shared" si="2"/>
        <v>80.059011537262236</v>
      </c>
      <c r="P21" s="9"/>
    </row>
    <row r="22" spans="1:16">
      <c r="A22" s="12"/>
      <c r="B22" s="25">
        <v>335.19</v>
      </c>
      <c r="C22" s="20" t="s">
        <v>123</v>
      </c>
      <c r="D22" s="46">
        <v>24001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24001</v>
      </c>
      <c r="O22" s="47">
        <f t="shared" si="2"/>
        <v>0.62366178151959251</v>
      </c>
      <c r="P22" s="9"/>
    </row>
    <row r="23" spans="1:16">
      <c r="A23" s="12"/>
      <c r="B23" s="25">
        <v>338</v>
      </c>
      <c r="C23" s="20" t="s">
        <v>88</v>
      </c>
      <c r="D23" s="46">
        <v>489064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12410</v>
      </c>
      <c r="K23" s="46">
        <v>0</v>
      </c>
      <c r="L23" s="46">
        <v>0</v>
      </c>
      <c r="M23" s="46">
        <v>0</v>
      </c>
      <c r="N23" s="46">
        <f>SUM(D23:M23)</f>
        <v>501474</v>
      </c>
      <c r="O23" s="47">
        <f t="shared" si="2"/>
        <v>13.030714062987215</v>
      </c>
      <c r="P23" s="9"/>
    </row>
    <row r="24" spans="1:16" ht="15.75">
      <c r="A24" s="29" t="s">
        <v>33</v>
      </c>
      <c r="B24" s="30"/>
      <c r="C24" s="31"/>
      <c r="D24" s="32">
        <f t="shared" ref="D24:M24" si="6">SUM(D25:D37)</f>
        <v>5708539</v>
      </c>
      <c r="E24" s="32">
        <f t="shared" si="6"/>
        <v>4646474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95966127</v>
      </c>
      <c r="J24" s="32">
        <f t="shared" si="6"/>
        <v>13628799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119949939</v>
      </c>
      <c r="O24" s="45">
        <f t="shared" si="2"/>
        <v>3116.8781571562208</v>
      </c>
      <c r="P24" s="10"/>
    </row>
    <row r="25" spans="1:16">
      <c r="A25" s="12"/>
      <c r="B25" s="25">
        <v>341.2</v>
      </c>
      <c r="C25" s="20" t="s">
        <v>124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13628799</v>
      </c>
      <c r="K25" s="46">
        <v>0</v>
      </c>
      <c r="L25" s="46">
        <v>0</v>
      </c>
      <c r="M25" s="46">
        <v>0</v>
      </c>
      <c r="N25" s="46">
        <f t="shared" ref="N25:N37" si="7">SUM(D25:M25)</f>
        <v>13628799</v>
      </c>
      <c r="O25" s="47">
        <f t="shared" si="2"/>
        <v>354.14195509822264</v>
      </c>
      <c r="P25" s="9"/>
    </row>
    <row r="26" spans="1:16">
      <c r="A26" s="12"/>
      <c r="B26" s="25">
        <v>341.3</v>
      </c>
      <c r="C26" s="20" t="s">
        <v>125</v>
      </c>
      <c r="D26" s="46">
        <v>3874065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3874065</v>
      </c>
      <c r="O26" s="47">
        <f t="shared" si="2"/>
        <v>100.66690053009043</v>
      </c>
      <c r="P26" s="9"/>
    </row>
    <row r="27" spans="1:16">
      <c r="A27" s="12"/>
      <c r="B27" s="25">
        <v>341.9</v>
      </c>
      <c r="C27" s="20" t="s">
        <v>126</v>
      </c>
      <c r="D27" s="46">
        <v>439993</v>
      </c>
      <c r="E27" s="46">
        <v>530</v>
      </c>
      <c r="F27" s="46">
        <v>0</v>
      </c>
      <c r="G27" s="46">
        <v>0</v>
      </c>
      <c r="H27" s="46">
        <v>0</v>
      </c>
      <c r="I27" s="46">
        <v>914009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1354532</v>
      </c>
      <c r="O27" s="47">
        <f t="shared" si="2"/>
        <v>35.197276790354429</v>
      </c>
      <c r="P27" s="9"/>
    </row>
    <row r="28" spans="1:16">
      <c r="A28" s="12"/>
      <c r="B28" s="25">
        <v>342.1</v>
      </c>
      <c r="C28" s="20" t="s">
        <v>39</v>
      </c>
      <c r="D28" s="46">
        <v>68475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68475</v>
      </c>
      <c r="O28" s="47">
        <f t="shared" si="2"/>
        <v>1.7793108824446524</v>
      </c>
      <c r="P28" s="9"/>
    </row>
    <row r="29" spans="1:16">
      <c r="A29" s="12"/>
      <c r="B29" s="25">
        <v>342.5</v>
      </c>
      <c r="C29" s="20" t="s">
        <v>41</v>
      </c>
      <c r="D29" s="46">
        <v>265291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265291</v>
      </c>
      <c r="O29" s="47">
        <f t="shared" si="2"/>
        <v>6.8935401725392369</v>
      </c>
      <c r="P29" s="9"/>
    </row>
    <row r="30" spans="1:16">
      <c r="A30" s="12"/>
      <c r="B30" s="25">
        <v>343.1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54214523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54214523</v>
      </c>
      <c r="O30" s="47">
        <f t="shared" si="2"/>
        <v>1408.7548851470742</v>
      </c>
      <c r="P30" s="9"/>
    </row>
    <row r="31" spans="1:16">
      <c r="A31" s="12"/>
      <c r="B31" s="25">
        <v>343.3</v>
      </c>
      <c r="C31" s="20" t="s">
        <v>45</v>
      </c>
      <c r="D31" s="46">
        <v>619106</v>
      </c>
      <c r="E31" s="46">
        <v>0</v>
      </c>
      <c r="F31" s="46">
        <v>0</v>
      </c>
      <c r="G31" s="46">
        <v>0</v>
      </c>
      <c r="H31" s="46">
        <v>0</v>
      </c>
      <c r="I31" s="46">
        <v>15473044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16092150</v>
      </c>
      <c r="O31" s="47">
        <f t="shared" si="2"/>
        <v>418.151699407546</v>
      </c>
      <c r="P31" s="9"/>
    </row>
    <row r="32" spans="1:16">
      <c r="A32" s="12"/>
      <c r="B32" s="25">
        <v>343.4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6443982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6443982</v>
      </c>
      <c r="O32" s="47">
        <f t="shared" si="2"/>
        <v>167.44574368568755</v>
      </c>
      <c r="P32" s="9"/>
    </row>
    <row r="33" spans="1:16">
      <c r="A33" s="12"/>
      <c r="B33" s="25">
        <v>343.5</v>
      </c>
      <c r="C33" s="20" t="s">
        <v>47</v>
      </c>
      <c r="D33" s="46">
        <v>206524</v>
      </c>
      <c r="E33" s="46">
        <v>0</v>
      </c>
      <c r="F33" s="46">
        <v>0</v>
      </c>
      <c r="G33" s="46">
        <v>0</v>
      </c>
      <c r="H33" s="46">
        <v>0</v>
      </c>
      <c r="I33" s="46">
        <v>18920569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19127093</v>
      </c>
      <c r="O33" s="47">
        <f t="shared" si="2"/>
        <v>497.01416172954993</v>
      </c>
      <c r="P33" s="9"/>
    </row>
    <row r="34" spans="1:16">
      <c r="A34" s="12"/>
      <c r="B34" s="25">
        <v>343.8</v>
      </c>
      <c r="C34" s="20" t="s">
        <v>49</v>
      </c>
      <c r="D34" s="46">
        <v>20175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20175</v>
      </c>
      <c r="O34" s="47">
        <f t="shared" si="2"/>
        <v>0.52424384159650761</v>
      </c>
      <c r="P34" s="9"/>
    </row>
    <row r="35" spans="1:16">
      <c r="A35" s="12"/>
      <c r="B35" s="25">
        <v>344.5</v>
      </c>
      <c r="C35" s="20" t="s">
        <v>127</v>
      </c>
      <c r="D35" s="46">
        <v>51745</v>
      </c>
      <c r="E35" s="46">
        <v>2295582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2347327</v>
      </c>
      <c r="O35" s="47">
        <f t="shared" si="2"/>
        <v>60.994880989502128</v>
      </c>
      <c r="P35" s="9"/>
    </row>
    <row r="36" spans="1:16">
      <c r="A36" s="12"/>
      <c r="B36" s="25">
        <v>347.3</v>
      </c>
      <c r="C36" s="20" t="s">
        <v>53</v>
      </c>
      <c r="D36" s="46">
        <v>52024</v>
      </c>
      <c r="E36" s="46">
        <v>2350362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2402386</v>
      </c>
      <c r="O36" s="47">
        <f t="shared" si="2"/>
        <v>62.425579461594431</v>
      </c>
      <c r="P36" s="9"/>
    </row>
    <row r="37" spans="1:16">
      <c r="A37" s="12"/>
      <c r="B37" s="25">
        <v>347.9</v>
      </c>
      <c r="C37" s="20" t="s">
        <v>93</v>
      </c>
      <c r="D37" s="46">
        <v>111141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111141</v>
      </c>
      <c r="O37" s="47">
        <f t="shared" ref="O37:O56" si="8">(N37/O$58)</f>
        <v>2.8879794200187092</v>
      </c>
      <c r="P37" s="9"/>
    </row>
    <row r="38" spans="1:16" ht="15.75">
      <c r="A38" s="29" t="s">
        <v>34</v>
      </c>
      <c r="B38" s="30"/>
      <c r="C38" s="31"/>
      <c r="D38" s="32">
        <f t="shared" ref="D38:M38" si="9">SUM(D39:D41)</f>
        <v>927405</v>
      </c>
      <c r="E38" s="32">
        <f t="shared" si="9"/>
        <v>285168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3" si="10">SUM(D38:M38)</f>
        <v>1212573</v>
      </c>
      <c r="O38" s="45">
        <f t="shared" si="8"/>
        <v>31.508497037729967</v>
      </c>
      <c r="P38" s="10"/>
    </row>
    <row r="39" spans="1:16">
      <c r="A39" s="13"/>
      <c r="B39" s="39">
        <v>351.1</v>
      </c>
      <c r="C39" s="21" t="s">
        <v>95</v>
      </c>
      <c r="D39" s="46">
        <v>0</v>
      </c>
      <c r="E39" s="46">
        <v>12432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12432</v>
      </c>
      <c r="O39" s="47">
        <f t="shared" si="8"/>
        <v>0.32304334268787027</v>
      </c>
      <c r="P39" s="9"/>
    </row>
    <row r="40" spans="1:16">
      <c r="A40" s="13"/>
      <c r="B40" s="39">
        <v>352</v>
      </c>
      <c r="C40" s="21" t="s">
        <v>56</v>
      </c>
      <c r="D40" s="46">
        <v>5307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5307</v>
      </c>
      <c r="O40" s="47">
        <f t="shared" si="8"/>
        <v>0.13790146554412222</v>
      </c>
      <c r="P40" s="9"/>
    </row>
    <row r="41" spans="1:16">
      <c r="A41" s="13"/>
      <c r="B41" s="39">
        <v>354</v>
      </c>
      <c r="C41" s="21" t="s">
        <v>57</v>
      </c>
      <c r="D41" s="46">
        <v>922098</v>
      </c>
      <c r="E41" s="46">
        <v>272736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1194834</v>
      </c>
      <c r="O41" s="47">
        <f t="shared" si="8"/>
        <v>31.047552229497974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SUM(D43:D52)</f>
        <v>217327</v>
      </c>
      <c r="E42" s="32">
        <f t="shared" si="11"/>
        <v>468018</v>
      </c>
      <c r="F42" s="32">
        <f t="shared" si="11"/>
        <v>132</v>
      </c>
      <c r="G42" s="32">
        <f t="shared" si="11"/>
        <v>892003</v>
      </c>
      <c r="H42" s="32">
        <f t="shared" si="11"/>
        <v>0</v>
      </c>
      <c r="I42" s="32">
        <f t="shared" si="11"/>
        <v>1952308</v>
      </c>
      <c r="J42" s="32">
        <f t="shared" si="11"/>
        <v>308503</v>
      </c>
      <c r="K42" s="32">
        <f t="shared" si="11"/>
        <v>17971113</v>
      </c>
      <c r="L42" s="32">
        <f t="shared" si="11"/>
        <v>0</v>
      </c>
      <c r="M42" s="32">
        <f t="shared" si="11"/>
        <v>62476</v>
      </c>
      <c r="N42" s="32">
        <f t="shared" si="10"/>
        <v>21871880</v>
      </c>
      <c r="O42" s="45">
        <f t="shared" si="8"/>
        <v>568.33697120881402</v>
      </c>
      <c r="P42" s="10"/>
    </row>
    <row r="43" spans="1:16">
      <c r="A43" s="12"/>
      <c r="B43" s="25">
        <v>361.1</v>
      </c>
      <c r="C43" s="20" t="s">
        <v>59</v>
      </c>
      <c r="D43" s="46">
        <v>106534</v>
      </c>
      <c r="E43" s="46">
        <v>106474</v>
      </c>
      <c r="F43" s="46">
        <v>132</v>
      </c>
      <c r="G43" s="46">
        <v>671751</v>
      </c>
      <c r="H43" s="46">
        <v>0</v>
      </c>
      <c r="I43" s="46">
        <v>778914</v>
      </c>
      <c r="J43" s="46">
        <v>166597</v>
      </c>
      <c r="K43" s="46">
        <v>2558191</v>
      </c>
      <c r="L43" s="46">
        <v>0</v>
      </c>
      <c r="M43" s="46">
        <v>15492</v>
      </c>
      <c r="N43" s="46">
        <f t="shared" si="10"/>
        <v>4404085</v>
      </c>
      <c r="O43" s="47">
        <f t="shared" si="8"/>
        <v>114.4393774035963</v>
      </c>
      <c r="P43" s="9"/>
    </row>
    <row r="44" spans="1:16">
      <c r="A44" s="12"/>
      <c r="B44" s="25">
        <v>361.3</v>
      </c>
      <c r="C44" s="20" t="s">
        <v>96</v>
      </c>
      <c r="D44" s="46">
        <v>44679</v>
      </c>
      <c r="E44" s="46">
        <v>72868</v>
      </c>
      <c r="F44" s="46">
        <v>0</v>
      </c>
      <c r="G44" s="46">
        <v>66229</v>
      </c>
      <c r="H44" s="46">
        <v>0</v>
      </c>
      <c r="I44" s="46">
        <v>327728</v>
      </c>
      <c r="J44" s="46">
        <v>106981</v>
      </c>
      <c r="K44" s="46">
        <v>3711256</v>
      </c>
      <c r="L44" s="46">
        <v>0</v>
      </c>
      <c r="M44" s="46">
        <v>-1394</v>
      </c>
      <c r="N44" s="46">
        <f t="shared" ref="N44:N52" si="12">SUM(D44:M44)</f>
        <v>4328347</v>
      </c>
      <c r="O44" s="47">
        <f t="shared" si="8"/>
        <v>112.47133873817691</v>
      </c>
      <c r="P44" s="9"/>
    </row>
    <row r="45" spans="1:16">
      <c r="A45" s="12"/>
      <c r="B45" s="25">
        <v>361.4</v>
      </c>
      <c r="C45" s="20" t="s">
        <v>128</v>
      </c>
      <c r="D45" s="46">
        <v>4691</v>
      </c>
      <c r="E45" s="46">
        <v>827</v>
      </c>
      <c r="F45" s="46">
        <v>0</v>
      </c>
      <c r="G45" s="46">
        <v>2023</v>
      </c>
      <c r="H45" s="46">
        <v>0</v>
      </c>
      <c r="I45" s="46">
        <v>1322</v>
      </c>
      <c r="J45" s="46">
        <v>-1768</v>
      </c>
      <c r="K45" s="46">
        <v>0</v>
      </c>
      <c r="L45" s="46">
        <v>0</v>
      </c>
      <c r="M45" s="46">
        <v>16953</v>
      </c>
      <c r="N45" s="46">
        <f t="shared" si="12"/>
        <v>24048</v>
      </c>
      <c r="O45" s="47">
        <f t="shared" si="8"/>
        <v>0.62488306828811979</v>
      </c>
      <c r="P45" s="9"/>
    </row>
    <row r="46" spans="1:16">
      <c r="A46" s="12"/>
      <c r="B46" s="25">
        <v>362</v>
      </c>
      <c r="C46" s="20" t="s">
        <v>60</v>
      </c>
      <c r="D46" s="46">
        <v>19841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19841</v>
      </c>
      <c r="O46" s="47">
        <f t="shared" si="8"/>
        <v>0.51556491009250593</v>
      </c>
      <c r="P46" s="9"/>
    </row>
    <row r="47" spans="1:16">
      <c r="A47" s="12"/>
      <c r="B47" s="25">
        <v>364</v>
      </c>
      <c r="C47" s="20" t="s">
        <v>149</v>
      </c>
      <c r="D47" s="46">
        <v>13197</v>
      </c>
      <c r="E47" s="46">
        <v>0</v>
      </c>
      <c r="F47" s="46">
        <v>0</v>
      </c>
      <c r="G47" s="46">
        <v>0</v>
      </c>
      <c r="H47" s="46">
        <v>0</v>
      </c>
      <c r="I47" s="46">
        <v>55958</v>
      </c>
      <c r="J47" s="46">
        <v>30037</v>
      </c>
      <c r="K47" s="46">
        <v>0</v>
      </c>
      <c r="L47" s="46">
        <v>0</v>
      </c>
      <c r="M47" s="46">
        <v>0</v>
      </c>
      <c r="N47" s="46">
        <f t="shared" si="12"/>
        <v>99192</v>
      </c>
      <c r="O47" s="47">
        <f t="shared" si="8"/>
        <v>2.5774867477393202</v>
      </c>
      <c r="P47" s="9"/>
    </row>
    <row r="48" spans="1:16">
      <c r="A48" s="12"/>
      <c r="B48" s="25">
        <v>365</v>
      </c>
      <c r="C48" s="20" t="s">
        <v>129</v>
      </c>
      <c r="D48" s="46">
        <v>0</v>
      </c>
      <c r="E48" s="46">
        <v>5208</v>
      </c>
      <c r="F48" s="46">
        <v>0</v>
      </c>
      <c r="G48" s="46">
        <v>0</v>
      </c>
      <c r="H48" s="46">
        <v>0</v>
      </c>
      <c r="I48" s="46">
        <v>17808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23016</v>
      </c>
      <c r="O48" s="47">
        <f t="shared" si="8"/>
        <v>0.59806672903024638</v>
      </c>
      <c r="P48" s="9"/>
    </row>
    <row r="49" spans="1:119">
      <c r="A49" s="12"/>
      <c r="B49" s="25">
        <v>366</v>
      </c>
      <c r="C49" s="20" t="s">
        <v>63</v>
      </c>
      <c r="D49" s="46">
        <v>0</v>
      </c>
      <c r="E49" s="46">
        <v>11687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11687</v>
      </c>
      <c r="O49" s="47">
        <f t="shared" si="8"/>
        <v>0.30368464816547136</v>
      </c>
      <c r="P49" s="9"/>
    </row>
    <row r="50" spans="1:119">
      <c r="A50" s="12"/>
      <c r="B50" s="25">
        <v>368</v>
      </c>
      <c r="C50" s="20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11680293</v>
      </c>
      <c r="L50" s="46">
        <v>0</v>
      </c>
      <c r="M50" s="46">
        <v>0</v>
      </c>
      <c r="N50" s="46">
        <f t="shared" si="12"/>
        <v>11680293</v>
      </c>
      <c r="O50" s="47">
        <f t="shared" si="8"/>
        <v>303.51036794512004</v>
      </c>
      <c r="P50" s="9"/>
    </row>
    <row r="51" spans="1:119">
      <c r="A51" s="12"/>
      <c r="B51" s="25">
        <v>369.7</v>
      </c>
      <c r="C51" s="20" t="s">
        <v>167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21373</v>
      </c>
      <c r="L51" s="46">
        <v>0</v>
      </c>
      <c r="M51" s="46">
        <v>0</v>
      </c>
      <c r="N51" s="46">
        <f t="shared" si="12"/>
        <v>21373</v>
      </c>
      <c r="O51" s="47">
        <f t="shared" si="8"/>
        <v>0.55537366178151959</v>
      </c>
      <c r="P51" s="9"/>
    </row>
    <row r="52" spans="1:119">
      <c r="A52" s="12"/>
      <c r="B52" s="25">
        <v>369.9</v>
      </c>
      <c r="C52" s="20" t="s">
        <v>65</v>
      </c>
      <c r="D52" s="46">
        <v>28385</v>
      </c>
      <c r="E52" s="46">
        <v>270954</v>
      </c>
      <c r="F52" s="46">
        <v>0</v>
      </c>
      <c r="G52" s="46">
        <v>152000</v>
      </c>
      <c r="H52" s="46">
        <v>0</v>
      </c>
      <c r="I52" s="46">
        <v>770578</v>
      </c>
      <c r="J52" s="46">
        <v>6656</v>
      </c>
      <c r="K52" s="46">
        <v>0</v>
      </c>
      <c r="L52" s="46">
        <v>0</v>
      </c>
      <c r="M52" s="46">
        <v>31425</v>
      </c>
      <c r="N52" s="46">
        <f t="shared" si="12"/>
        <v>1259998</v>
      </c>
      <c r="O52" s="47">
        <f t="shared" si="8"/>
        <v>32.740827356823615</v>
      </c>
      <c r="P52" s="9"/>
    </row>
    <row r="53" spans="1:119" ht="15.75">
      <c r="A53" s="29" t="s">
        <v>35</v>
      </c>
      <c r="B53" s="30"/>
      <c r="C53" s="31"/>
      <c r="D53" s="32">
        <f t="shared" ref="D53:M53" si="13">SUM(D54:D55)</f>
        <v>7821663</v>
      </c>
      <c r="E53" s="32">
        <f t="shared" si="13"/>
        <v>46160</v>
      </c>
      <c r="F53" s="32">
        <f t="shared" si="13"/>
        <v>0</v>
      </c>
      <c r="G53" s="32">
        <f t="shared" si="13"/>
        <v>2795810</v>
      </c>
      <c r="H53" s="32">
        <f t="shared" si="13"/>
        <v>0</v>
      </c>
      <c r="I53" s="32">
        <f t="shared" si="13"/>
        <v>0</v>
      </c>
      <c r="J53" s="32">
        <f t="shared" si="13"/>
        <v>6090</v>
      </c>
      <c r="K53" s="32">
        <f t="shared" si="13"/>
        <v>0</v>
      </c>
      <c r="L53" s="32">
        <f t="shared" si="13"/>
        <v>0</v>
      </c>
      <c r="M53" s="32">
        <f t="shared" si="13"/>
        <v>2219487</v>
      </c>
      <c r="N53" s="32">
        <f>SUM(D53:M53)</f>
        <v>12889210</v>
      </c>
      <c r="O53" s="45">
        <f t="shared" si="8"/>
        <v>334.92386446315351</v>
      </c>
      <c r="P53" s="9"/>
    </row>
    <row r="54" spans="1:119">
      <c r="A54" s="12"/>
      <c r="B54" s="25">
        <v>381</v>
      </c>
      <c r="C54" s="20" t="s">
        <v>66</v>
      </c>
      <c r="D54" s="46">
        <v>7821663</v>
      </c>
      <c r="E54" s="46">
        <v>46160</v>
      </c>
      <c r="F54" s="46">
        <v>0</v>
      </c>
      <c r="G54" s="46">
        <v>2795810</v>
      </c>
      <c r="H54" s="46">
        <v>0</v>
      </c>
      <c r="I54" s="46">
        <v>0</v>
      </c>
      <c r="J54" s="46">
        <v>6090</v>
      </c>
      <c r="K54" s="46">
        <v>0</v>
      </c>
      <c r="L54" s="46">
        <v>0</v>
      </c>
      <c r="M54" s="46">
        <v>2040494</v>
      </c>
      <c r="N54" s="46">
        <f>SUM(D54:M54)</f>
        <v>12710217</v>
      </c>
      <c r="O54" s="47">
        <f t="shared" si="8"/>
        <v>330.27276270657939</v>
      </c>
      <c r="P54" s="9"/>
    </row>
    <row r="55" spans="1:119" ht="15.75" thickBot="1">
      <c r="A55" s="12"/>
      <c r="B55" s="25">
        <v>384</v>
      </c>
      <c r="C55" s="20" t="s">
        <v>157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178993</v>
      </c>
      <c r="N55" s="46">
        <f>SUM(D55:M55)</f>
        <v>178993</v>
      </c>
      <c r="O55" s="47">
        <f t="shared" si="8"/>
        <v>4.6511017565741604</v>
      </c>
      <c r="P55" s="9"/>
    </row>
    <row r="56" spans="1:119" ht="16.5" thickBot="1">
      <c r="A56" s="14" t="s">
        <v>54</v>
      </c>
      <c r="B56" s="23"/>
      <c r="C56" s="22"/>
      <c r="D56" s="15">
        <f t="shared" ref="D56:M56" si="14">SUM(D5,D9,D12,D24,D38,D42,D53)</f>
        <v>36286384</v>
      </c>
      <c r="E56" s="15">
        <f t="shared" si="14"/>
        <v>7487356</v>
      </c>
      <c r="F56" s="15">
        <f t="shared" si="14"/>
        <v>1997621</v>
      </c>
      <c r="G56" s="15">
        <f t="shared" si="14"/>
        <v>7594228</v>
      </c>
      <c r="H56" s="15">
        <f t="shared" si="14"/>
        <v>0</v>
      </c>
      <c r="I56" s="15">
        <f t="shared" si="14"/>
        <v>98272380</v>
      </c>
      <c r="J56" s="15">
        <f t="shared" si="14"/>
        <v>13955802</v>
      </c>
      <c r="K56" s="15">
        <f t="shared" si="14"/>
        <v>17971113</v>
      </c>
      <c r="L56" s="15">
        <f t="shared" si="14"/>
        <v>0</v>
      </c>
      <c r="M56" s="15">
        <f t="shared" si="14"/>
        <v>5180524</v>
      </c>
      <c r="N56" s="15">
        <f>SUM(D56:M56)</f>
        <v>188745408</v>
      </c>
      <c r="O56" s="38">
        <f t="shared" si="8"/>
        <v>4904.5163704396637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172</v>
      </c>
      <c r="M58" s="48"/>
      <c r="N58" s="48"/>
      <c r="O58" s="43">
        <v>38484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103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13819192</v>
      </c>
      <c r="E5" s="27">
        <f t="shared" si="0"/>
        <v>0</v>
      </c>
      <c r="F5" s="27">
        <f t="shared" si="0"/>
        <v>0</v>
      </c>
      <c r="G5" s="27">
        <f t="shared" si="0"/>
        <v>2705726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2518727</v>
      </c>
      <c r="N5" s="28">
        <f t="shared" ref="N5:N16" si="1">SUM(D5:M5)</f>
        <v>19043645</v>
      </c>
      <c r="O5" s="33">
        <f t="shared" ref="O5:O36" si="2">(N5/O$59)</f>
        <v>497.78197454060694</v>
      </c>
      <c r="P5" s="6"/>
    </row>
    <row r="6" spans="1:133">
      <c r="A6" s="12"/>
      <c r="B6" s="25">
        <v>311</v>
      </c>
      <c r="C6" s="20" t="s">
        <v>2</v>
      </c>
      <c r="D6" s="46">
        <v>8721432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2518727</v>
      </c>
      <c r="N6" s="46">
        <f t="shared" si="1"/>
        <v>11240159</v>
      </c>
      <c r="O6" s="47">
        <f t="shared" si="2"/>
        <v>293.80659748542752</v>
      </c>
      <c r="P6" s="9"/>
    </row>
    <row r="7" spans="1:133">
      <c r="A7" s="12"/>
      <c r="B7" s="25">
        <v>312.10000000000002</v>
      </c>
      <c r="C7" s="20" t="s">
        <v>75</v>
      </c>
      <c r="D7" s="46">
        <v>5097760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5097760</v>
      </c>
      <c r="O7" s="47">
        <f t="shared" si="2"/>
        <v>133.25038555035681</v>
      </c>
      <c r="P7" s="9"/>
    </row>
    <row r="8" spans="1:133">
      <c r="A8" s="12"/>
      <c r="B8" s="25">
        <v>312.60000000000002</v>
      </c>
      <c r="C8" s="20" t="s">
        <v>160</v>
      </c>
      <c r="D8" s="46">
        <v>0</v>
      </c>
      <c r="E8" s="46">
        <v>0</v>
      </c>
      <c r="F8" s="46">
        <v>0</v>
      </c>
      <c r="G8" s="46">
        <v>2705726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2705726</v>
      </c>
      <c r="O8" s="47">
        <f t="shared" si="2"/>
        <v>70.72499150482264</v>
      </c>
      <c r="P8" s="9"/>
    </row>
    <row r="9" spans="1:133" ht="15.75">
      <c r="A9" s="29" t="s">
        <v>17</v>
      </c>
      <c r="B9" s="30"/>
      <c r="C9" s="31"/>
      <c r="D9" s="32">
        <f t="shared" ref="D9:M9" si="3">SUM(D10:D11)</f>
        <v>885703</v>
      </c>
      <c r="E9" s="32">
        <f t="shared" si="3"/>
        <v>1487173</v>
      </c>
      <c r="F9" s="32">
        <f t="shared" si="3"/>
        <v>0</v>
      </c>
      <c r="G9" s="32">
        <f t="shared" si="3"/>
        <v>379322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2752198</v>
      </c>
      <c r="O9" s="45">
        <f t="shared" si="2"/>
        <v>71.939723449303401</v>
      </c>
      <c r="P9" s="10"/>
    </row>
    <row r="10" spans="1:133">
      <c r="A10" s="12"/>
      <c r="B10" s="25">
        <v>322</v>
      </c>
      <c r="C10" s="20" t="s">
        <v>0</v>
      </c>
      <c r="D10" s="46">
        <v>885703</v>
      </c>
      <c r="E10" s="46">
        <v>1487173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2372876</v>
      </c>
      <c r="O10" s="47">
        <f t="shared" si="2"/>
        <v>62.024622944820557</v>
      </c>
      <c r="P10" s="9"/>
    </row>
    <row r="11" spans="1:133">
      <c r="A11" s="12"/>
      <c r="B11" s="25">
        <v>323.60000000000002</v>
      </c>
      <c r="C11" s="20" t="s">
        <v>161</v>
      </c>
      <c r="D11" s="46">
        <v>0</v>
      </c>
      <c r="E11" s="46">
        <v>0</v>
      </c>
      <c r="F11" s="46">
        <v>0</v>
      </c>
      <c r="G11" s="46">
        <v>379322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379322</v>
      </c>
      <c r="O11" s="47">
        <f t="shared" si="2"/>
        <v>9.9151005044828402</v>
      </c>
      <c r="P11" s="9"/>
    </row>
    <row r="12" spans="1:133" ht="15.75">
      <c r="A12" s="29" t="s">
        <v>21</v>
      </c>
      <c r="B12" s="30"/>
      <c r="C12" s="31"/>
      <c r="D12" s="32">
        <f t="shared" ref="D12:M12" si="4">SUM(D13:D24)</f>
        <v>5316886</v>
      </c>
      <c r="E12" s="32">
        <f t="shared" si="4"/>
        <v>978510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15980</v>
      </c>
      <c r="K12" s="32">
        <f t="shared" si="4"/>
        <v>0</v>
      </c>
      <c r="L12" s="32">
        <f t="shared" si="4"/>
        <v>0</v>
      </c>
      <c r="M12" s="32">
        <f t="shared" si="4"/>
        <v>71732</v>
      </c>
      <c r="N12" s="44">
        <f t="shared" si="1"/>
        <v>6383108</v>
      </c>
      <c r="O12" s="45">
        <f t="shared" si="2"/>
        <v>166.84810622892542</v>
      </c>
      <c r="P12" s="10"/>
    </row>
    <row r="13" spans="1:133">
      <c r="A13" s="12"/>
      <c r="B13" s="25">
        <v>331.2</v>
      </c>
      <c r="C13" s="20" t="s">
        <v>107</v>
      </c>
      <c r="D13" s="46">
        <v>0</v>
      </c>
      <c r="E13" s="46">
        <v>31979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31979</v>
      </c>
      <c r="O13" s="47">
        <f t="shared" si="2"/>
        <v>0.83589931254410954</v>
      </c>
      <c r="P13" s="9"/>
    </row>
    <row r="14" spans="1:133">
      <c r="A14" s="12"/>
      <c r="B14" s="25">
        <v>331.39</v>
      </c>
      <c r="C14" s="20" t="s">
        <v>79</v>
      </c>
      <c r="D14" s="46">
        <v>0</v>
      </c>
      <c r="E14" s="46">
        <v>196506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48650</v>
      </c>
      <c r="N14" s="46">
        <f t="shared" si="1"/>
        <v>245156</v>
      </c>
      <c r="O14" s="47">
        <f t="shared" si="2"/>
        <v>6.4081344590532447</v>
      </c>
      <c r="P14" s="9"/>
    </row>
    <row r="15" spans="1:133">
      <c r="A15" s="12"/>
      <c r="B15" s="25">
        <v>331.7</v>
      </c>
      <c r="C15" s="20" t="s">
        <v>80</v>
      </c>
      <c r="D15" s="46">
        <v>0</v>
      </c>
      <c r="E15" s="46">
        <v>657045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657045</v>
      </c>
      <c r="O15" s="47">
        <f t="shared" si="2"/>
        <v>17.174504012337611</v>
      </c>
      <c r="P15" s="9"/>
    </row>
    <row r="16" spans="1:133">
      <c r="A16" s="12"/>
      <c r="B16" s="25">
        <v>334.1</v>
      </c>
      <c r="C16" s="20" t="s">
        <v>155</v>
      </c>
      <c r="D16" s="46">
        <v>0</v>
      </c>
      <c r="E16" s="46">
        <v>80000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80000</v>
      </c>
      <c r="O16" s="47">
        <f t="shared" si="2"/>
        <v>2.0911205792404006</v>
      </c>
      <c r="P16" s="9"/>
    </row>
    <row r="17" spans="1:16">
      <c r="A17" s="12"/>
      <c r="B17" s="25">
        <v>334.7</v>
      </c>
      <c r="C17" s="20" t="s">
        <v>83</v>
      </c>
      <c r="D17" s="46">
        <v>0</v>
      </c>
      <c r="E17" s="46">
        <v>12980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12980</v>
      </c>
      <c r="O17" s="47">
        <f t="shared" si="2"/>
        <v>0.33928431398175496</v>
      </c>
      <c r="P17" s="9"/>
    </row>
    <row r="18" spans="1:16">
      <c r="A18" s="12"/>
      <c r="B18" s="25">
        <v>335.14</v>
      </c>
      <c r="C18" s="20" t="s">
        <v>120</v>
      </c>
      <c r="D18" s="46">
        <v>50348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50348</v>
      </c>
      <c r="O18" s="47">
        <f t="shared" si="2"/>
        <v>1.316046736544946</v>
      </c>
      <c r="P18" s="9"/>
    </row>
    <row r="19" spans="1:16">
      <c r="A19" s="12"/>
      <c r="B19" s="25">
        <v>335.15</v>
      </c>
      <c r="C19" s="20" t="s">
        <v>121</v>
      </c>
      <c r="D19" s="46">
        <v>51959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51959</v>
      </c>
      <c r="O19" s="47">
        <f t="shared" si="2"/>
        <v>1.3581566772093996</v>
      </c>
      <c r="P19" s="9"/>
    </row>
    <row r="20" spans="1:16">
      <c r="A20" s="12"/>
      <c r="B20" s="25">
        <v>335.17</v>
      </c>
      <c r="C20" s="20" t="s">
        <v>166</v>
      </c>
      <c r="D20" s="46">
        <v>1647714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1647714</v>
      </c>
      <c r="O20" s="47">
        <f t="shared" si="2"/>
        <v>43.069608176281463</v>
      </c>
      <c r="P20" s="9"/>
    </row>
    <row r="21" spans="1:16">
      <c r="A21" s="12"/>
      <c r="B21" s="25">
        <v>335.18</v>
      </c>
      <c r="C21" s="20" t="s">
        <v>122</v>
      </c>
      <c r="D21" s="46">
        <v>3047343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3047343</v>
      </c>
      <c r="O21" s="47">
        <f t="shared" si="2"/>
        <v>79.65452074130225</v>
      </c>
      <c r="P21" s="9"/>
    </row>
    <row r="22" spans="1:16">
      <c r="A22" s="12"/>
      <c r="B22" s="25">
        <v>335.19</v>
      </c>
      <c r="C22" s="20" t="s">
        <v>123</v>
      </c>
      <c r="D22" s="46">
        <v>26368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26368</v>
      </c>
      <c r="O22" s="47">
        <f t="shared" si="2"/>
        <v>0.68923334291763594</v>
      </c>
      <c r="P22" s="9"/>
    </row>
    <row r="23" spans="1:16">
      <c r="A23" s="12"/>
      <c r="B23" s="25">
        <v>337.7</v>
      </c>
      <c r="C23" s="20" t="s">
        <v>86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23082</v>
      </c>
      <c r="N23" s="46">
        <f>SUM(D23:M23)</f>
        <v>23082</v>
      </c>
      <c r="O23" s="47">
        <f t="shared" si="2"/>
        <v>0.60334056512533651</v>
      </c>
      <c r="P23" s="9"/>
    </row>
    <row r="24" spans="1:16">
      <c r="A24" s="12"/>
      <c r="B24" s="25">
        <v>338</v>
      </c>
      <c r="C24" s="20" t="s">
        <v>88</v>
      </c>
      <c r="D24" s="46">
        <v>493154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15980</v>
      </c>
      <c r="K24" s="46">
        <v>0</v>
      </c>
      <c r="L24" s="46">
        <v>0</v>
      </c>
      <c r="M24" s="46">
        <v>0</v>
      </c>
      <c r="N24" s="46">
        <f>SUM(D24:M24)</f>
        <v>509134</v>
      </c>
      <c r="O24" s="47">
        <f t="shared" si="2"/>
        <v>13.308257312387276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SUM(D26:D39)</f>
        <v>5371421</v>
      </c>
      <c r="E25" s="32">
        <f t="shared" si="6"/>
        <v>3036630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91927532</v>
      </c>
      <c r="J25" s="32">
        <f t="shared" si="6"/>
        <v>12970197</v>
      </c>
      <c r="K25" s="32">
        <f t="shared" si="6"/>
        <v>0</v>
      </c>
      <c r="L25" s="32">
        <f t="shared" si="6"/>
        <v>0</v>
      </c>
      <c r="M25" s="32">
        <f t="shared" si="6"/>
        <v>29523</v>
      </c>
      <c r="N25" s="32">
        <f>SUM(D25:M25)</f>
        <v>113335303</v>
      </c>
      <c r="O25" s="45">
        <f t="shared" si="2"/>
        <v>2962.4723057218289</v>
      </c>
      <c r="P25" s="10"/>
    </row>
    <row r="26" spans="1:16">
      <c r="A26" s="12"/>
      <c r="B26" s="25">
        <v>341.2</v>
      </c>
      <c r="C26" s="20" t="s">
        <v>124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11444747</v>
      </c>
      <c r="K26" s="46">
        <v>0</v>
      </c>
      <c r="L26" s="46">
        <v>0</v>
      </c>
      <c r="M26" s="46">
        <v>0</v>
      </c>
      <c r="N26" s="46">
        <f t="shared" ref="N26:N39" si="7">SUM(D26:M26)</f>
        <v>11444747</v>
      </c>
      <c r="O26" s="47">
        <f t="shared" si="2"/>
        <v>299.15432469874793</v>
      </c>
      <c r="P26" s="9"/>
    </row>
    <row r="27" spans="1:16">
      <c r="A27" s="12"/>
      <c r="B27" s="25">
        <v>341.3</v>
      </c>
      <c r="C27" s="20" t="s">
        <v>125</v>
      </c>
      <c r="D27" s="46">
        <v>3689127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3689127</v>
      </c>
      <c r="O27" s="47">
        <f t="shared" si="2"/>
        <v>96.430117364142504</v>
      </c>
      <c r="P27" s="9"/>
    </row>
    <row r="28" spans="1:16">
      <c r="A28" s="12"/>
      <c r="B28" s="25">
        <v>341.9</v>
      </c>
      <c r="C28" s="20" t="s">
        <v>126</v>
      </c>
      <c r="D28" s="46">
        <v>413583</v>
      </c>
      <c r="E28" s="46">
        <v>110</v>
      </c>
      <c r="F28" s="46">
        <v>0</v>
      </c>
      <c r="G28" s="46">
        <v>0</v>
      </c>
      <c r="H28" s="46">
        <v>0</v>
      </c>
      <c r="I28" s="46">
        <v>755290</v>
      </c>
      <c r="J28" s="46">
        <v>1525450</v>
      </c>
      <c r="K28" s="46">
        <v>0</v>
      </c>
      <c r="L28" s="46">
        <v>0</v>
      </c>
      <c r="M28" s="46">
        <v>0</v>
      </c>
      <c r="N28" s="46">
        <f t="shared" si="7"/>
        <v>2694433</v>
      </c>
      <c r="O28" s="47">
        <f t="shared" si="2"/>
        <v>70.429803696055629</v>
      </c>
      <c r="P28" s="9"/>
    </row>
    <row r="29" spans="1:16">
      <c r="A29" s="12"/>
      <c r="B29" s="25">
        <v>342.1</v>
      </c>
      <c r="C29" s="20" t="s">
        <v>39</v>
      </c>
      <c r="D29" s="46">
        <v>78200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78200</v>
      </c>
      <c r="O29" s="47">
        <f t="shared" si="2"/>
        <v>2.0440703662074915</v>
      </c>
      <c r="P29" s="9"/>
    </row>
    <row r="30" spans="1:16">
      <c r="A30" s="12"/>
      <c r="B30" s="25">
        <v>342.5</v>
      </c>
      <c r="C30" s="20" t="s">
        <v>41</v>
      </c>
      <c r="D30" s="46">
        <v>238012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238012</v>
      </c>
      <c r="O30" s="47">
        <f t="shared" si="2"/>
        <v>6.221397391327077</v>
      </c>
      <c r="P30" s="9"/>
    </row>
    <row r="31" spans="1:16">
      <c r="A31" s="12"/>
      <c r="B31" s="25">
        <v>343.1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53526045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53526045</v>
      </c>
      <c r="O31" s="47">
        <f t="shared" si="2"/>
        <v>1399.1176778105967</v>
      </c>
      <c r="P31" s="9"/>
    </row>
    <row r="32" spans="1:16">
      <c r="A32" s="12"/>
      <c r="B32" s="25">
        <v>343.3</v>
      </c>
      <c r="C32" s="20" t="s">
        <v>45</v>
      </c>
      <c r="D32" s="46">
        <v>602671</v>
      </c>
      <c r="E32" s="46">
        <v>0</v>
      </c>
      <c r="F32" s="46">
        <v>0</v>
      </c>
      <c r="G32" s="46">
        <v>0</v>
      </c>
      <c r="H32" s="46">
        <v>0</v>
      </c>
      <c r="I32" s="46">
        <v>14281479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14884150</v>
      </c>
      <c r="O32" s="47">
        <f t="shared" si="2"/>
        <v>389.05690461876259</v>
      </c>
      <c r="P32" s="9"/>
    </row>
    <row r="33" spans="1:16">
      <c r="A33" s="12"/>
      <c r="B33" s="25">
        <v>343.4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6029714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6029714</v>
      </c>
      <c r="O33" s="47">
        <f t="shared" si="2"/>
        <v>157.61073790417439</v>
      </c>
      <c r="P33" s="9"/>
    </row>
    <row r="34" spans="1:16">
      <c r="A34" s="12"/>
      <c r="B34" s="25">
        <v>343.5</v>
      </c>
      <c r="C34" s="20" t="s">
        <v>47</v>
      </c>
      <c r="D34" s="46">
        <v>176003</v>
      </c>
      <c r="E34" s="46">
        <v>0</v>
      </c>
      <c r="F34" s="46">
        <v>0</v>
      </c>
      <c r="G34" s="46">
        <v>0</v>
      </c>
      <c r="H34" s="46">
        <v>0</v>
      </c>
      <c r="I34" s="46">
        <v>17335004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17511007</v>
      </c>
      <c r="O34" s="47">
        <f t="shared" si="2"/>
        <v>457.72033876153381</v>
      </c>
      <c r="P34" s="9"/>
    </row>
    <row r="35" spans="1:16">
      <c r="A35" s="12"/>
      <c r="B35" s="25">
        <v>343.8</v>
      </c>
      <c r="C35" s="20" t="s">
        <v>49</v>
      </c>
      <c r="D35" s="46">
        <v>19700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19700</v>
      </c>
      <c r="O35" s="47">
        <f t="shared" si="2"/>
        <v>0.51493844263794863</v>
      </c>
      <c r="P35" s="9"/>
    </row>
    <row r="36" spans="1:16">
      <c r="A36" s="12"/>
      <c r="B36" s="25">
        <v>344.5</v>
      </c>
      <c r="C36" s="20" t="s">
        <v>127</v>
      </c>
      <c r="D36" s="46">
        <v>49140</v>
      </c>
      <c r="E36" s="46">
        <v>1858593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1907733</v>
      </c>
      <c r="O36" s="47">
        <f t="shared" si="2"/>
        <v>49.866246699950338</v>
      </c>
      <c r="P36" s="9"/>
    </row>
    <row r="37" spans="1:16">
      <c r="A37" s="12"/>
      <c r="B37" s="25">
        <v>347.3</v>
      </c>
      <c r="C37" s="20" t="s">
        <v>53</v>
      </c>
      <c r="D37" s="46">
        <v>57618</v>
      </c>
      <c r="E37" s="46">
        <v>1177927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1235545</v>
      </c>
      <c r="O37" s="47">
        <f t="shared" ref="O37:O57" si="8">(N37/O$59)</f>
        <v>32.295919700969755</v>
      </c>
      <c r="P37" s="9"/>
    </row>
    <row r="38" spans="1:16">
      <c r="A38" s="12"/>
      <c r="B38" s="25">
        <v>347.9</v>
      </c>
      <c r="C38" s="20" t="s">
        <v>93</v>
      </c>
      <c r="D38" s="46">
        <v>47367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47367</v>
      </c>
      <c r="O38" s="47">
        <f t="shared" si="8"/>
        <v>1.2381263559610005</v>
      </c>
      <c r="P38" s="9"/>
    </row>
    <row r="39" spans="1:16">
      <c r="A39" s="12"/>
      <c r="B39" s="25">
        <v>349</v>
      </c>
      <c r="C39" s="20" t="s">
        <v>94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29523</v>
      </c>
      <c r="N39" s="46">
        <f t="shared" si="7"/>
        <v>29523</v>
      </c>
      <c r="O39" s="47">
        <f t="shared" si="8"/>
        <v>0.77170191076142924</v>
      </c>
      <c r="P39" s="9"/>
    </row>
    <row r="40" spans="1:16" ht="15.75">
      <c r="A40" s="29" t="s">
        <v>34</v>
      </c>
      <c r="B40" s="30"/>
      <c r="C40" s="31"/>
      <c r="D40" s="32">
        <f t="shared" ref="D40:M40" si="9">SUM(D41:D43)</f>
        <v>697944</v>
      </c>
      <c r="E40" s="32">
        <f t="shared" si="9"/>
        <v>250122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5" si="10">SUM(D40:M40)</f>
        <v>948066</v>
      </c>
      <c r="O40" s="45">
        <f t="shared" si="8"/>
        <v>24.781504038476619</v>
      </c>
      <c r="P40" s="10"/>
    </row>
    <row r="41" spans="1:16">
      <c r="A41" s="13"/>
      <c r="B41" s="39">
        <v>351.1</v>
      </c>
      <c r="C41" s="21" t="s">
        <v>95</v>
      </c>
      <c r="D41" s="46">
        <v>0</v>
      </c>
      <c r="E41" s="46">
        <v>6890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6890</v>
      </c>
      <c r="O41" s="47">
        <f t="shared" si="8"/>
        <v>0.18009775988707949</v>
      </c>
      <c r="P41" s="9"/>
    </row>
    <row r="42" spans="1:16">
      <c r="A42" s="13"/>
      <c r="B42" s="39">
        <v>352</v>
      </c>
      <c r="C42" s="21" t="s">
        <v>56</v>
      </c>
      <c r="D42" s="46">
        <v>5909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5909</v>
      </c>
      <c r="O42" s="47">
        <f t="shared" si="8"/>
        <v>0.15445539378414408</v>
      </c>
      <c r="P42" s="9"/>
    </row>
    <row r="43" spans="1:16">
      <c r="A43" s="13"/>
      <c r="B43" s="39">
        <v>354</v>
      </c>
      <c r="C43" s="21" t="s">
        <v>57</v>
      </c>
      <c r="D43" s="46">
        <v>692035</v>
      </c>
      <c r="E43" s="46">
        <v>243232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935267</v>
      </c>
      <c r="O43" s="47">
        <f t="shared" si="8"/>
        <v>24.446950884805396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SUM(D45:D53)</f>
        <v>137735</v>
      </c>
      <c r="E44" s="32">
        <f t="shared" si="11"/>
        <v>1172126</v>
      </c>
      <c r="F44" s="32">
        <f t="shared" si="11"/>
        <v>0</v>
      </c>
      <c r="G44" s="32">
        <f t="shared" si="11"/>
        <v>515516</v>
      </c>
      <c r="H44" s="32">
        <f t="shared" si="11"/>
        <v>0</v>
      </c>
      <c r="I44" s="32">
        <f t="shared" si="11"/>
        <v>1653761</v>
      </c>
      <c r="J44" s="32">
        <f t="shared" si="11"/>
        <v>93021</v>
      </c>
      <c r="K44" s="32">
        <f t="shared" si="11"/>
        <v>24936683</v>
      </c>
      <c r="L44" s="32">
        <f t="shared" si="11"/>
        <v>0</v>
      </c>
      <c r="M44" s="32">
        <f t="shared" si="11"/>
        <v>34030</v>
      </c>
      <c r="N44" s="32">
        <f t="shared" si="10"/>
        <v>28542872</v>
      </c>
      <c r="O44" s="45">
        <f t="shared" si="8"/>
        <v>746.08233787280756</v>
      </c>
      <c r="P44" s="10"/>
    </row>
    <row r="45" spans="1:16">
      <c r="A45" s="12"/>
      <c r="B45" s="25">
        <v>361.1</v>
      </c>
      <c r="C45" s="20" t="s">
        <v>59</v>
      </c>
      <c r="D45" s="46">
        <v>73907</v>
      </c>
      <c r="E45" s="46">
        <v>70799</v>
      </c>
      <c r="F45" s="46">
        <v>0</v>
      </c>
      <c r="G45" s="46">
        <v>362122</v>
      </c>
      <c r="H45" s="46">
        <v>0</v>
      </c>
      <c r="I45" s="46">
        <v>983427</v>
      </c>
      <c r="J45" s="46">
        <v>110606</v>
      </c>
      <c r="K45" s="46">
        <v>2326520</v>
      </c>
      <c r="L45" s="46">
        <v>0</v>
      </c>
      <c r="M45" s="46">
        <v>9935</v>
      </c>
      <c r="N45" s="46">
        <f t="shared" si="10"/>
        <v>3937316</v>
      </c>
      <c r="O45" s="47">
        <f t="shared" si="8"/>
        <v>102.91753143215621</v>
      </c>
      <c r="P45" s="9"/>
    </row>
    <row r="46" spans="1:16">
      <c r="A46" s="12"/>
      <c r="B46" s="25">
        <v>361.3</v>
      </c>
      <c r="C46" s="20" t="s">
        <v>96</v>
      </c>
      <c r="D46" s="46">
        <v>-45714</v>
      </c>
      <c r="E46" s="46">
        <v>-40564</v>
      </c>
      <c r="F46" s="46">
        <v>0</v>
      </c>
      <c r="G46" s="46">
        <v>-21846</v>
      </c>
      <c r="H46" s="46">
        <v>0</v>
      </c>
      <c r="I46" s="46">
        <v>-469156</v>
      </c>
      <c r="J46" s="46">
        <v>-51458</v>
      </c>
      <c r="K46" s="46">
        <v>10969602</v>
      </c>
      <c r="L46" s="46">
        <v>0</v>
      </c>
      <c r="M46" s="46">
        <v>2543</v>
      </c>
      <c r="N46" s="46">
        <f t="shared" ref="N46:N53" si="12">SUM(D46:M46)</f>
        <v>10343407</v>
      </c>
      <c r="O46" s="47">
        <f t="shared" si="8"/>
        <v>270.36639046449017</v>
      </c>
      <c r="P46" s="9"/>
    </row>
    <row r="47" spans="1:16">
      <c r="A47" s="12"/>
      <c r="B47" s="25">
        <v>361.4</v>
      </c>
      <c r="C47" s="20" t="s">
        <v>128</v>
      </c>
      <c r="D47" s="46">
        <v>669</v>
      </c>
      <c r="E47" s="46">
        <v>533</v>
      </c>
      <c r="F47" s="46">
        <v>0</v>
      </c>
      <c r="G47" s="46">
        <v>240</v>
      </c>
      <c r="H47" s="46">
        <v>0</v>
      </c>
      <c r="I47" s="46">
        <v>6091</v>
      </c>
      <c r="J47" s="46">
        <v>979</v>
      </c>
      <c r="K47" s="46">
        <v>0</v>
      </c>
      <c r="L47" s="46">
        <v>0</v>
      </c>
      <c r="M47" s="46">
        <v>4873</v>
      </c>
      <c r="N47" s="46">
        <f t="shared" si="12"/>
        <v>13385</v>
      </c>
      <c r="O47" s="47">
        <f t="shared" si="8"/>
        <v>0.34987061191415952</v>
      </c>
      <c r="P47" s="9"/>
    </row>
    <row r="48" spans="1:16">
      <c r="A48" s="12"/>
      <c r="B48" s="25">
        <v>362</v>
      </c>
      <c r="C48" s="20" t="s">
        <v>60</v>
      </c>
      <c r="D48" s="46">
        <v>20642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20642</v>
      </c>
      <c r="O48" s="47">
        <f t="shared" si="8"/>
        <v>0.53956138745850435</v>
      </c>
      <c r="P48" s="9"/>
    </row>
    <row r="49" spans="1:119">
      <c r="A49" s="12"/>
      <c r="B49" s="25">
        <v>364</v>
      </c>
      <c r="C49" s="20" t="s">
        <v>149</v>
      </c>
      <c r="D49" s="46">
        <v>50780</v>
      </c>
      <c r="E49" s="46">
        <v>890813</v>
      </c>
      <c r="F49" s="46">
        <v>0</v>
      </c>
      <c r="G49" s="46">
        <v>0</v>
      </c>
      <c r="H49" s="46">
        <v>0</v>
      </c>
      <c r="I49" s="46">
        <v>12309</v>
      </c>
      <c r="J49" s="46">
        <v>31388</v>
      </c>
      <c r="K49" s="46">
        <v>0</v>
      </c>
      <c r="L49" s="46">
        <v>0</v>
      </c>
      <c r="M49" s="46">
        <v>0</v>
      </c>
      <c r="N49" s="46">
        <f t="shared" si="12"/>
        <v>985290</v>
      </c>
      <c r="O49" s="47">
        <f t="shared" si="8"/>
        <v>25.754502443997175</v>
      </c>
      <c r="P49" s="9"/>
    </row>
    <row r="50" spans="1:119">
      <c r="A50" s="12"/>
      <c r="B50" s="25">
        <v>365</v>
      </c>
      <c r="C50" s="20" t="s">
        <v>129</v>
      </c>
      <c r="D50" s="46">
        <v>0</v>
      </c>
      <c r="E50" s="46">
        <v>7013</v>
      </c>
      <c r="F50" s="46">
        <v>0</v>
      </c>
      <c r="G50" s="46">
        <v>0</v>
      </c>
      <c r="H50" s="46">
        <v>0</v>
      </c>
      <c r="I50" s="46">
        <v>7631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14644</v>
      </c>
      <c r="O50" s="47">
        <f t="shared" si="8"/>
        <v>0.3827796220299553</v>
      </c>
      <c r="P50" s="9"/>
    </row>
    <row r="51" spans="1:119">
      <c r="A51" s="12"/>
      <c r="B51" s="25">
        <v>366</v>
      </c>
      <c r="C51" s="20" t="s">
        <v>63</v>
      </c>
      <c r="D51" s="46">
        <v>6678</v>
      </c>
      <c r="E51" s="46">
        <v>13300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11603566</v>
      </c>
      <c r="L51" s="46">
        <v>0</v>
      </c>
      <c r="M51" s="46">
        <v>0</v>
      </c>
      <c r="N51" s="46">
        <f t="shared" si="12"/>
        <v>11623544</v>
      </c>
      <c r="O51" s="47">
        <f t="shared" si="8"/>
        <v>303.82790077632853</v>
      </c>
      <c r="P51" s="9"/>
    </row>
    <row r="52" spans="1:119">
      <c r="A52" s="12"/>
      <c r="B52" s="25">
        <v>369.7</v>
      </c>
      <c r="C52" s="20" t="s">
        <v>167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36995</v>
      </c>
      <c r="L52" s="46">
        <v>0</v>
      </c>
      <c r="M52" s="46">
        <v>0</v>
      </c>
      <c r="N52" s="46">
        <f t="shared" si="12"/>
        <v>36995</v>
      </c>
      <c r="O52" s="47">
        <f t="shared" si="8"/>
        <v>0.96701257286248266</v>
      </c>
      <c r="P52" s="9"/>
    </row>
    <row r="53" spans="1:119">
      <c r="A53" s="12"/>
      <c r="B53" s="25">
        <v>369.9</v>
      </c>
      <c r="C53" s="20" t="s">
        <v>65</v>
      </c>
      <c r="D53" s="46">
        <v>30773</v>
      </c>
      <c r="E53" s="46">
        <v>230232</v>
      </c>
      <c r="F53" s="46">
        <v>0</v>
      </c>
      <c r="G53" s="46">
        <v>175000</v>
      </c>
      <c r="H53" s="46">
        <v>0</v>
      </c>
      <c r="I53" s="46">
        <v>1113459</v>
      </c>
      <c r="J53" s="46">
        <v>1506</v>
      </c>
      <c r="K53" s="46">
        <v>0</v>
      </c>
      <c r="L53" s="46">
        <v>0</v>
      </c>
      <c r="M53" s="46">
        <v>16679</v>
      </c>
      <c r="N53" s="46">
        <f t="shared" si="12"/>
        <v>1567649</v>
      </c>
      <c r="O53" s="47">
        <f t="shared" si="8"/>
        <v>40.97678856157043</v>
      </c>
      <c r="P53" s="9"/>
    </row>
    <row r="54" spans="1:119" ht="15.75">
      <c r="A54" s="29" t="s">
        <v>35</v>
      </c>
      <c r="B54" s="30"/>
      <c r="C54" s="31"/>
      <c r="D54" s="32">
        <f t="shared" ref="D54:M54" si="13">SUM(D55:D56)</f>
        <v>7546600</v>
      </c>
      <c r="E54" s="32">
        <f t="shared" si="13"/>
        <v>460476</v>
      </c>
      <c r="F54" s="32">
        <f t="shared" si="13"/>
        <v>0</v>
      </c>
      <c r="G54" s="32">
        <f t="shared" si="13"/>
        <v>19966285</v>
      </c>
      <c r="H54" s="32">
        <f t="shared" si="13"/>
        <v>0</v>
      </c>
      <c r="I54" s="32">
        <f t="shared" si="13"/>
        <v>0</v>
      </c>
      <c r="J54" s="32">
        <f t="shared" si="13"/>
        <v>553880</v>
      </c>
      <c r="K54" s="32">
        <f t="shared" si="13"/>
        <v>0</v>
      </c>
      <c r="L54" s="32">
        <f t="shared" si="13"/>
        <v>0</v>
      </c>
      <c r="M54" s="32">
        <f t="shared" si="13"/>
        <v>7243733</v>
      </c>
      <c r="N54" s="32">
        <f>SUM(D54:M54)</f>
        <v>35770974</v>
      </c>
      <c r="O54" s="45">
        <f t="shared" si="8"/>
        <v>935.01774838591632</v>
      </c>
      <c r="P54" s="9"/>
    </row>
    <row r="55" spans="1:119">
      <c r="A55" s="12"/>
      <c r="B55" s="25">
        <v>381</v>
      </c>
      <c r="C55" s="20" t="s">
        <v>66</v>
      </c>
      <c r="D55" s="46">
        <v>7546600</v>
      </c>
      <c r="E55" s="46">
        <v>460476</v>
      </c>
      <c r="F55" s="46">
        <v>0</v>
      </c>
      <c r="G55" s="46">
        <v>2241760</v>
      </c>
      <c r="H55" s="46">
        <v>0</v>
      </c>
      <c r="I55" s="46">
        <v>0</v>
      </c>
      <c r="J55" s="46">
        <v>553880</v>
      </c>
      <c r="K55" s="46">
        <v>0</v>
      </c>
      <c r="L55" s="46">
        <v>0</v>
      </c>
      <c r="M55" s="46">
        <v>1915000</v>
      </c>
      <c r="N55" s="46">
        <f>SUM(D55:M55)</f>
        <v>12717716</v>
      </c>
      <c r="O55" s="47">
        <f t="shared" si="8"/>
        <v>332.42847060668635</v>
      </c>
      <c r="P55" s="9"/>
    </row>
    <row r="56" spans="1:119" ht="15.75" thickBot="1">
      <c r="A56" s="12"/>
      <c r="B56" s="25">
        <v>384</v>
      </c>
      <c r="C56" s="20" t="s">
        <v>157</v>
      </c>
      <c r="D56" s="46">
        <v>0</v>
      </c>
      <c r="E56" s="46">
        <v>0</v>
      </c>
      <c r="F56" s="46">
        <v>0</v>
      </c>
      <c r="G56" s="46">
        <v>17724525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5328733</v>
      </c>
      <c r="N56" s="46">
        <f>SUM(D56:M56)</f>
        <v>23053258</v>
      </c>
      <c r="O56" s="47">
        <f t="shared" si="8"/>
        <v>602.58927777922997</v>
      </c>
      <c r="P56" s="9"/>
    </row>
    <row r="57" spans="1:119" ht="16.5" thickBot="1">
      <c r="A57" s="14" t="s">
        <v>54</v>
      </c>
      <c r="B57" s="23"/>
      <c r="C57" s="22"/>
      <c r="D57" s="15">
        <f t="shared" ref="D57:M57" si="14">SUM(D5,D9,D12,D25,D40,D44,D54)</f>
        <v>33775481</v>
      </c>
      <c r="E57" s="15">
        <f t="shared" si="14"/>
        <v>7385037</v>
      </c>
      <c r="F57" s="15">
        <f t="shared" si="14"/>
        <v>0</v>
      </c>
      <c r="G57" s="15">
        <f t="shared" si="14"/>
        <v>23566849</v>
      </c>
      <c r="H57" s="15">
        <f t="shared" si="14"/>
        <v>0</v>
      </c>
      <c r="I57" s="15">
        <f t="shared" si="14"/>
        <v>93581293</v>
      </c>
      <c r="J57" s="15">
        <f t="shared" si="14"/>
        <v>13633078</v>
      </c>
      <c r="K57" s="15">
        <f t="shared" si="14"/>
        <v>24936683</v>
      </c>
      <c r="L57" s="15">
        <f t="shared" si="14"/>
        <v>0</v>
      </c>
      <c r="M57" s="15">
        <f t="shared" si="14"/>
        <v>9897745</v>
      </c>
      <c r="N57" s="15">
        <f>SUM(D57:M57)</f>
        <v>206776166</v>
      </c>
      <c r="O57" s="38">
        <f t="shared" si="8"/>
        <v>5404.923700237865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168</v>
      </c>
      <c r="M59" s="48"/>
      <c r="N59" s="48"/>
      <c r="O59" s="43">
        <v>38257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103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13076484</v>
      </c>
      <c r="E5" s="27">
        <f t="shared" si="0"/>
        <v>12</v>
      </c>
      <c r="F5" s="27">
        <f t="shared" si="0"/>
        <v>0</v>
      </c>
      <c r="G5" s="27">
        <f t="shared" si="0"/>
        <v>1876372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2089742</v>
      </c>
      <c r="N5" s="28">
        <f>SUM(D5:M5)</f>
        <v>17042610</v>
      </c>
      <c r="O5" s="33">
        <f t="shared" ref="O5:O36" si="1">(N5/O$71)</f>
        <v>449.12797132767616</v>
      </c>
      <c r="P5" s="6"/>
    </row>
    <row r="6" spans="1:133">
      <c r="A6" s="12"/>
      <c r="B6" s="25">
        <v>311</v>
      </c>
      <c r="C6" s="20" t="s">
        <v>2</v>
      </c>
      <c r="D6" s="46">
        <v>7902965</v>
      </c>
      <c r="E6" s="46">
        <v>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2089742</v>
      </c>
      <c r="N6" s="46">
        <f>SUM(D6:M6)</f>
        <v>9992719</v>
      </c>
      <c r="O6" s="47">
        <f t="shared" si="1"/>
        <v>263.34051019870344</v>
      </c>
      <c r="P6" s="9"/>
    </row>
    <row r="7" spans="1:133">
      <c r="A7" s="12"/>
      <c r="B7" s="25">
        <v>312.10000000000002</v>
      </c>
      <c r="C7" s="20" t="s">
        <v>75</v>
      </c>
      <c r="D7" s="46">
        <v>962936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962936</v>
      </c>
      <c r="O7" s="47">
        <f t="shared" si="1"/>
        <v>25.376482369683234</v>
      </c>
      <c r="P7" s="9"/>
    </row>
    <row r="8" spans="1:133">
      <c r="A8" s="12"/>
      <c r="B8" s="25">
        <v>312.60000000000002</v>
      </c>
      <c r="C8" s="20" t="s">
        <v>160</v>
      </c>
      <c r="D8" s="46">
        <v>0</v>
      </c>
      <c r="E8" s="46">
        <v>0</v>
      </c>
      <c r="F8" s="46">
        <v>0</v>
      </c>
      <c r="G8" s="46">
        <v>1876372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1876372</v>
      </c>
      <c r="O8" s="47">
        <f t="shared" si="1"/>
        <v>49.448479418120485</v>
      </c>
      <c r="P8" s="9"/>
    </row>
    <row r="9" spans="1:133">
      <c r="A9" s="12"/>
      <c r="B9" s="25">
        <v>314.10000000000002</v>
      </c>
      <c r="C9" s="20" t="s">
        <v>11</v>
      </c>
      <c r="D9" s="46">
        <v>2057814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2057814</v>
      </c>
      <c r="O9" s="47">
        <f t="shared" si="1"/>
        <v>54.23006377483793</v>
      </c>
      <c r="P9" s="9"/>
    </row>
    <row r="10" spans="1:133">
      <c r="A10" s="12"/>
      <c r="B10" s="25">
        <v>314.3</v>
      </c>
      <c r="C10" s="20" t="s">
        <v>12</v>
      </c>
      <c r="D10" s="46">
        <v>1096839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1096839</v>
      </c>
      <c r="O10" s="47">
        <f t="shared" si="1"/>
        <v>28.905260106467086</v>
      </c>
      <c r="P10" s="9"/>
    </row>
    <row r="11" spans="1:133">
      <c r="A11" s="12"/>
      <c r="B11" s="25">
        <v>314.39999999999998</v>
      </c>
      <c r="C11" s="20" t="s">
        <v>14</v>
      </c>
      <c r="D11" s="46">
        <v>176287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176287</v>
      </c>
      <c r="O11" s="47">
        <f t="shared" si="1"/>
        <v>4.6457334106361676</v>
      </c>
      <c r="P11" s="9"/>
    </row>
    <row r="12" spans="1:133">
      <c r="A12" s="12"/>
      <c r="B12" s="25">
        <v>314.8</v>
      </c>
      <c r="C12" s="20" t="s">
        <v>15</v>
      </c>
      <c r="D12" s="46">
        <v>21958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21958</v>
      </c>
      <c r="O12" s="47">
        <f t="shared" si="1"/>
        <v>0.57866441785695466</v>
      </c>
      <c r="P12" s="9"/>
    </row>
    <row r="13" spans="1:133">
      <c r="A13" s="12"/>
      <c r="B13" s="25">
        <v>314.89999999999998</v>
      </c>
      <c r="C13" s="20" t="s">
        <v>16</v>
      </c>
      <c r="D13" s="46">
        <v>857685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857685</v>
      </c>
      <c r="O13" s="47">
        <f t="shared" si="1"/>
        <v>22.602777631370895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880825</v>
      </c>
      <c r="E14" s="32">
        <f t="shared" si="3"/>
        <v>1032799</v>
      </c>
      <c r="F14" s="32">
        <f t="shared" si="3"/>
        <v>0</v>
      </c>
      <c r="G14" s="32">
        <f t="shared" si="3"/>
        <v>383380</v>
      </c>
      <c r="H14" s="32">
        <f t="shared" si="3"/>
        <v>0</v>
      </c>
      <c r="I14" s="32">
        <f t="shared" si="3"/>
        <v>639386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2936390</v>
      </c>
      <c r="O14" s="45">
        <f t="shared" si="1"/>
        <v>77.383386918252256</v>
      </c>
      <c r="P14" s="10"/>
    </row>
    <row r="15" spans="1:133">
      <c r="A15" s="12"/>
      <c r="B15" s="25">
        <v>322</v>
      </c>
      <c r="C15" s="20" t="s">
        <v>0</v>
      </c>
      <c r="D15" s="46">
        <v>49366</v>
      </c>
      <c r="E15" s="46">
        <v>1032799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1082165</v>
      </c>
      <c r="O15" s="47">
        <f t="shared" si="1"/>
        <v>28.518552680124387</v>
      </c>
      <c r="P15" s="9"/>
    </row>
    <row r="16" spans="1:133">
      <c r="A16" s="12"/>
      <c r="B16" s="25">
        <v>323.60000000000002</v>
      </c>
      <c r="C16" s="20" t="s">
        <v>161</v>
      </c>
      <c r="D16" s="46">
        <v>0</v>
      </c>
      <c r="E16" s="46">
        <v>0</v>
      </c>
      <c r="F16" s="46">
        <v>0</v>
      </c>
      <c r="G16" s="46">
        <v>383380</v>
      </c>
      <c r="H16" s="46">
        <v>0</v>
      </c>
      <c r="I16" s="46">
        <v>166106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549486</v>
      </c>
      <c r="O16" s="47">
        <f t="shared" si="1"/>
        <v>14.48073578242766</v>
      </c>
      <c r="P16" s="9"/>
    </row>
    <row r="17" spans="1:16">
      <c r="A17" s="12"/>
      <c r="B17" s="25">
        <v>325.2</v>
      </c>
      <c r="C17" s="20" t="s">
        <v>162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473280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473280</v>
      </c>
      <c r="O17" s="47">
        <f t="shared" si="1"/>
        <v>12.472460865440363</v>
      </c>
      <c r="P17" s="9"/>
    </row>
    <row r="18" spans="1:16">
      <c r="A18" s="12"/>
      <c r="B18" s="25">
        <v>329</v>
      </c>
      <c r="C18" s="20" t="s">
        <v>106</v>
      </c>
      <c r="D18" s="46">
        <v>62889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62889</v>
      </c>
      <c r="O18" s="47">
        <f t="shared" si="1"/>
        <v>1.6573288357139093</v>
      </c>
      <c r="P18" s="9"/>
    </row>
    <row r="19" spans="1:16">
      <c r="A19" s="12"/>
      <c r="B19" s="25">
        <v>367</v>
      </c>
      <c r="C19" s="20" t="s">
        <v>64</v>
      </c>
      <c r="D19" s="46">
        <v>768570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768570</v>
      </c>
      <c r="O19" s="47">
        <f t="shared" si="1"/>
        <v>20.254308754545935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SUM(D21:D34)</f>
        <v>5267524</v>
      </c>
      <c r="E20" s="32">
        <f t="shared" si="5"/>
        <v>918971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14126</v>
      </c>
      <c r="K20" s="32">
        <f t="shared" si="5"/>
        <v>0</v>
      </c>
      <c r="L20" s="32">
        <f t="shared" si="5"/>
        <v>0</v>
      </c>
      <c r="M20" s="32">
        <f t="shared" si="5"/>
        <v>180829</v>
      </c>
      <c r="N20" s="44">
        <f t="shared" si="4"/>
        <v>6381450</v>
      </c>
      <c r="O20" s="45">
        <f t="shared" si="1"/>
        <v>168.17187582353873</v>
      </c>
      <c r="P20" s="10"/>
    </row>
    <row r="21" spans="1:16">
      <c r="A21" s="12"/>
      <c r="B21" s="25">
        <v>331.2</v>
      </c>
      <c r="C21" s="20" t="s">
        <v>107</v>
      </c>
      <c r="D21" s="46">
        <v>0</v>
      </c>
      <c r="E21" s="46">
        <v>31264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31264</v>
      </c>
      <c r="O21" s="47">
        <f t="shared" si="1"/>
        <v>0.82390765825119905</v>
      </c>
      <c r="P21" s="9"/>
    </row>
    <row r="22" spans="1:16">
      <c r="A22" s="12"/>
      <c r="B22" s="25">
        <v>331.39</v>
      </c>
      <c r="C22" s="20" t="s">
        <v>79</v>
      </c>
      <c r="D22" s="46">
        <v>0</v>
      </c>
      <c r="E22" s="46">
        <v>726133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726133</v>
      </c>
      <c r="O22" s="47">
        <f t="shared" si="1"/>
        <v>19.135956359036527</v>
      </c>
      <c r="P22" s="9"/>
    </row>
    <row r="23" spans="1:16">
      <c r="A23" s="12"/>
      <c r="B23" s="25">
        <v>331.9</v>
      </c>
      <c r="C23" s="20" t="s">
        <v>81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144479</v>
      </c>
      <c r="N23" s="46">
        <f t="shared" si="4"/>
        <v>144479</v>
      </c>
      <c r="O23" s="47">
        <f t="shared" si="1"/>
        <v>3.8074895904706687</v>
      </c>
      <c r="P23" s="9"/>
    </row>
    <row r="24" spans="1:16">
      <c r="A24" s="12"/>
      <c r="B24" s="25">
        <v>334.1</v>
      </c>
      <c r="C24" s="20" t="s">
        <v>155</v>
      </c>
      <c r="D24" s="46">
        <v>0</v>
      </c>
      <c r="E24" s="46">
        <v>18750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18750</v>
      </c>
      <c r="O24" s="47">
        <f t="shared" si="1"/>
        <v>0.49412322774468981</v>
      </c>
      <c r="P24" s="9"/>
    </row>
    <row r="25" spans="1:16">
      <c r="A25" s="12"/>
      <c r="B25" s="25">
        <v>334.7</v>
      </c>
      <c r="C25" s="20" t="s">
        <v>83</v>
      </c>
      <c r="D25" s="46">
        <v>0</v>
      </c>
      <c r="E25" s="46">
        <v>107824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107824</v>
      </c>
      <c r="O25" s="47">
        <f t="shared" si="1"/>
        <v>2.8415116217783165</v>
      </c>
      <c r="P25" s="9"/>
    </row>
    <row r="26" spans="1:16">
      <c r="A26" s="12"/>
      <c r="B26" s="25">
        <v>335.12</v>
      </c>
      <c r="C26" s="20" t="s">
        <v>119</v>
      </c>
      <c r="D26" s="46">
        <v>1634080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1634080</v>
      </c>
      <c r="O26" s="47">
        <f t="shared" si="1"/>
        <v>43.06330047962895</v>
      </c>
      <c r="P26" s="9"/>
    </row>
    <row r="27" spans="1:16">
      <c r="A27" s="12"/>
      <c r="B27" s="25">
        <v>335.14</v>
      </c>
      <c r="C27" s="20" t="s">
        <v>120</v>
      </c>
      <c r="D27" s="46">
        <v>45094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45094</v>
      </c>
      <c r="O27" s="47">
        <f t="shared" si="1"/>
        <v>1.1883729510356822</v>
      </c>
      <c r="P27" s="9"/>
    </row>
    <row r="28" spans="1:16">
      <c r="A28" s="12"/>
      <c r="B28" s="25">
        <v>335.15</v>
      </c>
      <c r="C28" s="20" t="s">
        <v>121</v>
      </c>
      <c r="D28" s="46">
        <v>49089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49089</v>
      </c>
      <c r="O28" s="47">
        <f t="shared" si="1"/>
        <v>1.2936541400938175</v>
      </c>
      <c r="P28" s="9"/>
    </row>
    <row r="29" spans="1:16">
      <c r="A29" s="12"/>
      <c r="B29" s="25">
        <v>335.18</v>
      </c>
      <c r="C29" s="20" t="s">
        <v>122</v>
      </c>
      <c r="D29" s="46">
        <v>2950923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2950923</v>
      </c>
      <c r="O29" s="47">
        <f t="shared" si="1"/>
        <v>77.766378537922307</v>
      </c>
      <c r="P29" s="9"/>
    </row>
    <row r="30" spans="1:16">
      <c r="A30" s="12"/>
      <c r="B30" s="25">
        <v>335.19</v>
      </c>
      <c r="C30" s="20" t="s">
        <v>123</v>
      </c>
      <c r="D30" s="46">
        <v>26774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26774</v>
      </c>
      <c r="O30" s="47">
        <f t="shared" si="1"/>
        <v>0.70558161598060398</v>
      </c>
      <c r="P30" s="9"/>
    </row>
    <row r="31" spans="1:16">
      <c r="A31" s="12"/>
      <c r="B31" s="25">
        <v>335.29</v>
      </c>
      <c r="C31" s="20" t="s">
        <v>26</v>
      </c>
      <c r="D31" s="46">
        <v>8619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8619</v>
      </c>
      <c r="O31" s="47">
        <f t="shared" si="1"/>
        <v>0.22713856532967902</v>
      </c>
      <c r="P31" s="9"/>
    </row>
    <row r="32" spans="1:16">
      <c r="A32" s="12"/>
      <c r="B32" s="25">
        <v>337.2</v>
      </c>
      <c r="C32" s="20" t="s">
        <v>108</v>
      </c>
      <c r="D32" s="46">
        <v>0</v>
      </c>
      <c r="E32" s="46">
        <v>35000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35000</v>
      </c>
      <c r="O32" s="47">
        <f t="shared" si="1"/>
        <v>0.92236335845675432</v>
      </c>
      <c r="P32" s="9"/>
    </row>
    <row r="33" spans="1:16">
      <c r="A33" s="12"/>
      <c r="B33" s="25">
        <v>337.7</v>
      </c>
      <c r="C33" s="20" t="s">
        <v>86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36350</v>
      </c>
      <c r="N33" s="46">
        <f>SUM(D33:M33)</f>
        <v>36350</v>
      </c>
      <c r="O33" s="47">
        <f t="shared" si="1"/>
        <v>0.95794023085437197</v>
      </c>
      <c r="P33" s="9"/>
    </row>
    <row r="34" spans="1:16">
      <c r="A34" s="12"/>
      <c r="B34" s="25">
        <v>338</v>
      </c>
      <c r="C34" s="20" t="s">
        <v>88</v>
      </c>
      <c r="D34" s="46">
        <v>552945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14126</v>
      </c>
      <c r="K34" s="46">
        <v>0</v>
      </c>
      <c r="L34" s="46">
        <v>0</v>
      </c>
      <c r="M34" s="46">
        <v>0</v>
      </c>
      <c r="N34" s="46">
        <f>SUM(D34:M34)</f>
        <v>567071</v>
      </c>
      <c r="O34" s="47">
        <f t="shared" si="1"/>
        <v>14.944157486955147</v>
      </c>
      <c r="P34" s="9"/>
    </row>
    <row r="35" spans="1:16" ht="15.75">
      <c r="A35" s="29" t="s">
        <v>33</v>
      </c>
      <c r="B35" s="30"/>
      <c r="C35" s="31"/>
      <c r="D35" s="32">
        <f t="shared" ref="D35:M35" si="7">SUM(D36:D49)</f>
        <v>4532118</v>
      </c>
      <c r="E35" s="32">
        <f t="shared" si="7"/>
        <v>2993271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92444354</v>
      </c>
      <c r="J35" s="32">
        <f t="shared" si="7"/>
        <v>12216462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112186205</v>
      </c>
      <c r="O35" s="45">
        <f t="shared" si="1"/>
        <v>2956.469851894798</v>
      </c>
      <c r="P35" s="10"/>
    </row>
    <row r="36" spans="1:16">
      <c r="A36" s="12"/>
      <c r="B36" s="25">
        <v>341.2</v>
      </c>
      <c r="C36" s="20" t="s">
        <v>124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12216462</v>
      </c>
      <c r="K36" s="46">
        <v>0</v>
      </c>
      <c r="L36" s="46">
        <v>0</v>
      </c>
      <c r="M36" s="46">
        <v>0</v>
      </c>
      <c r="N36" s="46">
        <f t="shared" ref="N36:N49" si="8">SUM(D36:M36)</f>
        <v>12216462</v>
      </c>
      <c r="O36" s="47">
        <f t="shared" si="1"/>
        <v>321.94334053655194</v>
      </c>
      <c r="P36" s="9"/>
    </row>
    <row r="37" spans="1:16">
      <c r="A37" s="12"/>
      <c r="B37" s="25">
        <v>341.3</v>
      </c>
      <c r="C37" s="20" t="s">
        <v>125</v>
      </c>
      <c r="D37" s="46">
        <v>2999585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2999585</v>
      </c>
      <c r="O37" s="47">
        <f t="shared" ref="O37:O68" si="9">(N37/O$71)</f>
        <v>79.048779845042958</v>
      </c>
      <c r="P37" s="9"/>
    </row>
    <row r="38" spans="1:16">
      <c r="A38" s="12"/>
      <c r="B38" s="25">
        <v>341.51</v>
      </c>
      <c r="C38" s="20" t="s">
        <v>163</v>
      </c>
      <c r="D38" s="46">
        <v>0</v>
      </c>
      <c r="E38" s="46">
        <v>-723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-723</v>
      </c>
      <c r="O38" s="47">
        <f t="shared" si="9"/>
        <v>-1.9053391661835239E-2</v>
      </c>
      <c r="P38" s="9"/>
    </row>
    <row r="39" spans="1:16">
      <c r="A39" s="12"/>
      <c r="B39" s="25">
        <v>341.9</v>
      </c>
      <c r="C39" s="20" t="s">
        <v>126</v>
      </c>
      <c r="D39" s="46">
        <v>375481</v>
      </c>
      <c r="E39" s="46">
        <v>22215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397696</v>
      </c>
      <c r="O39" s="47">
        <f t="shared" si="9"/>
        <v>10.480577662994783</v>
      </c>
      <c r="P39" s="9"/>
    </row>
    <row r="40" spans="1:16">
      <c r="A40" s="12"/>
      <c r="B40" s="25">
        <v>342.9</v>
      </c>
      <c r="C40" s="20" t="s">
        <v>43</v>
      </c>
      <c r="D40" s="46">
        <v>189538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189538</v>
      </c>
      <c r="O40" s="47">
        <f t="shared" si="9"/>
        <v>4.9949401781478944</v>
      </c>
      <c r="P40" s="9"/>
    </row>
    <row r="41" spans="1:16">
      <c r="A41" s="12"/>
      <c r="B41" s="25">
        <v>343.1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55177084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55177084</v>
      </c>
      <c r="O41" s="47">
        <f t="shared" si="9"/>
        <v>1454.094871659727</v>
      </c>
      <c r="P41" s="9"/>
    </row>
    <row r="42" spans="1:16">
      <c r="A42" s="12"/>
      <c r="B42" s="25">
        <v>343.3</v>
      </c>
      <c r="C42" s="20" t="s">
        <v>45</v>
      </c>
      <c r="D42" s="46">
        <v>590282</v>
      </c>
      <c r="E42" s="46">
        <v>0</v>
      </c>
      <c r="F42" s="46">
        <v>0</v>
      </c>
      <c r="G42" s="46">
        <v>0</v>
      </c>
      <c r="H42" s="46">
        <v>0</v>
      </c>
      <c r="I42" s="46">
        <v>14494058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15084340</v>
      </c>
      <c r="O42" s="47">
        <f t="shared" si="9"/>
        <v>397.5212143572445</v>
      </c>
      <c r="P42" s="9"/>
    </row>
    <row r="43" spans="1:16">
      <c r="A43" s="12"/>
      <c r="B43" s="25">
        <v>343.4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5937437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5937437</v>
      </c>
      <c r="O43" s="47">
        <f t="shared" si="9"/>
        <v>156.4706951984399</v>
      </c>
      <c r="P43" s="9"/>
    </row>
    <row r="44" spans="1:16">
      <c r="A44" s="12"/>
      <c r="B44" s="25">
        <v>343.5</v>
      </c>
      <c r="C44" s="20" t="s">
        <v>47</v>
      </c>
      <c r="D44" s="46">
        <v>196307</v>
      </c>
      <c r="E44" s="46">
        <v>0</v>
      </c>
      <c r="F44" s="46">
        <v>0</v>
      </c>
      <c r="G44" s="46">
        <v>0</v>
      </c>
      <c r="H44" s="46">
        <v>0</v>
      </c>
      <c r="I44" s="46">
        <v>16004596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16200903</v>
      </c>
      <c r="O44" s="47">
        <f t="shared" si="9"/>
        <v>426.94626574606019</v>
      </c>
      <c r="P44" s="9"/>
    </row>
    <row r="45" spans="1:16">
      <c r="A45" s="12"/>
      <c r="B45" s="25">
        <v>343.8</v>
      </c>
      <c r="C45" s="20" t="s">
        <v>49</v>
      </c>
      <c r="D45" s="46">
        <v>19125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19125</v>
      </c>
      <c r="O45" s="47">
        <f t="shared" si="9"/>
        <v>0.50400569229958359</v>
      </c>
      <c r="P45" s="9"/>
    </row>
    <row r="46" spans="1:16">
      <c r="A46" s="12"/>
      <c r="B46" s="25">
        <v>344.5</v>
      </c>
      <c r="C46" s="20" t="s">
        <v>127</v>
      </c>
      <c r="D46" s="46">
        <v>36981</v>
      </c>
      <c r="E46" s="46">
        <v>1844846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1881827</v>
      </c>
      <c r="O46" s="47">
        <f t="shared" si="9"/>
        <v>49.592236335845676</v>
      </c>
      <c r="P46" s="9"/>
    </row>
    <row r="47" spans="1:16">
      <c r="A47" s="12"/>
      <c r="B47" s="25">
        <v>347.3</v>
      </c>
      <c r="C47" s="20" t="s">
        <v>53</v>
      </c>
      <c r="D47" s="46">
        <v>0</v>
      </c>
      <c r="E47" s="46">
        <v>1126933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1126933</v>
      </c>
      <c r="O47" s="47">
        <f t="shared" si="9"/>
        <v>29.698334475307014</v>
      </c>
      <c r="P47" s="9"/>
    </row>
    <row r="48" spans="1:16">
      <c r="A48" s="12"/>
      <c r="B48" s="25">
        <v>347.9</v>
      </c>
      <c r="C48" s="20" t="s">
        <v>93</v>
      </c>
      <c r="D48" s="46">
        <v>124819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124819</v>
      </c>
      <c r="O48" s="47">
        <f t="shared" si="9"/>
        <v>3.2893849154061034</v>
      </c>
      <c r="P48" s="9"/>
    </row>
    <row r="49" spans="1:16">
      <c r="A49" s="12"/>
      <c r="B49" s="25">
        <v>349</v>
      </c>
      <c r="C49" s="20" t="s">
        <v>94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831179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831179</v>
      </c>
      <c r="O49" s="47">
        <f t="shared" si="9"/>
        <v>21.90425868339219</v>
      </c>
      <c r="P49" s="9"/>
    </row>
    <row r="50" spans="1:16" ht="15.75">
      <c r="A50" s="29" t="s">
        <v>34</v>
      </c>
      <c r="B50" s="30"/>
      <c r="C50" s="31"/>
      <c r="D50" s="32">
        <f t="shared" ref="D50:M50" si="10">SUM(D51:D53)</f>
        <v>883548</v>
      </c>
      <c r="E50" s="32">
        <f t="shared" si="10"/>
        <v>262465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1146013</v>
      </c>
      <c r="O50" s="45">
        <f t="shared" si="9"/>
        <v>30.201154271860013</v>
      </c>
      <c r="P50" s="10"/>
    </row>
    <row r="51" spans="1:16">
      <c r="A51" s="13"/>
      <c r="B51" s="39">
        <v>351.3</v>
      </c>
      <c r="C51" s="21" t="s">
        <v>142</v>
      </c>
      <c r="D51" s="46">
        <v>0</v>
      </c>
      <c r="E51" s="46">
        <v>9804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9804</v>
      </c>
      <c r="O51" s="47">
        <f t="shared" si="9"/>
        <v>0.25836715332314342</v>
      </c>
      <c r="P51" s="9"/>
    </row>
    <row r="52" spans="1:16">
      <c r="A52" s="13"/>
      <c r="B52" s="39">
        <v>352</v>
      </c>
      <c r="C52" s="21" t="s">
        <v>56</v>
      </c>
      <c r="D52" s="46">
        <v>7012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7012</v>
      </c>
      <c r="O52" s="47">
        <f t="shared" si="9"/>
        <v>0.18478891055710747</v>
      </c>
      <c r="P52" s="9"/>
    </row>
    <row r="53" spans="1:16">
      <c r="A53" s="13"/>
      <c r="B53" s="39">
        <v>354</v>
      </c>
      <c r="C53" s="21" t="s">
        <v>57</v>
      </c>
      <c r="D53" s="46">
        <v>876536</v>
      </c>
      <c r="E53" s="46">
        <v>252661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1129197</v>
      </c>
      <c r="O53" s="47">
        <f t="shared" si="9"/>
        <v>29.75799820797976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SUM(D55:D64)</f>
        <v>129099</v>
      </c>
      <c r="E54" s="32">
        <f t="shared" si="12"/>
        <v>1164542</v>
      </c>
      <c r="F54" s="32">
        <f t="shared" si="12"/>
        <v>0</v>
      </c>
      <c r="G54" s="32">
        <f t="shared" si="12"/>
        <v>125908</v>
      </c>
      <c r="H54" s="32">
        <f t="shared" si="12"/>
        <v>0</v>
      </c>
      <c r="I54" s="32">
        <f t="shared" si="12"/>
        <v>1915411</v>
      </c>
      <c r="J54" s="32">
        <f t="shared" si="12"/>
        <v>686354</v>
      </c>
      <c r="K54" s="32">
        <f t="shared" si="12"/>
        <v>27875070</v>
      </c>
      <c r="L54" s="32">
        <f t="shared" si="12"/>
        <v>0</v>
      </c>
      <c r="M54" s="32">
        <f t="shared" si="12"/>
        <v>138073</v>
      </c>
      <c r="N54" s="32">
        <f t="shared" si="11"/>
        <v>32034457</v>
      </c>
      <c r="O54" s="45">
        <f t="shared" si="9"/>
        <v>844.21169556738528</v>
      </c>
      <c r="P54" s="10"/>
    </row>
    <row r="55" spans="1:16">
      <c r="A55" s="12"/>
      <c r="B55" s="25">
        <v>361.1</v>
      </c>
      <c r="C55" s="20" t="s">
        <v>59</v>
      </c>
      <c r="D55" s="46">
        <v>43654</v>
      </c>
      <c r="E55" s="46">
        <v>12928</v>
      </c>
      <c r="F55" s="46">
        <v>0</v>
      </c>
      <c r="G55" s="46">
        <v>68908</v>
      </c>
      <c r="H55" s="46">
        <v>0</v>
      </c>
      <c r="I55" s="46">
        <v>641271</v>
      </c>
      <c r="J55" s="46">
        <v>77784</v>
      </c>
      <c r="K55" s="46">
        <v>3684929</v>
      </c>
      <c r="L55" s="46">
        <v>0</v>
      </c>
      <c r="M55" s="46">
        <v>5519</v>
      </c>
      <c r="N55" s="46">
        <f t="shared" si="11"/>
        <v>4534993</v>
      </c>
      <c r="O55" s="47">
        <f t="shared" si="9"/>
        <v>119.51175354451063</v>
      </c>
      <c r="P55" s="9"/>
    </row>
    <row r="56" spans="1:16">
      <c r="A56" s="12"/>
      <c r="B56" s="25">
        <v>361.3</v>
      </c>
      <c r="C56" s="20" t="s">
        <v>96</v>
      </c>
      <c r="D56" s="46">
        <v>-23818</v>
      </c>
      <c r="E56" s="46">
        <v>0</v>
      </c>
      <c r="F56" s="46">
        <v>0</v>
      </c>
      <c r="G56" s="46">
        <v>0</v>
      </c>
      <c r="H56" s="46">
        <v>0</v>
      </c>
      <c r="I56" s="46">
        <v>-271188</v>
      </c>
      <c r="J56" s="46">
        <v>-35084</v>
      </c>
      <c r="K56" s="46">
        <v>11459857</v>
      </c>
      <c r="L56" s="46">
        <v>0</v>
      </c>
      <c r="M56" s="46">
        <v>0</v>
      </c>
      <c r="N56" s="46">
        <f t="shared" ref="N56:N64" si="13">SUM(D56:M56)</f>
        <v>11129767</v>
      </c>
      <c r="O56" s="47">
        <f t="shared" si="9"/>
        <v>293.30540768460446</v>
      </c>
      <c r="P56" s="9"/>
    </row>
    <row r="57" spans="1:16">
      <c r="A57" s="12"/>
      <c r="B57" s="25">
        <v>361.4</v>
      </c>
      <c r="C57" s="20" t="s">
        <v>128</v>
      </c>
      <c r="D57" s="46">
        <v>-2683</v>
      </c>
      <c r="E57" s="46">
        <v>0</v>
      </c>
      <c r="F57" s="46">
        <v>0</v>
      </c>
      <c r="G57" s="46">
        <v>0</v>
      </c>
      <c r="H57" s="46">
        <v>0</v>
      </c>
      <c r="I57" s="46">
        <v>-37533</v>
      </c>
      <c r="J57" s="46">
        <v>-3564</v>
      </c>
      <c r="K57" s="46">
        <v>0</v>
      </c>
      <c r="L57" s="46">
        <v>0</v>
      </c>
      <c r="M57" s="46">
        <v>0</v>
      </c>
      <c r="N57" s="46">
        <f t="shared" si="13"/>
        <v>-43780</v>
      </c>
      <c r="O57" s="47">
        <f t="shared" si="9"/>
        <v>-1.1537447952353344</v>
      </c>
      <c r="P57" s="9"/>
    </row>
    <row r="58" spans="1:16">
      <c r="A58" s="12"/>
      <c r="B58" s="25">
        <v>362</v>
      </c>
      <c r="C58" s="20" t="s">
        <v>60</v>
      </c>
      <c r="D58" s="46">
        <v>20703</v>
      </c>
      <c r="E58" s="46">
        <v>885592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906295</v>
      </c>
      <c r="O58" s="47">
        <f t="shared" si="9"/>
        <v>23.883808570073263</v>
      </c>
      <c r="P58" s="9"/>
    </row>
    <row r="59" spans="1:16">
      <c r="A59" s="12"/>
      <c r="B59" s="25">
        <v>364</v>
      </c>
      <c r="C59" s="20" t="s">
        <v>149</v>
      </c>
      <c r="D59" s="46">
        <v>2734</v>
      </c>
      <c r="E59" s="46">
        <v>20000</v>
      </c>
      <c r="F59" s="46">
        <v>0</v>
      </c>
      <c r="G59" s="46">
        <v>0</v>
      </c>
      <c r="H59" s="46">
        <v>0</v>
      </c>
      <c r="I59" s="46">
        <v>141403</v>
      </c>
      <c r="J59" s="46">
        <v>31075</v>
      </c>
      <c r="K59" s="46">
        <v>0</v>
      </c>
      <c r="L59" s="46">
        <v>0</v>
      </c>
      <c r="M59" s="46">
        <v>0</v>
      </c>
      <c r="N59" s="46">
        <f t="shared" si="13"/>
        <v>195212</v>
      </c>
      <c r="O59" s="47">
        <f t="shared" si="9"/>
        <v>5.1444684551731408</v>
      </c>
      <c r="P59" s="9"/>
    </row>
    <row r="60" spans="1:16">
      <c r="A60" s="12"/>
      <c r="B60" s="25">
        <v>365</v>
      </c>
      <c r="C60" s="20" t="s">
        <v>129</v>
      </c>
      <c r="D60" s="46">
        <v>0</v>
      </c>
      <c r="E60" s="46">
        <v>5295</v>
      </c>
      <c r="F60" s="46">
        <v>0</v>
      </c>
      <c r="G60" s="46">
        <v>0</v>
      </c>
      <c r="H60" s="46">
        <v>0</v>
      </c>
      <c r="I60" s="46">
        <v>12154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17449</v>
      </c>
      <c r="O60" s="47">
        <f t="shared" si="9"/>
        <v>0.45983766404891163</v>
      </c>
      <c r="P60" s="9"/>
    </row>
    <row r="61" spans="1:16">
      <c r="A61" s="12"/>
      <c r="B61" s="25">
        <v>366</v>
      </c>
      <c r="C61" s="20" t="s">
        <v>63</v>
      </c>
      <c r="D61" s="46">
        <v>11580</v>
      </c>
      <c r="E61" s="46">
        <v>13901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131900</v>
      </c>
      <c r="N61" s="46">
        <f t="shared" si="13"/>
        <v>157381</v>
      </c>
      <c r="O61" s="47">
        <f t="shared" si="9"/>
        <v>4.1474990776366418</v>
      </c>
      <c r="P61" s="9"/>
    </row>
    <row r="62" spans="1:16">
      <c r="A62" s="12"/>
      <c r="B62" s="25">
        <v>368</v>
      </c>
      <c r="C62" s="20" t="s">
        <v>111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12724597</v>
      </c>
      <c r="L62" s="46">
        <v>0</v>
      </c>
      <c r="M62" s="46">
        <v>0</v>
      </c>
      <c r="N62" s="46">
        <f t="shared" si="13"/>
        <v>12724597</v>
      </c>
      <c r="O62" s="47">
        <f t="shared" si="9"/>
        <v>335.33434354082118</v>
      </c>
      <c r="P62" s="9"/>
    </row>
    <row r="63" spans="1:16">
      <c r="A63" s="12"/>
      <c r="B63" s="25">
        <v>369.3</v>
      </c>
      <c r="C63" s="20" t="s">
        <v>98</v>
      </c>
      <c r="D63" s="46">
        <v>0</v>
      </c>
      <c r="E63" s="46">
        <v>0</v>
      </c>
      <c r="F63" s="46">
        <v>0</v>
      </c>
      <c r="G63" s="46">
        <v>50000</v>
      </c>
      <c r="H63" s="46">
        <v>0</v>
      </c>
      <c r="I63" s="46">
        <v>0</v>
      </c>
      <c r="J63" s="46">
        <v>6902</v>
      </c>
      <c r="K63" s="46">
        <v>0</v>
      </c>
      <c r="L63" s="46">
        <v>0</v>
      </c>
      <c r="M63" s="46">
        <v>0</v>
      </c>
      <c r="N63" s="46">
        <f t="shared" si="13"/>
        <v>56902</v>
      </c>
      <c r="O63" s="47">
        <f t="shared" si="9"/>
        <v>1.4995519949401781</v>
      </c>
      <c r="P63" s="9"/>
    </row>
    <row r="64" spans="1:16">
      <c r="A64" s="12"/>
      <c r="B64" s="25">
        <v>369.9</v>
      </c>
      <c r="C64" s="20" t="s">
        <v>65</v>
      </c>
      <c r="D64" s="46">
        <v>76929</v>
      </c>
      <c r="E64" s="46">
        <v>226826</v>
      </c>
      <c r="F64" s="46">
        <v>0</v>
      </c>
      <c r="G64" s="46">
        <v>7000</v>
      </c>
      <c r="H64" s="46">
        <v>0</v>
      </c>
      <c r="I64" s="46">
        <v>1429304</v>
      </c>
      <c r="J64" s="46">
        <v>609241</v>
      </c>
      <c r="K64" s="46">
        <v>5687</v>
      </c>
      <c r="L64" s="46">
        <v>0</v>
      </c>
      <c r="M64" s="46">
        <v>654</v>
      </c>
      <c r="N64" s="46">
        <f t="shared" si="13"/>
        <v>2355641</v>
      </c>
      <c r="O64" s="47">
        <f t="shared" si="9"/>
        <v>62.078769830812206</v>
      </c>
      <c r="P64" s="9"/>
    </row>
    <row r="65" spans="1:119" ht="15.75">
      <c r="A65" s="29" t="s">
        <v>35</v>
      </c>
      <c r="B65" s="30"/>
      <c r="C65" s="31"/>
      <c r="D65" s="32">
        <f t="shared" ref="D65:M65" si="14">SUM(D66:D68)</f>
        <v>7011015</v>
      </c>
      <c r="E65" s="32">
        <f t="shared" si="14"/>
        <v>111965</v>
      </c>
      <c r="F65" s="32">
        <f t="shared" si="14"/>
        <v>0</v>
      </c>
      <c r="G65" s="32">
        <f t="shared" si="14"/>
        <v>22396045</v>
      </c>
      <c r="H65" s="32">
        <f t="shared" si="14"/>
        <v>0</v>
      </c>
      <c r="I65" s="32">
        <f t="shared" si="14"/>
        <v>298524</v>
      </c>
      <c r="J65" s="32">
        <f t="shared" si="14"/>
        <v>19094</v>
      </c>
      <c r="K65" s="32">
        <f t="shared" si="14"/>
        <v>0</v>
      </c>
      <c r="L65" s="32">
        <f t="shared" si="14"/>
        <v>0</v>
      </c>
      <c r="M65" s="32">
        <f t="shared" si="14"/>
        <v>133000</v>
      </c>
      <c r="N65" s="32">
        <f>SUM(D65:M65)</f>
        <v>29969643</v>
      </c>
      <c r="O65" s="45">
        <f t="shared" si="9"/>
        <v>789.79715912085601</v>
      </c>
      <c r="P65" s="9"/>
    </row>
    <row r="66" spans="1:119">
      <c r="A66" s="12"/>
      <c r="B66" s="25">
        <v>381</v>
      </c>
      <c r="C66" s="20" t="s">
        <v>66</v>
      </c>
      <c r="D66" s="46">
        <v>7011015</v>
      </c>
      <c r="E66" s="46">
        <v>111965</v>
      </c>
      <c r="F66" s="46">
        <v>0</v>
      </c>
      <c r="G66" s="46">
        <v>0</v>
      </c>
      <c r="H66" s="46">
        <v>0</v>
      </c>
      <c r="I66" s="46">
        <v>0</v>
      </c>
      <c r="J66" s="46">
        <v>19094</v>
      </c>
      <c r="K66" s="46">
        <v>0</v>
      </c>
      <c r="L66" s="46">
        <v>0</v>
      </c>
      <c r="M66" s="46">
        <v>133000</v>
      </c>
      <c r="N66" s="46">
        <f>SUM(D66:M66)</f>
        <v>7275074</v>
      </c>
      <c r="O66" s="47">
        <f t="shared" si="9"/>
        <v>191.7217625046118</v>
      </c>
      <c r="P66" s="9"/>
    </row>
    <row r="67" spans="1:119">
      <c r="A67" s="12"/>
      <c r="B67" s="25">
        <v>384</v>
      </c>
      <c r="C67" s="20" t="s">
        <v>157</v>
      </c>
      <c r="D67" s="46">
        <v>0</v>
      </c>
      <c r="E67" s="46">
        <v>0</v>
      </c>
      <c r="F67" s="46">
        <v>0</v>
      </c>
      <c r="G67" s="46">
        <v>22396045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22396045</v>
      </c>
      <c r="O67" s="47">
        <f t="shared" si="9"/>
        <v>590.20832235281716</v>
      </c>
      <c r="P67" s="9"/>
    </row>
    <row r="68" spans="1:119" ht="15.75" thickBot="1">
      <c r="A68" s="12"/>
      <c r="B68" s="25">
        <v>389.7</v>
      </c>
      <c r="C68" s="20" t="s">
        <v>131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298524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298524</v>
      </c>
      <c r="O68" s="47">
        <f t="shared" si="9"/>
        <v>7.867074263426975</v>
      </c>
      <c r="P68" s="9"/>
    </row>
    <row r="69" spans="1:119" ht="16.5" thickBot="1">
      <c r="A69" s="14" t="s">
        <v>54</v>
      </c>
      <c r="B69" s="23"/>
      <c r="C69" s="22"/>
      <c r="D69" s="15">
        <f t="shared" ref="D69:M69" si="15">SUM(D5,D14,D20,D35,D50,D54,D65)</f>
        <v>31780613</v>
      </c>
      <c r="E69" s="15">
        <f t="shared" si="15"/>
        <v>6484025</v>
      </c>
      <c r="F69" s="15">
        <f t="shared" si="15"/>
        <v>0</v>
      </c>
      <c r="G69" s="15">
        <f t="shared" si="15"/>
        <v>24781705</v>
      </c>
      <c r="H69" s="15">
        <f t="shared" si="15"/>
        <v>0</v>
      </c>
      <c r="I69" s="15">
        <f t="shared" si="15"/>
        <v>95297675</v>
      </c>
      <c r="J69" s="15">
        <f t="shared" si="15"/>
        <v>12936036</v>
      </c>
      <c r="K69" s="15">
        <f t="shared" si="15"/>
        <v>27875070</v>
      </c>
      <c r="L69" s="15">
        <f t="shared" si="15"/>
        <v>0</v>
      </c>
      <c r="M69" s="15">
        <f t="shared" si="15"/>
        <v>2541644</v>
      </c>
      <c r="N69" s="15">
        <f>SUM(D69:M69)</f>
        <v>201696768</v>
      </c>
      <c r="O69" s="38">
        <f>(N69/O$71)</f>
        <v>5315.3630949243661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164</v>
      </c>
      <c r="M71" s="48"/>
      <c r="N71" s="48"/>
      <c r="O71" s="43">
        <v>37946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103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12302910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69301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1705914</v>
      </c>
      <c r="N5" s="28">
        <f>SUM(D5:M5)</f>
        <v>14078125</v>
      </c>
      <c r="O5" s="33">
        <f t="shared" ref="O5:O36" si="1">(N5/O$71)</f>
        <v>375.66711140760509</v>
      </c>
      <c r="P5" s="6"/>
    </row>
    <row r="6" spans="1:133">
      <c r="A6" s="12"/>
      <c r="B6" s="25">
        <v>311</v>
      </c>
      <c r="C6" s="20" t="s">
        <v>2</v>
      </c>
      <c r="D6" s="46">
        <v>7217258</v>
      </c>
      <c r="E6" s="46">
        <v>0</v>
      </c>
      <c r="F6" s="46">
        <v>0</v>
      </c>
      <c r="G6" s="46">
        <v>0</v>
      </c>
      <c r="H6" s="46">
        <v>0</v>
      </c>
      <c r="I6" s="46">
        <v>69301</v>
      </c>
      <c r="J6" s="46">
        <v>0</v>
      </c>
      <c r="K6" s="46">
        <v>0</v>
      </c>
      <c r="L6" s="46">
        <v>0</v>
      </c>
      <c r="M6" s="46">
        <v>1705914</v>
      </c>
      <c r="N6" s="46">
        <f>SUM(D6:M6)</f>
        <v>8992473</v>
      </c>
      <c r="O6" s="47">
        <f t="shared" si="1"/>
        <v>239.95925283522348</v>
      </c>
      <c r="P6" s="9"/>
    </row>
    <row r="7" spans="1:133">
      <c r="A7" s="12"/>
      <c r="B7" s="25">
        <v>312.10000000000002</v>
      </c>
      <c r="C7" s="20" t="s">
        <v>75</v>
      </c>
      <c r="D7" s="46">
        <v>915630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915630</v>
      </c>
      <c r="O7" s="47">
        <f t="shared" si="1"/>
        <v>24.43308872581721</v>
      </c>
      <c r="P7" s="9"/>
    </row>
    <row r="8" spans="1:133">
      <c r="A8" s="12"/>
      <c r="B8" s="25">
        <v>314.10000000000002</v>
      </c>
      <c r="C8" s="20" t="s">
        <v>11</v>
      </c>
      <c r="D8" s="46">
        <v>2092676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2092676</v>
      </c>
      <c r="O8" s="47">
        <f t="shared" si="1"/>
        <v>55.841921280853903</v>
      </c>
      <c r="P8" s="9"/>
    </row>
    <row r="9" spans="1:133">
      <c r="A9" s="12"/>
      <c r="B9" s="25">
        <v>314.3</v>
      </c>
      <c r="C9" s="20" t="s">
        <v>12</v>
      </c>
      <c r="D9" s="46">
        <v>1047087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1047087</v>
      </c>
      <c r="O9" s="47">
        <f t="shared" si="1"/>
        <v>27.9409472981988</v>
      </c>
      <c r="P9" s="9"/>
    </row>
    <row r="10" spans="1:133">
      <c r="A10" s="12"/>
      <c r="B10" s="25">
        <v>314.39999999999998</v>
      </c>
      <c r="C10" s="20" t="s">
        <v>14</v>
      </c>
      <c r="D10" s="46">
        <v>114320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114320</v>
      </c>
      <c r="O10" s="47">
        <f t="shared" si="1"/>
        <v>3.0505670446964643</v>
      </c>
      <c r="P10" s="9"/>
    </row>
    <row r="11" spans="1:133">
      <c r="A11" s="12"/>
      <c r="B11" s="25">
        <v>314.8</v>
      </c>
      <c r="C11" s="20" t="s">
        <v>15</v>
      </c>
      <c r="D11" s="46">
        <v>18872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18872</v>
      </c>
      <c r="O11" s="47">
        <f t="shared" si="1"/>
        <v>0.50358905937291532</v>
      </c>
      <c r="P11" s="9"/>
    </row>
    <row r="12" spans="1:133">
      <c r="A12" s="12"/>
      <c r="B12" s="25">
        <v>314.89999999999998</v>
      </c>
      <c r="C12" s="20" t="s">
        <v>16</v>
      </c>
      <c r="D12" s="46">
        <v>897067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897067</v>
      </c>
      <c r="O12" s="47">
        <f t="shared" si="1"/>
        <v>23.937745163442294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856254</v>
      </c>
      <c r="E13" s="32">
        <f t="shared" si="3"/>
        <v>1442609</v>
      </c>
      <c r="F13" s="32">
        <f t="shared" si="3"/>
        <v>0</v>
      </c>
      <c r="G13" s="32">
        <f t="shared" si="3"/>
        <v>369012</v>
      </c>
      <c r="H13" s="32">
        <f t="shared" si="3"/>
        <v>0</v>
      </c>
      <c r="I13" s="32">
        <f t="shared" si="3"/>
        <v>30423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2698298</v>
      </c>
      <c r="O13" s="45">
        <f t="shared" si="1"/>
        <v>72.002615076717817</v>
      </c>
      <c r="P13" s="10"/>
    </row>
    <row r="14" spans="1:133">
      <c r="A14" s="12"/>
      <c r="B14" s="25">
        <v>322</v>
      </c>
      <c r="C14" s="20" t="s">
        <v>0</v>
      </c>
      <c r="D14" s="46">
        <v>45355</v>
      </c>
      <c r="E14" s="46">
        <v>1442609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1487964</v>
      </c>
      <c r="O14" s="47">
        <f t="shared" si="1"/>
        <v>39.705510340226816</v>
      </c>
      <c r="P14" s="9"/>
    </row>
    <row r="15" spans="1:133">
      <c r="A15" s="12"/>
      <c r="B15" s="25">
        <v>323.10000000000002</v>
      </c>
      <c r="C15" s="20" t="s">
        <v>77</v>
      </c>
      <c r="D15" s="46">
        <v>0</v>
      </c>
      <c r="E15" s="46">
        <v>0</v>
      </c>
      <c r="F15" s="46">
        <v>0</v>
      </c>
      <c r="G15" s="46">
        <v>369012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369012</v>
      </c>
      <c r="O15" s="47">
        <f t="shared" si="1"/>
        <v>9.8468845897264838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30423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30423</v>
      </c>
      <c r="O16" s="47">
        <f t="shared" si="1"/>
        <v>0.81182121414276187</v>
      </c>
      <c r="P16" s="9"/>
    </row>
    <row r="17" spans="1:16">
      <c r="A17" s="12"/>
      <c r="B17" s="25">
        <v>329</v>
      </c>
      <c r="C17" s="20" t="s">
        <v>106</v>
      </c>
      <c r="D17" s="46">
        <v>103145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103145</v>
      </c>
      <c r="O17" s="47">
        <f t="shared" si="1"/>
        <v>2.752368245496998</v>
      </c>
      <c r="P17" s="9"/>
    </row>
    <row r="18" spans="1:16">
      <c r="A18" s="12"/>
      <c r="B18" s="25">
        <v>367</v>
      </c>
      <c r="C18" s="20" t="s">
        <v>64</v>
      </c>
      <c r="D18" s="46">
        <v>707754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707754</v>
      </c>
      <c r="O18" s="47">
        <f t="shared" si="1"/>
        <v>18.886030687124748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SUM(D20:D33)</f>
        <v>5958817</v>
      </c>
      <c r="E19" s="32">
        <f t="shared" si="5"/>
        <v>562443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11599</v>
      </c>
      <c r="K19" s="32">
        <f t="shared" si="5"/>
        <v>0</v>
      </c>
      <c r="L19" s="32">
        <f t="shared" si="5"/>
        <v>0</v>
      </c>
      <c r="M19" s="32">
        <f t="shared" si="5"/>
        <v>156490</v>
      </c>
      <c r="N19" s="44">
        <f t="shared" si="4"/>
        <v>6689349</v>
      </c>
      <c r="O19" s="45">
        <f t="shared" si="1"/>
        <v>178.50164109406271</v>
      </c>
      <c r="P19" s="10"/>
    </row>
    <row r="20" spans="1:16">
      <c r="A20" s="12"/>
      <c r="B20" s="25">
        <v>331.2</v>
      </c>
      <c r="C20" s="20" t="s">
        <v>107</v>
      </c>
      <c r="D20" s="46">
        <v>0</v>
      </c>
      <c r="E20" s="46">
        <v>25928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25928</v>
      </c>
      <c r="O20" s="47">
        <f t="shared" si="1"/>
        <v>0.6918745830553702</v>
      </c>
      <c r="P20" s="9"/>
    </row>
    <row r="21" spans="1:16">
      <c r="A21" s="12"/>
      <c r="B21" s="25">
        <v>331.39</v>
      </c>
      <c r="C21" s="20" t="s">
        <v>79</v>
      </c>
      <c r="D21" s="46">
        <v>0</v>
      </c>
      <c r="E21" s="46">
        <v>459243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459243</v>
      </c>
      <c r="O21" s="47">
        <f t="shared" si="1"/>
        <v>12.254649766511008</v>
      </c>
      <c r="P21" s="9"/>
    </row>
    <row r="22" spans="1:16">
      <c r="A22" s="12"/>
      <c r="B22" s="25">
        <v>331.7</v>
      </c>
      <c r="C22" s="20" t="s">
        <v>80</v>
      </c>
      <c r="D22" s="46">
        <v>0</v>
      </c>
      <c r="E22" s="46">
        <v>45006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45006</v>
      </c>
      <c r="O22" s="47">
        <f t="shared" si="1"/>
        <v>1.2009606404269513</v>
      </c>
      <c r="P22" s="9"/>
    </row>
    <row r="23" spans="1:16">
      <c r="A23" s="12"/>
      <c r="B23" s="25">
        <v>334.1</v>
      </c>
      <c r="C23" s="20" t="s">
        <v>155</v>
      </c>
      <c r="D23" s="46">
        <v>0</v>
      </c>
      <c r="E23" s="46">
        <v>6250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6250</v>
      </c>
      <c r="O23" s="47">
        <f t="shared" si="1"/>
        <v>0.16677785190126751</v>
      </c>
      <c r="P23" s="9"/>
    </row>
    <row r="24" spans="1:16">
      <c r="A24" s="12"/>
      <c r="B24" s="25">
        <v>334.7</v>
      </c>
      <c r="C24" s="20" t="s">
        <v>83</v>
      </c>
      <c r="D24" s="46">
        <v>0</v>
      </c>
      <c r="E24" s="46">
        <v>14186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14186</v>
      </c>
      <c r="O24" s="47">
        <f t="shared" si="1"/>
        <v>0.37854569713142094</v>
      </c>
      <c r="P24" s="9"/>
    </row>
    <row r="25" spans="1:16">
      <c r="A25" s="12"/>
      <c r="B25" s="25">
        <v>335.12</v>
      </c>
      <c r="C25" s="20" t="s">
        <v>119</v>
      </c>
      <c r="D25" s="46">
        <v>1528273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1528273</v>
      </c>
      <c r="O25" s="47">
        <f t="shared" si="1"/>
        <v>40.781134089392928</v>
      </c>
      <c r="P25" s="9"/>
    </row>
    <row r="26" spans="1:16">
      <c r="A26" s="12"/>
      <c r="B26" s="25">
        <v>335.14</v>
      </c>
      <c r="C26" s="20" t="s">
        <v>120</v>
      </c>
      <c r="D26" s="46">
        <v>47796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47796</v>
      </c>
      <c r="O26" s="47">
        <f t="shared" si="1"/>
        <v>1.2754102735156772</v>
      </c>
      <c r="P26" s="9"/>
    </row>
    <row r="27" spans="1:16">
      <c r="A27" s="12"/>
      <c r="B27" s="25">
        <v>335.15</v>
      </c>
      <c r="C27" s="20" t="s">
        <v>121</v>
      </c>
      <c r="D27" s="46">
        <v>65754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65754</v>
      </c>
      <c r="O27" s="47">
        <f t="shared" si="1"/>
        <v>1.754609739826551</v>
      </c>
      <c r="P27" s="9"/>
    </row>
    <row r="28" spans="1:16">
      <c r="A28" s="12"/>
      <c r="B28" s="25">
        <v>335.18</v>
      </c>
      <c r="C28" s="20" t="s">
        <v>122</v>
      </c>
      <c r="D28" s="46">
        <v>2909080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2909080</v>
      </c>
      <c r="O28" s="47">
        <f t="shared" si="1"/>
        <v>77.627218145430291</v>
      </c>
      <c r="P28" s="9"/>
    </row>
    <row r="29" spans="1:16">
      <c r="A29" s="12"/>
      <c r="B29" s="25">
        <v>335.19</v>
      </c>
      <c r="C29" s="20" t="s">
        <v>123</v>
      </c>
      <c r="D29" s="46">
        <v>23238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23238</v>
      </c>
      <c r="O29" s="47">
        <f t="shared" si="1"/>
        <v>0.62009339559706467</v>
      </c>
      <c r="P29" s="9"/>
    </row>
    <row r="30" spans="1:16">
      <c r="A30" s="12"/>
      <c r="B30" s="25">
        <v>335.29</v>
      </c>
      <c r="C30" s="20" t="s">
        <v>26</v>
      </c>
      <c r="D30" s="46">
        <v>716942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716942</v>
      </c>
      <c r="O30" s="47">
        <f t="shared" si="1"/>
        <v>19.131207471647766</v>
      </c>
      <c r="P30" s="9"/>
    </row>
    <row r="31" spans="1:16">
      <c r="A31" s="12"/>
      <c r="B31" s="25">
        <v>335.9</v>
      </c>
      <c r="C31" s="20" t="s">
        <v>85</v>
      </c>
      <c r="D31" s="46">
        <v>0</v>
      </c>
      <c r="E31" s="46">
        <v>11830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11830</v>
      </c>
      <c r="O31" s="47">
        <f t="shared" si="1"/>
        <v>0.31567711807871912</v>
      </c>
      <c r="P31" s="9"/>
    </row>
    <row r="32" spans="1:16">
      <c r="A32" s="12"/>
      <c r="B32" s="25">
        <v>337.7</v>
      </c>
      <c r="C32" s="20" t="s">
        <v>86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156490</v>
      </c>
      <c r="N32" s="46">
        <f>SUM(D32:M32)</f>
        <v>156490</v>
      </c>
      <c r="O32" s="47">
        <f t="shared" si="1"/>
        <v>4.1758505670446961</v>
      </c>
      <c r="P32" s="9"/>
    </row>
    <row r="33" spans="1:16">
      <c r="A33" s="12"/>
      <c r="B33" s="25">
        <v>338</v>
      </c>
      <c r="C33" s="20" t="s">
        <v>88</v>
      </c>
      <c r="D33" s="46">
        <v>667734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11599</v>
      </c>
      <c r="K33" s="46">
        <v>0</v>
      </c>
      <c r="L33" s="46">
        <v>0</v>
      </c>
      <c r="M33" s="46">
        <v>0</v>
      </c>
      <c r="N33" s="46">
        <f>SUM(D33:M33)</f>
        <v>679333</v>
      </c>
      <c r="O33" s="47">
        <f t="shared" si="1"/>
        <v>18.127631754503003</v>
      </c>
      <c r="P33" s="9"/>
    </row>
    <row r="34" spans="1:16" ht="15.75">
      <c r="A34" s="29" t="s">
        <v>33</v>
      </c>
      <c r="B34" s="30"/>
      <c r="C34" s="31"/>
      <c r="D34" s="32">
        <f t="shared" ref="D34:M34" si="7">SUM(D35:D49)</f>
        <v>4756893</v>
      </c>
      <c r="E34" s="32">
        <f t="shared" si="7"/>
        <v>3562757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93359923</v>
      </c>
      <c r="J34" s="32">
        <f t="shared" si="7"/>
        <v>12103516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113783089</v>
      </c>
      <c r="O34" s="45">
        <f t="shared" si="1"/>
        <v>3036.2398665777187</v>
      </c>
      <c r="P34" s="10"/>
    </row>
    <row r="35" spans="1:16">
      <c r="A35" s="12"/>
      <c r="B35" s="25">
        <v>341.2</v>
      </c>
      <c r="C35" s="20" t="s">
        <v>124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12103516</v>
      </c>
      <c r="K35" s="46">
        <v>0</v>
      </c>
      <c r="L35" s="46">
        <v>0</v>
      </c>
      <c r="M35" s="46">
        <v>0</v>
      </c>
      <c r="N35" s="46">
        <f t="shared" ref="N35:N49" si="8">SUM(D35:M35)</f>
        <v>12103516</v>
      </c>
      <c r="O35" s="47">
        <f t="shared" si="1"/>
        <v>322.97574382921948</v>
      </c>
      <c r="P35" s="9"/>
    </row>
    <row r="36" spans="1:16">
      <c r="A36" s="12"/>
      <c r="B36" s="25">
        <v>341.3</v>
      </c>
      <c r="C36" s="20" t="s">
        <v>125</v>
      </c>
      <c r="D36" s="46">
        <v>3147753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3147753</v>
      </c>
      <c r="O36" s="47">
        <f t="shared" si="1"/>
        <v>83.996077384923282</v>
      </c>
      <c r="P36" s="9"/>
    </row>
    <row r="37" spans="1:16">
      <c r="A37" s="12"/>
      <c r="B37" s="25">
        <v>341.9</v>
      </c>
      <c r="C37" s="20" t="s">
        <v>126</v>
      </c>
      <c r="D37" s="46">
        <v>276054</v>
      </c>
      <c r="E37" s="46">
        <v>30</v>
      </c>
      <c r="F37" s="46">
        <v>0</v>
      </c>
      <c r="G37" s="46">
        <v>0</v>
      </c>
      <c r="H37" s="46">
        <v>0</v>
      </c>
      <c r="I37" s="46">
        <v>696907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972991</v>
      </c>
      <c r="O37" s="47">
        <f t="shared" ref="O37:O68" si="9">(N37/O$71)</f>
        <v>25.963735823882587</v>
      </c>
      <c r="P37" s="9"/>
    </row>
    <row r="38" spans="1:16">
      <c r="A38" s="12"/>
      <c r="B38" s="25">
        <v>342.5</v>
      </c>
      <c r="C38" s="20" t="s">
        <v>41</v>
      </c>
      <c r="D38" s="46">
        <v>284458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284458</v>
      </c>
      <c r="O38" s="47">
        <f t="shared" si="9"/>
        <v>7.5906070713809211</v>
      </c>
      <c r="P38" s="9"/>
    </row>
    <row r="39" spans="1:16">
      <c r="A39" s="12"/>
      <c r="B39" s="25">
        <v>342.9</v>
      </c>
      <c r="C39" s="20" t="s">
        <v>43</v>
      </c>
      <c r="D39" s="46">
        <v>72420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72420</v>
      </c>
      <c r="O39" s="47">
        <f t="shared" si="9"/>
        <v>1.9324883255503669</v>
      </c>
      <c r="P39" s="9"/>
    </row>
    <row r="40" spans="1:16">
      <c r="A40" s="12"/>
      <c r="B40" s="25">
        <v>343.1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56112042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56112042</v>
      </c>
      <c r="O40" s="47">
        <f t="shared" si="9"/>
        <v>1497.3193328885925</v>
      </c>
      <c r="P40" s="9"/>
    </row>
    <row r="41" spans="1:16">
      <c r="A41" s="12"/>
      <c r="B41" s="25">
        <v>343.3</v>
      </c>
      <c r="C41" s="20" t="s">
        <v>45</v>
      </c>
      <c r="D41" s="46">
        <v>561413</v>
      </c>
      <c r="E41" s="46">
        <v>0</v>
      </c>
      <c r="F41" s="46">
        <v>0</v>
      </c>
      <c r="G41" s="46">
        <v>0</v>
      </c>
      <c r="H41" s="46">
        <v>0</v>
      </c>
      <c r="I41" s="46">
        <v>14213787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14775200</v>
      </c>
      <c r="O41" s="47">
        <f t="shared" si="9"/>
        <v>394.26817878585723</v>
      </c>
      <c r="P41" s="9"/>
    </row>
    <row r="42" spans="1:16">
      <c r="A42" s="12"/>
      <c r="B42" s="25">
        <v>343.4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5793685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5793685</v>
      </c>
      <c r="O42" s="47">
        <f t="shared" si="9"/>
        <v>154.60133422281521</v>
      </c>
      <c r="P42" s="9"/>
    </row>
    <row r="43" spans="1:16">
      <c r="A43" s="12"/>
      <c r="B43" s="25">
        <v>343.5</v>
      </c>
      <c r="C43" s="20" t="s">
        <v>47</v>
      </c>
      <c r="D43" s="46">
        <v>189919</v>
      </c>
      <c r="E43" s="46">
        <v>0</v>
      </c>
      <c r="F43" s="46">
        <v>0</v>
      </c>
      <c r="G43" s="46">
        <v>0</v>
      </c>
      <c r="H43" s="46">
        <v>0</v>
      </c>
      <c r="I43" s="46">
        <v>16543502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16733421</v>
      </c>
      <c r="O43" s="47">
        <f t="shared" si="9"/>
        <v>446.52224149432953</v>
      </c>
      <c r="P43" s="9"/>
    </row>
    <row r="44" spans="1:16">
      <c r="A44" s="12"/>
      <c r="B44" s="25">
        <v>343.8</v>
      </c>
      <c r="C44" s="20" t="s">
        <v>49</v>
      </c>
      <c r="D44" s="46">
        <v>16250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16250</v>
      </c>
      <c r="O44" s="47">
        <f t="shared" si="9"/>
        <v>0.43362241494329551</v>
      </c>
      <c r="P44" s="9"/>
    </row>
    <row r="45" spans="1:16">
      <c r="A45" s="12"/>
      <c r="B45" s="25">
        <v>344.5</v>
      </c>
      <c r="C45" s="20" t="s">
        <v>127</v>
      </c>
      <c r="D45" s="46">
        <v>34396</v>
      </c>
      <c r="E45" s="46">
        <v>1623148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1657544</v>
      </c>
      <c r="O45" s="47">
        <f t="shared" si="9"/>
        <v>44.230660440293526</v>
      </c>
      <c r="P45" s="9"/>
    </row>
    <row r="46" spans="1:16">
      <c r="A46" s="12"/>
      <c r="B46" s="25">
        <v>347.1</v>
      </c>
      <c r="C46" s="20" t="s">
        <v>91</v>
      </c>
      <c r="D46" s="46">
        <v>1100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1100</v>
      </c>
      <c r="O46" s="47">
        <f t="shared" si="9"/>
        <v>2.9352901934623081E-2</v>
      </c>
      <c r="P46" s="9"/>
    </row>
    <row r="47" spans="1:16">
      <c r="A47" s="12"/>
      <c r="B47" s="25">
        <v>347.3</v>
      </c>
      <c r="C47" s="20" t="s">
        <v>53</v>
      </c>
      <c r="D47" s="46">
        <v>47761</v>
      </c>
      <c r="E47" s="46">
        <v>1936579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1984340</v>
      </c>
      <c r="O47" s="47">
        <f t="shared" si="9"/>
        <v>52.951034022681789</v>
      </c>
      <c r="P47" s="9"/>
    </row>
    <row r="48" spans="1:16">
      <c r="A48" s="12"/>
      <c r="B48" s="25">
        <v>347.9</v>
      </c>
      <c r="C48" s="20" t="s">
        <v>93</v>
      </c>
      <c r="D48" s="46">
        <v>125276</v>
      </c>
      <c r="E48" s="46">
        <v>3000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128276</v>
      </c>
      <c r="O48" s="47">
        <f t="shared" si="9"/>
        <v>3.4229753168779187</v>
      </c>
      <c r="P48" s="9"/>
    </row>
    <row r="49" spans="1:16">
      <c r="A49" s="12"/>
      <c r="B49" s="25">
        <v>349</v>
      </c>
      <c r="C49" s="20" t="s">
        <v>94</v>
      </c>
      <c r="D49" s="46">
        <v>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93</v>
      </c>
      <c r="O49" s="47">
        <f t="shared" si="9"/>
        <v>2.4816544362908604E-3</v>
      </c>
      <c r="P49" s="9"/>
    </row>
    <row r="50" spans="1:16" ht="15.75">
      <c r="A50" s="29" t="s">
        <v>34</v>
      </c>
      <c r="B50" s="30"/>
      <c r="C50" s="31"/>
      <c r="D50" s="32">
        <f t="shared" ref="D50:M50" si="10">SUM(D51:D53)</f>
        <v>943446</v>
      </c>
      <c r="E50" s="32">
        <f t="shared" si="10"/>
        <v>253538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1196984</v>
      </c>
      <c r="O50" s="45">
        <f t="shared" si="9"/>
        <v>31.940867244829885</v>
      </c>
      <c r="P50" s="10"/>
    </row>
    <row r="51" spans="1:16">
      <c r="A51" s="13"/>
      <c r="B51" s="39">
        <v>351.1</v>
      </c>
      <c r="C51" s="21" t="s">
        <v>95</v>
      </c>
      <c r="D51" s="46">
        <v>41532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41532</v>
      </c>
      <c r="O51" s="47">
        <f t="shared" si="9"/>
        <v>1.1082588392261508</v>
      </c>
      <c r="P51" s="9"/>
    </row>
    <row r="52" spans="1:16">
      <c r="A52" s="13"/>
      <c r="B52" s="39">
        <v>352</v>
      </c>
      <c r="C52" s="21" t="s">
        <v>56</v>
      </c>
      <c r="D52" s="46">
        <v>7569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7569</v>
      </c>
      <c r="O52" s="47">
        <f t="shared" si="9"/>
        <v>0.201974649766511</v>
      </c>
      <c r="P52" s="9"/>
    </row>
    <row r="53" spans="1:16">
      <c r="A53" s="13"/>
      <c r="B53" s="39">
        <v>354</v>
      </c>
      <c r="C53" s="21" t="s">
        <v>57</v>
      </c>
      <c r="D53" s="46">
        <v>894345</v>
      </c>
      <c r="E53" s="46">
        <v>253538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1147883</v>
      </c>
      <c r="O53" s="47">
        <f t="shared" si="9"/>
        <v>30.630633755837223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SUM(D55:D65)</f>
        <v>96127</v>
      </c>
      <c r="E54" s="32">
        <f t="shared" si="12"/>
        <v>163510</v>
      </c>
      <c r="F54" s="32">
        <f t="shared" si="12"/>
        <v>0</v>
      </c>
      <c r="G54" s="32">
        <f t="shared" si="12"/>
        <v>59303</v>
      </c>
      <c r="H54" s="32">
        <f t="shared" si="12"/>
        <v>0</v>
      </c>
      <c r="I54" s="32">
        <f t="shared" si="12"/>
        <v>1363869</v>
      </c>
      <c r="J54" s="32">
        <f t="shared" si="12"/>
        <v>676498</v>
      </c>
      <c r="K54" s="32">
        <f t="shared" si="12"/>
        <v>20508492</v>
      </c>
      <c r="L54" s="32">
        <f t="shared" si="12"/>
        <v>0</v>
      </c>
      <c r="M54" s="32">
        <f t="shared" si="12"/>
        <v>14407</v>
      </c>
      <c r="N54" s="32">
        <f t="shared" si="11"/>
        <v>22882206</v>
      </c>
      <c r="O54" s="45">
        <f t="shared" si="9"/>
        <v>610.59922615076721</v>
      </c>
      <c r="P54" s="10"/>
    </row>
    <row r="55" spans="1:16">
      <c r="A55" s="12"/>
      <c r="B55" s="25">
        <v>361.1</v>
      </c>
      <c r="C55" s="20" t="s">
        <v>59</v>
      </c>
      <c r="D55" s="46">
        <v>37321</v>
      </c>
      <c r="E55" s="46">
        <v>24513</v>
      </c>
      <c r="F55" s="46">
        <v>0</v>
      </c>
      <c r="G55" s="46">
        <v>8980</v>
      </c>
      <c r="H55" s="46">
        <v>0</v>
      </c>
      <c r="I55" s="46">
        <v>508415</v>
      </c>
      <c r="J55" s="46">
        <v>66379</v>
      </c>
      <c r="K55" s="46">
        <v>2920795</v>
      </c>
      <c r="L55" s="46">
        <v>0</v>
      </c>
      <c r="M55" s="46">
        <v>8986</v>
      </c>
      <c r="N55" s="46">
        <f t="shared" si="11"/>
        <v>3575389</v>
      </c>
      <c r="O55" s="47">
        <f t="shared" si="9"/>
        <v>95.407311541027354</v>
      </c>
      <c r="P55" s="9"/>
    </row>
    <row r="56" spans="1:16">
      <c r="A56" s="12"/>
      <c r="B56" s="25">
        <v>361.3</v>
      </c>
      <c r="C56" s="20" t="s">
        <v>96</v>
      </c>
      <c r="D56" s="46">
        <v>2175</v>
      </c>
      <c r="E56" s="46">
        <v>1235</v>
      </c>
      <c r="F56" s="46">
        <v>0</v>
      </c>
      <c r="G56" s="46">
        <v>565</v>
      </c>
      <c r="H56" s="46">
        <v>0</v>
      </c>
      <c r="I56" s="46">
        <v>20220</v>
      </c>
      <c r="J56" s="46">
        <v>2912</v>
      </c>
      <c r="K56" s="46">
        <v>5846038</v>
      </c>
      <c r="L56" s="46">
        <v>0</v>
      </c>
      <c r="M56" s="46">
        <v>-1594</v>
      </c>
      <c r="N56" s="46">
        <f t="shared" ref="N56:N65" si="13">SUM(D56:M56)</f>
        <v>5871551</v>
      </c>
      <c r="O56" s="47">
        <f t="shared" si="9"/>
        <v>156.67914609739827</v>
      </c>
      <c r="P56" s="9"/>
    </row>
    <row r="57" spans="1:16">
      <c r="A57" s="12"/>
      <c r="B57" s="25">
        <v>361.4</v>
      </c>
      <c r="C57" s="20" t="s">
        <v>128</v>
      </c>
      <c r="D57" s="46">
        <v>-930</v>
      </c>
      <c r="E57" s="46">
        <v>-529</v>
      </c>
      <c r="F57" s="46">
        <v>0</v>
      </c>
      <c r="G57" s="46">
        <v>-242</v>
      </c>
      <c r="H57" s="46">
        <v>0</v>
      </c>
      <c r="I57" s="46">
        <v>-12363</v>
      </c>
      <c r="J57" s="46">
        <v>-1246</v>
      </c>
      <c r="K57" s="46">
        <v>0</v>
      </c>
      <c r="L57" s="46">
        <v>0</v>
      </c>
      <c r="M57" s="46">
        <v>0</v>
      </c>
      <c r="N57" s="46">
        <f t="shared" si="13"/>
        <v>-15310</v>
      </c>
      <c r="O57" s="47">
        <f t="shared" si="9"/>
        <v>-0.40853902601734488</v>
      </c>
      <c r="P57" s="9"/>
    </row>
    <row r="58" spans="1:16">
      <c r="A58" s="12"/>
      <c r="B58" s="25">
        <v>362</v>
      </c>
      <c r="C58" s="20" t="s">
        <v>60</v>
      </c>
      <c r="D58" s="46">
        <v>20974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20974</v>
      </c>
      <c r="O58" s="47">
        <f t="shared" si="9"/>
        <v>0.55967978652434958</v>
      </c>
      <c r="P58" s="9"/>
    </row>
    <row r="59" spans="1:16">
      <c r="A59" s="12"/>
      <c r="B59" s="25">
        <v>364</v>
      </c>
      <c r="C59" s="20" t="s">
        <v>149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22243</v>
      </c>
      <c r="K59" s="46">
        <v>0</v>
      </c>
      <c r="L59" s="46">
        <v>0</v>
      </c>
      <c r="M59" s="46">
        <v>0</v>
      </c>
      <c r="N59" s="46">
        <f t="shared" si="13"/>
        <v>22243</v>
      </c>
      <c r="O59" s="47">
        <f t="shared" si="9"/>
        <v>0.59354236157438289</v>
      </c>
      <c r="P59" s="9"/>
    </row>
    <row r="60" spans="1:16">
      <c r="A60" s="12"/>
      <c r="B60" s="25">
        <v>365</v>
      </c>
      <c r="C60" s="20" t="s">
        <v>129</v>
      </c>
      <c r="D60" s="46">
        <v>10486</v>
      </c>
      <c r="E60" s="46">
        <v>3684</v>
      </c>
      <c r="F60" s="46">
        <v>0</v>
      </c>
      <c r="G60" s="46">
        <v>0</v>
      </c>
      <c r="H60" s="46">
        <v>0</v>
      </c>
      <c r="I60" s="46">
        <v>14412</v>
      </c>
      <c r="J60" s="46">
        <v>1029</v>
      </c>
      <c r="K60" s="46">
        <v>0</v>
      </c>
      <c r="L60" s="46">
        <v>0</v>
      </c>
      <c r="M60" s="46">
        <v>0</v>
      </c>
      <c r="N60" s="46">
        <f t="shared" si="13"/>
        <v>29611</v>
      </c>
      <c r="O60" s="47">
        <f t="shared" si="9"/>
        <v>0.79015343562374918</v>
      </c>
      <c r="P60" s="9"/>
    </row>
    <row r="61" spans="1:16">
      <c r="A61" s="12"/>
      <c r="B61" s="25">
        <v>366</v>
      </c>
      <c r="C61" s="20" t="s">
        <v>63</v>
      </c>
      <c r="D61" s="46">
        <v>13049</v>
      </c>
      <c r="E61" s="46">
        <v>5520</v>
      </c>
      <c r="F61" s="46">
        <v>0</v>
      </c>
      <c r="G61" s="46">
        <v>0</v>
      </c>
      <c r="H61" s="46">
        <v>0</v>
      </c>
      <c r="I61" s="46">
        <v>0</v>
      </c>
      <c r="J61" s="46">
        <v>113703</v>
      </c>
      <c r="K61" s="46">
        <v>0</v>
      </c>
      <c r="L61" s="46">
        <v>0</v>
      </c>
      <c r="M61" s="46">
        <v>0</v>
      </c>
      <c r="N61" s="46">
        <f t="shared" si="13"/>
        <v>132272</v>
      </c>
      <c r="O61" s="47">
        <f t="shared" si="9"/>
        <v>3.5296064042695132</v>
      </c>
      <c r="P61" s="9"/>
    </row>
    <row r="62" spans="1:16">
      <c r="A62" s="12"/>
      <c r="B62" s="25">
        <v>368</v>
      </c>
      <c r="C62" s="20" t="s">
        <v>111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11707897</v>
      </c>
      <c r="L62" s="46">
        <v>0</v>
      </c>
      <c r="M62" s="46">
        <v>0</v>
      </c>
      <c r="N62" s="46">
        <f t="shared" si="13"/>
        <v>11707897</v>
      </c>
      <c r="O62" s="47">
        <f t="shared" si="9"/>
        <v>312.41886591060705</v>
      </c>
      <c r="P62" s="9"/>
    </row>
    <row r="63" spans="1:16">
      <c r="A63" s="12"/>
      <c r="B63" s="25">
        <v>369.3</v>
      </c>
      <c r="C63" s="20" t="s">
        <v>98</v>
      </c>
      <c r="D63" s="46">
        <v>0</v>
      </c>
      <c r="E63" s="46">
        <v>0</v>
      </c>
      <c r="F63" s="46">
        <v>0</v>
      </c>
      <c r="G63" s="46">
        <v>50000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50000</v>
      </c>
      <c r="O63" s="47">
        <f t="shared" si="9"/>
        <v>1.3342228152101401</v>
      </c>
      <c r="P63" s="9"/>
    </row>
    <row r="64" spans="1:16">
      <c r="A64" s="12"/>
      <c r="B64" s="25">
        <v>369.4</v>
      </c>
      <c r="C64" s="20" t="s">
        <v>156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1680</v>
      </c>
      <c r="N64" s="46">
        <f t="shared" si="13"/>
        <v>1680</v>
      </c>
      <c r="O64" s="47">
        <f t="shared" si="9"/>
        <v>4.4829886591060707E-2</v>
      </c>
      <c r="P64" s="9"/>
    </row>
    <row r="65" spans="1:119">
      <c r="A65" s="12"/>
      <c r="B65" s="25">
        <v>369.9</v>
      </c>
      <c r="C65" s="20" t="s">
        <v>65</v>
      </c>
      <c r="D65" s="46">
        <v>13052</v>
      </c>
      <c r="E65" s="46">
        <v>129087</v>
      </c>
      <c r="F65" s="46">
        <v>0</v>
      </c>
      <c r="G65" s="46">
        <v>0</v>
      </c>
      <c r="H65" s="46">
        <v>0</v>
      </c>
      <c r="I65" s="46">
        <v>833185</v>
      </c>
      <c r="J65" s="46">
        <v>471478</v>
      </c>
      <c r="K65" s="46">
        <v>33762</v>
      </c>
      <c r="L65" s="46">
        <v>0</v>
      </c>
      <c r="M65" s="46">
        <v>5335</v>
      </c>
      <c r="N65" s="46">
        <f t="shared" si="13"/>
        <v>1485899</v>
      </c>
      <c r="O65" s="47">
        <f t="shared" si="9"/>
        <v>39.650406937958643</v>
      </c>
      <c r="P65" s="9"/>
    </row>
    <row r="66" spans="1:119" ht="15.75">
      <c r="A66" s="29" t="s">
        <v>35</v>
      </c>
      <c r="B66" s="30"/>
      <c r="C66" s="31"/>
      <c r="D66" s="32">
        <f t="shared" ref="D66:M66" si="14">SUM(D67:D68)</f>
        <v>6690532</v>
      </c>
      <c r="E66" s="32">
        <f t="shared" si="14"/>
        <v>0</v>
      </c>
      <c r="F66" s="32">
        <f t="shared" si="14"/>
        <v>0</v>
      </c>
      <c r="G66" s="32">
        <f t="shared" si="14"/>
        <v>979446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100000</v>
      </c>
      <c r="N66" s="32">
        <f>SUM(D66:M66)</f>
        <v>7769978</v>
      </c>
      <c r="O66" s="45">
        <f t="shared" si="9"/>
        <v>207.33763842561709</v>
      </c>
      <c r="P66" s="9"/>
    </row>
    <row r="67" spans="1:119">
      <c r="A67" s="12"/>
      <c r="B67" s="25">
        <v>381</v>
      </c>
      <c r="C67" s="20" t="s">
        <v>66</v>
      </c>
      <c r="D67" s="46">
        <v>6690532</v>
      </c>
      <c r="E67" s="46">
        <v>0</v>
      </c>
      <c r="F67" s="46">
        <v>0</v>
      </c>
      <c r="G67" s="46">
        <v>130000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100000</v>
      </c>
      <c r="N67" s="46">
        <f>SUM(D67:M67)</f>
        <v>6920532</v>
      </c>
      <c r="O67" s="47">
        <f t="shared" si="9"/>
        <v>184.67063375583723</v>
      </c>
      <c r="P67" s="9"/>
    </row>
    <row r="68" spans="1:119" ht="15.75" thickBot="1">
      <c r="A68" s="12"/>
      <c r="B68" s="25">
        <v>384</v>
      </c>
      <c r="C68" s="20" t="s">
        <v>157</v>
      </c>
      <c r="D68" s="46">
        <v>0</v>
      </c>
      <c r="E68" s="46">
        <v>0</v>
      </c>
      <c r="F68" s="46">
        <v>0</v>
      </c>
      <c r="G68" s="46">
        <v>849446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849446</v>
      </c>
      <c r="O68" s="47">
        <f t="shared" si="9"/>
        <v>22.667004669779853</v>
      </c>
      <c r="P68" s="9"/>
    </row>
    <row r="69" spans="1:119" ht="16.5" thickBot="1">
      <c r="A69" s="14" t="s">
        <v>54</v>
      </c>
      <c r="B69" s="23"/>
      <c r="C69" s="22"/>
      <c r="D69" s="15">
        <f t="shared" ref="D69:M69" si="15">SUM(D5,D13,D19,D34,D50,D54,D66)</f>
        <v>31604979</v>
      </c>
      <c r="E69" s="15">
        <f t="shared" si="15"/>
        <v>5984857</v>
      </c>
      <c r="F69" s="15">
        <f t="shared" si="15"/>
        <v>0</v>
      </c>
      <c r="G69" s="15">
        <f t="shared" si="15"/>
        <v>1407761</v>
      </c>
      <c r="H69" s="15">
        <f t="shared" si="15"/>
        <v>0</v>
      </c>
      <c r="I69" s="15">
        <f t="shared" si="15"/>
        <v>94823516</v>
      </c>
      <c r="J69" s="15">
        <f t="shared" si="15"/>
        <v>12791613</v>
      </c>
      <c r="K69" s="15">
        <f t="shared" si="15"/>
        <v>20508492</v>
      </c>
      <c r="L69" s="15">
        <f t="shared" si="15"/>
        <v>0</v>
      </c>
      <c r="M69" s="15">
        <f t="shared" si="15"/>
        <v>1976811</v>
      </c>
      <c r="N69" s="15">
        <f>SUM(D69:M69)</f>
        <v>169098029</v>
      </c>
      <c r="O69" s="38">
        <f>(N69/O$71)</f>
        <v>4512.2889659773182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158</v>
      </c>
      <c r="M71" s="48"/>
      <c r="N71" s="48"/>
      <c r="O71" s="43">
        <v>37475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103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11167751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37842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1383038</v>
      </c>
      <c r="N5" s="28">
        <f>SUM(D5:M5)</f>
        <v>12588631</v>
      </c>
      <c r="O5" s="33">
        <f t="shared" ref="O5:O36" si="1">(N5/O$70)</f>
        <v>334.14638742899615</v>
      </c>
      <c r="P5" s="6"/>
    </row>
    <row r="6" spans="1:133">
      <c r="A6" s="12"/>
      <c r="B6" s="25">
        <v>311</v>
      </c>
      <c r="C6" s="20" t="s">
        <v>2</v>
      </c>
      <c r="D6" s="46">
        <v>6316354</v>
      </c>
      <c r="E6" s="46">
        <v>0</v>
      </c>
      <c r="F6" s="46">
        <v>0</v>
      </c>
      <c r="G6" s="46">
        <v>0</v>
      </c>
      <c r="H6" s="46">
        <v>0</v>
      </c>
      <c r="I6" s="46">
        <v>37842</v>
      </c>
      <c r="J6" s="46">
        <v>0</v>
      </c>
      <c r="K6" s="46">
        <v>0</v>
      </c>
      <c r="L6" s="46">
        <v>0</v>
      </c>
      <c r="M6" s="46">
        <v>1383038</v>
      </c>
      <c r="N6" s="46">
        <f>SUM(D6:M6)</f>
        <v>7737234</v>
      </c>
      <c r="O6" s="47">
        <f t="shared" si="1"/>
        <v>205.37330785156871</v>
      </c>
      <c r="P6" s="9"/>
    </row>
    <row r="7" spans="1:133">
      <c r="A7" s="12"/>
      <c r="B7" s="25">
        <v>312.10000000000002</v>
      </c>
      <c r="C7" s="20" t="s">
        <v>75</v>
      </c>
      <c r="D7" s="46">
        <v>886080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886080</v>
      </c>
      <c r="O7" s="47">
        <f t="shared" si="1"/>
        <v>23.519668737060041</v>
      </c>
      <c r="P7" s="9"/>
    </row>
    <row r="8" spans="1:133">
      <c r="A8" s="12"/>
      <c r="B8" s="25">
        <v>314.10000000000002</v>
      </c>
      <c r="C8" s="20" t="s">
        <v>11</v>
      </c>
      <c r="D8" s="46">
        <v>1966219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1966219</v>
      </c>
      <c r="O8" s="47">
        <f t="shared" si="1"/>
        <v>52.190343472952172</v>
      </c>
      <c r="P8" s="9"/>
    </row>
    <row r="9" spans="1:133">
      <c r="A9" s="12"/>
      <c r="B9" s="25">
        <v>314.3</v>
      </c>
      <c r="C9" s="20" t="s">
        <v>12</v>
      </c>
      <c r="D9" s="46">
        <v>955720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955720</v>
      </c>
      <c r="O9" s="47">
        <f t="shared" si="1"/>
        <v>25.368158411636671</v>
      </c>
      <c r="P9" s="9"/>
    </row>
    <row r="10" spans="1:133">
      <c r="A10" s="12"/>
      <c r="B10" s="25">
        <v>314.39999999999998</v>
      </c>
      <c r="C10" s="20" t="s">
        <v>14</v>
      </c>
      <c r="D10" s="46">
        <v>114234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114234</v>
      </c>
      <c r="O10" s="47">
        <f t="shared" si="1"/>
        <v>3.0321707278229018</v>
      </c>
      <c r="P10" s="9"/>
    </row>
    <row r="11" spans="1:133">
      <c r="A11" s="12"/>
      <c r="B11" s="25">
        <v>314.8</v>
      </c>
      <c r="C11" s="20" t="s">
        <v>15</v>
      </c>
      <c r="D11" s="46">
        <v>16892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16892</v>
      </c>
      <c r="O11" s="47">
        <f t="shared" si="1"/>
        <v>0.44837288315549184</v>
      </c>
      <c r="P11" s="9"/>
    </row>
    <row r="12" spans="1:133">
      <c r="A12" s="12"/>
      <c r="B12" s="25">
        <v>314.89999999999998</v>
      </c>
      <c r="C12" s="20" t="s">
        <v>16</v>
      </c>
      <c r="D12" s="46">
        <v>912252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912252</v>
      </c>
      <c r="O12" s="47">
        <f t="shared" si="1"/>
        <v>24.214365344800129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784519</v>
      </c>
      <c r="E13" s="32">
        <f t="shared" si="3"/>
        <v>1561388</v>
      </c>
      <c r="F13" s="32">
        <f t="shared" si="3"/>
        <v>0</v>
      </c>
      <c r="G13" s="32">
        <f t="shared" si="3"/>
        <v>347115</v>
      </c>
      <c r="H13" s="32">
        <f t="shared" si="3"/>
        <v>0</v>
      </c>
      <c r="I13" s="32">
        <f t="shared" si="3"/>
        <v>29522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2722544</v>
      </c>
      <c r="O13" s="45">
        <f t="shared" si="1"/>
        <v>72.265859744120618</v>
      </c>
      <c r="P13" s="10"/>
    </row>
    <row r="14" spans="1:133">
      <c r="A14" s="12"/>
      <c r="B14" s="25">
        <v>322</v>
      </c>
      <c r="C14" s="20" t="s">
        <v>0</v>
      </c>
      <c r="D14" s="46">
        <v>57059</v>
      </c>
      <c r="E14" s="46">
        <v>1561388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1618447</v>
      </c>
      <c r="O14" s="47">
        <f t="shared" si="1"/>
        <v>42.959255720125284</v>
      </c>
      <c r="P14" s="9"/>
    </row>
    <row r="15" spans="1:133">
      <c r="A15" s="12"/>
      <c r="B15" s="25">
        <v>323.10000000000002</v>
      </c>
      <c r="C15" s="20" t="s">
        <v>77</v>
      </c>
      <c r="D15" s="46">
        <v>0</v>
      </c>
      <c r="E15" s="46">
        <v>0</v>
      </c>
      <c r="F15" s="46">
        <v>0</v>
      </c>
      <c r="G15" s="46">
        <v>347115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347115</v>
      </c>
      <c r="O15" s="47">
        <f t="shared" si="1"/>
        <v>9.213648670170409</v>
      </c>
      <c r="P15" s="9"/>
    </row>
    <row r="16" spans="1:133">
      <c r="A16" s="12"/>
      <c r="B16" s="25">
        <v>323.7</v>
      </c>
      <c r="C16" s="20" t="s">
        <v>19</v>
      </c>
      <c r="D16" s="46">
        <v>39358</v>
      </c>
      <c r="E16" s="46">
        <v>0</v>
      </c>
      <c r="F16" s="46">
        <v>0</v>
      </c>
      <c r="G16" s="46">
        <v>0</v>
      </c>
      <c r="H16" s="46">
        <v>0</v>
      </c>
      <c r="I16" s="46">
        <v>29522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68880</v>
      </c>
      <c r="O16" s="47">
        <f t="shared" si="1"/>
        <v>1.8283166109253066</v>
      </c>
      <c r="P16" s="9"/>
    </row>
    <row r="17" spans="1:16">
      <c r="A17" s="12"/>
      <c r="B17" s="25">
        <v>329</v>
      </c>
      <c r="C17" s="20" t="s">
        <v>106</v>
      </c>
      <c r="D17" s="46">
        <v>73500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73500</v>
      </c>
      <c r="O17" s="47">
        <f t="shared" si="1"/>
        <v>1.9509476031215163</v>
      </c>
      <c r="P17" s="9"/>
    </row>
    <row r="18" spans="1:16">
      <c r="A18" s="12"/>
      <c r="B18" s="25">
        <v>367</v>
      </c>
      <c r="C18" s="20" t="s">
        <v>64</v>
      </c>
      <c r="D18" s="46">
        <v>614602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614602</v>
      </c>
      <c r="O18" s="47">
        <f t="shared" si="1"/>
        <v>16.313691139778097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SUM(D20:D35)</f>
        <v>5722116</v>
      </c>
      <c r="E19" s="32">
        <f t="shared" si="5"/>
        <v>602124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19275</v>
      </c>
      <c r="K19" s="32">
        <f t="shared" si="5"/>
        <v>0</v>
      </c>
      <c r="L19" s="32">
        <f t="shared" si="5"/>
        <v>0</v>
      </c>
      <c r="M19" s="32">
        <f t="shared" si="5"/>
        <v>387155</v>
      </c>
      <c r="N19" s="44">
        <f t="shared" si="4"/>
        <v>6730670</v>
      </c>
      <c r="O19" s="45">
        <f t="shared" si="1"/>
        <v>178.65557148165843</v>
      </c>
      <c r="P19" s="10"/>
    </row>
    <row r="20" spans="1:16">
      <c r="A20" s="12"/>
      <c r="B20" s="25">
        <v>331.1</v>
      </c>
      <c r="C20" s="20" t="s">
        <v>20</v>
      </c>
      <c r="D20" s="46">
        <v>0</v>
      </c>
      <c r="E20" s="46">
        <v>235676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235676</v>
      </c>
      <c r="O20" s="47">
        <f t="shared" si="1"/>
        <v>6.2556670382757336</v>
      </c>
      <c r="P20" s="9"/>
    </row>
    <row r="21" spans="1:16">
      <c r="A21" s="12"/>
      <c r="B21" s="25">
        <v>331.2</v>
      </c>
      <c r="C21" s="20" t="s">
        <v>107</v>
      </c>
      <c r="D21" s="46">
        <v>0</v>
      </c>
      <c r="E21" s="46">
        <v>22785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22785</v>
      </c>
      <c r="O21" s="47">
        <f t="shared" si="1"/>
        <v>0.60479375696767002</v>
      </c>
      <c r="P21" s="9"/>
    </row>
    <row r="22" spans="1:16">
      <c r="A22" s="12"/>
      <c r="B22" s="25">
        <v>331.39</v>
      </c>
      <c r="C22" s="20" t="s">
        <v>79</v>
      </c>
      <c r="D22" s="46">
        <v>0</v>
      </c>
      <c r="E22" s="46">
        <v>276879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276879</v>
      </c>
      <c r="O22" s="47">
        <f t="shared" si="1"/>
        <v>7.3493390667303711</v>
      </c>
      <c r="P22" s="9"/>
    </row>
    <row r="23" spans="1:16">
      <c r="A23" s="12"/>
      <c r="B23" s="25">
        <v>331.7</v>
      </c>
      <c r="C23" s="20" t="s">
        <v>80</v>
      </c>
      <c r="D23" s="46">
        <v>0</v>
      </c>
      <c r="E23" s="46">
        <v>43962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43962</v>
      </c>
      <c r="O23" s="47">
        <f t="shared" si="1"/>
        <v>1.1669055582099059</v>
      </c>
      <c r="P23" s="9"/>
    </row>
    <row r="24" spans="1:16">
      <c r="A24" s="12"/>
      <c r="B24" s="25">
        <v>331.9</v>
      </c>
      <c r="C24" s="20" t="s">
        <v>81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185376</v>
      </c>
      <c r="N24" s="46">
        <f t="shared" si="4"/>
        <v>185376</v>
      </c>
      <c r="O24" s="47">
        <f t="shared" si="1"/>
        <v>4.9205287466157035</v>
      </c>
      <c r="P24" s="9"/>
    </row>
    <row r="25" spans="1:16">
      <c r="A25" s="12"/>
      <c r="B25" s="25">
        <v>334.7</v>
      </c>
      <c r="C25" s="20" t="s">
        <v>83</v>
      </c>
      <c r="D25" s="46">
        <v>0</v>
      </c>
      <c r="E25" s="46">
        <v>20023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20023</v>
      </c>
      <c r="O25" s="47">
        <f t="shared" si="1"/>
        <v>0.53148059669798797</v>
      </c>
      <c r="P25" s="9"/>
    </row>
    <row r="26" spans="1:16">
      <c r="A26" s="12"/>
      <c r="B26" s="25">
        <v>335.12</v>
      </c>
      <c r="C26" s="20" t="s">
        <v>119</v>
      </c>
      <c r="D26" s="46">
        <v>1469121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1469121</v>
      </c>
      <c r="O26" s="47">
        <f t="shared" si="1"/>
        <v>38.995620321707278</v>
      </c>
      <c r="P26" s="9"/>
    </row>
    <row r="27" spans="1:16">
      <c r="A27" s="12"/>
      <c r="B27" s="25">
        <v>335.14</v>
      </c>
      <c r="C27" s="20" t="s">
        <v>120</v>
      </c>
      <c r="D27" s="46">
        <v>46659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46659</v>
      </c>
      <c r="O27" s="47">
        <f t="shared" si="1"/>
        <v>1.2384933906673037</v>
      </c>
      <c r="P27" s="9"/>
    </row>
    <row r="28" spans="1:16">
      <c r="A28" s="12"/>
      <c r="B28" s="25">
        <v>335.15</v>
      </c>
      <c r="C28" s="20" t="s">
        <v>121</v>
      </c>
      <c r="D28" s="46">
        <v>51290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51290</v>
      </c>
      <c r="O28" s="47">
        <f t="shared" si="1"/>
        <v>1.3614163614163615</v>
      </c>
      <c r="P28" s="9"/>
    </row>
    <row r="29" spans="1:16">
      <c r="A29" s="12"/>
      <c r="B29" s="25">
        <v>335.18</v>
      </c>
      <c r="C29" s="20" t="s">
        <v>122</v>
      </c>
      <c r="D29" s="46">
        <v>2770550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2770550</v>
      </c>
      <c r="O29" s="47">
        <f t="shared" si="1"/>
        <v>73.540107235759407</v>
      </c>
      <c r="P29" s="9"/>
    </row>
    <row r="30" spans="1:16">
      <c r="A30" s="12"/>
      <c r="B30" s="25">
        <v>335.19</v>
      </c>
      <c r="C30" s="20" t="s">
        <v>123</v>
      </c>
      <c r="D30" s="46">
        <v>24075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24075</v>
      </c>
      <c r="O30" s="47">
        <f t="shared" si="1"/>
        <v>0.6390348781653129</v>
      </c>
      <c r="P30" s="9"/>
    </row>
    <row r="31" spans="1:16">
      <c r="A31" s="12"/>
      <c r="B31" s="25">
        <v>335.29</v>
      </c>
      <c r="C31" s="20" t="s">
        <v>26</v>
      </c>
      <c r="D31" s="46">
        <v>707098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707098</v>
      </c>
      <c r="O31" s="47">
        <f t="shared" si="1"/>
        <v>18.768859160163508</v>
      </c>
      <c r="P31" s="9"/>
    </row>
    <row r="32" spans="1:16">
      <c r="A32" s="12"/>
      <c r="B32" s="25">
        <v>335.9</v>
      </c>
      <c r="C32" s="20" t="s">
        <v>85</v>
      </c>
      <c r="D32" s="46">
        <v>0</v>
      </c>
      <c r="E32" s="46">
        <v>2799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2799</v>
      </c>
      <c r="O32" s="47">
        <f t="shared" si="1"/>
        <v>7.4295269947443857E-2</v>
      </c>
      <c r="P32" s="9"/>
    </row>
    <row r="33" spans="1:16">
      <c r="A33" s="12"/>
      <c r="B33" s="25">
        <v>337.4</v>
      </c>
      <c r="C33" s="20" t="s">
        <v>27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120000</v>
      </c>
      <c r="N33" s="46">
        <f>SUM(D33:M33)</f>
        <v>120000</v>
      </c>
      <c r="O33" s="47">
        <f t="shared" si="1"/>
        <v>3.1852205765249244</v>
      </c>
      <c r="P33" s="9"/>
    </row>
    <row r="34" spans="1:16">
      <c r="A34" s="12"/>
      <c r="B34" s="25">
        <v>337.7</v>
      </c>
      <c r="C34" s="20" t="s">
        <v>86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81779</v>
      </c>
      <c r="N34" s="46">
        <f>SUM(D34:M34)</f>
        <v>81779</v>
      </c>
      <c r="O34" s="47">
        <f t="shared" si="1"/>
        <v>2.1707012793969316</v>
      </c>
      <c r="P34" s="9"/>
    </row>
    <row r="35" spans="1:16">
      <c r="A35" s="12"/>
      <c r="B35" s="25">
        <v>338</v>
      </c>
      <c r="C35" s="20" t="s">
        <v>88</v>
      </c>
      <c r="D35" s="46">
        <v>653323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19275</v>
      </c>
      <c r="K35" s="46">
        <v>0</v>
      </c>
      <c r="L35" s="46">
        <v>0</v>
      </c>
      <c r="M35" s="46">
        <v>0</v>
      </c>
      <c r="N35" s="46">
        <f>SUM(D35:M35)</f>
        <v>672598</v>
      </c>
      <c r="O35" s="47">
        <f t="shared" si="1"/>
        <v>17.853108244412592</v>
      </c>
      <c r="P35" s="9"/>
    </row>
    <row r="36" spans="1:16" ht="15.75">
      <c r="A36" s="29" t="s">
        <v>33</v>
      </c>
      <c r="B36" s="30"/>
      <c r="C36" s="31"/>
      <c r="D36" s="32">
        <f t="shared" ref="D36:M36" si="7">SUM(D37:D51)</f>
        <v>4531509</v>
      </c>
      <c r="E36" s="32">
        <f t="shared" si="7"/>
        <v>2672239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88333899</v>
      </c>
      <c r="J36" s="32">
        <f t="shared" si="7"/>
        <v>11892043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107429690</v>
      </c>
      <c r="O36" s="45">
        <f t="shared" si="1"/>
        <v>2851.5604926474493</v>
      </c>
      <c r="P36" s="10"/>
    </row>
    <row r="37" spans="1:16">
      <c r="A37" s="12"/>
      <c r="B37" s="25">
        <v>341.2</v>
      </c>
      <c r="C37" s="20" t="s">
        <v>124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11892043</v>
      </c>
      <c r="K37" s="46">
        <v>0</v>
      </c>
      <c r="L37" s="46">
        <v>0</v>
      </c>
      <c r="M37" s="46">
        <v>0</v>
      </c>
      <c r="N37" s="46">
        <f t="shared" ref="N37:N51" si="8">SUM(D37:M37)</f>
        <v>11892043</v>
      </c>
      <c r="O37" s="47">
        <f t="shared" ref="O37:O68" si="9">(N37/O$70)</f>
        <v>315.65650050432657</v>
      </c>
      <c r="P37" s="9"/>
    </row>
    <row r="38" spans="1:16">
      <c r="A38" s="12"/>
      <c r="B38" s="25">
        <v>341.3</v>
      </c>
      <c r="C38" s="20" t="s">
        <v>125</v>
      </c>
      <c r="D38" s="46">
        <v>3111495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3111495</v>
      </c>
      <c r="O38" s="47">
        <f t="shared" si="9"/>
        <v>82.589982481286825</v>
      </c>
      <c r="P38" s="9"/>
    </row>
    <row r="39" spans="1:16">
      <c r="A39" s="12"/>
      <c r="B39" s="25">
        <v>341.9</v>
      </c>
      <c r="C39" s="20" t="s">
        <v>126</v>
      </c>
      <c r="D39" s="46">
        <v>228053</v>
      </c>
      <c r="E39" s="46">
        <v>180</v>
      </c>
      <c r="F39" s="46">
        <v>0</v>
      </c>
      <c r="G39" s="46">
        <v>0</v>
      </c>
      <c r="H39" s="46">
        <v>0</v>
      </c>
      <c r="I39" s="46">
        <v>698964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927197</v>
      </c>
      <c r="O39" s="47">
        <f t="shared" si="9"/>
        <v>24.611058024101503</v>
      </c>
      <c r="P39" s="9"/>
    </row>
    <row r="40" spans="1:16">
      <c r="A40" s="12"/>
      <c r="B40" s="25">
        <v>342.5</v>
      </c>
      <c r="C40" s="20" t="s">
        <v>41</v>
      </c>
      <c r="D40" s="46">
        <v>138403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138403</v>
      </c>
      <c r="O40" s="47">
        <f t="shared" si="9"/>
        <v>3.6737006954398259</v>
      </c>
      <c r="P40" s="9"/>
    </row>
    <row r="41" spans="1:16">
      <c r="A41" s="12"/>
      <c r="B41" s="25">
        <v>342.9</v>
      </c>
      <c r="C41" s="20" t="s">
        <v>43</v>
      </c>
      <c r="D41" s="46">
        <v>76325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76325</v>
      </c>
      <c r="O41" s="47">
        <f t="shared" si="9"/>
        <v>2.0259330041938739</v>
      </c>
      <c r="P41" s="9"/>
    </row>
    <row r="42" spans="1:16">
      <c r="A42" s="12"/>
      <c r="B42" s="25">
        <v>343.1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53570128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53570128</v>
      </c>
      <c r="O42" s="47">
        <f t="shared" si="9"/>
        <v>1421.9389499389499</v>
      </c>
      <c r="P42" s="9"/>
    </row>
    <row r="43" spans="1:16">
      <c r="A43" s="12"/>
      <c r="B43" s="25">
        <v>343.3</v>
      </c>
      <c r="C43" s="20" t="s">
        <v>45</v>
      </c>
      <c r="D43" s="46">
        <v>540258</v>
      </c>
      <c r="E43" s="46">
        <v>0</v>
      </c>
      <c r="F43" s="46">
        <v>0</v>
      </c>
      <c r="G43" s="46">
        <v>0</v>
      </c>
      <c r="H43" s="46">
        <v>0</v>
      </c>
      <c r="I43" s="46">
        <v>13053300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13593558</v>
      </c>
      <c r="O43" s="47">
        <f t="shared" si="9"/>
        <v>360.82067208154166</v>
      </c>
      <c r="P43" s="9"/>
    </row>
    <row r="44" spans="1:16">
      <c r="A44" s="12"/>
      <c r="B44" s="25">
        <v>343.4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5843447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5843447</v>
      </c>
      <c r="O44" s="47">
        <f t="shared" si="9"/>
        <v>155.105563518607</v>
      </c>
      <c r="P44" s="9"/>
    </row>
    <row r="45" spans="1:16">
      <c r="A45" s="12"/>
      <c r="B45" s="25">
        <v>343.5</v>
      </c>
      <c r="C45" s="20" t="s">
        <v>47</v>
      </c>
      <c r="D45" s="46">
        <v>187690</v>
      </c>
      <c r="E45" s="46">
        <v>0</v>
      </c>
      <c r="F45" s="46">
        <v>0</v>
      </c>
      <c r="G45" s="46">
        <v>0</v>
      </c>
      <c r="H45" s="46">
        <v>0</v>
      </c>
      <c r="I45" s="46">
        <v>15168060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15355750</v>
      </c>
      <c r="O45" s="47">
        <f t="shared" si="9"/>
        <v>407.59542389977173</v>
      </c>
      <c r="P45" s="9"/>
    </row>
    <row r="46" spans="1:16">
      <c r="A46" s="12"/>
      <c r="B46" s="25">
        <v>343.8</v>
      </c>
      <c r="C46" s="20" t="s">
        <v>49</v>
      </c>
      <c r="D46" s="46">
        <v>11350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11350</v>
      </c>
      <c r="O46" s="47">
        <f t="shared" si="9"/>
        <v>0.30126877952964909</v>
      </c>
      <c r="P46" s="9"/>
    </row>
    <row r="47" spans="1:16">
      <c r="A47" s="12"/>
      <c r="B47" s="25">
        <v>344.5</v>
      </c>
      <c r="C47" s="20" t="s">
        <v>127</v>
      </c>
      <c r="D47" s="46">
        <v>34234</v>
      </c>
      <c r="E47" s="46">
        <v>1531266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1565500</v>
      </c>
      <c r="O47" s="47">
        <f t="shared" si="9"/>
        <v>41.553856771248078</v>
      </c>
      <c r="P47" s="9"/>
    </row>
    <row r="48" spans="1:16">
      <c r="A48" s="12"/>
      <c r="B48" s="25">
        <v>347.1</v>
      </c>
      <c r="C48" s="20" t="s">
        <v>91</v>
      </c>
      <c r="D48" s="46">
        <v>1077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1077</v>
      </c>
      <c r="O48" s="47">
        <f t="shared" si="9"/>
        <v>2.8587354674311196E-2</v>
      </c>
      <c r="P48" s="9"/>
    </row>
    <row r="49" spans="1:16">
      <c r="A49" s="12"/>
      <c r="B49" s="25">
        <v>347.3</v>
      </c>
      <c r="C49" s="20" t="s">
        <v>53</v>
      </c>
      <c r="D49" s="46">
        <v>72217</v>
      </c>
      <c r="E49" s="46">
        <v>1128073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1200290</v>
      </c>
      <c r="O49" s="47">
        <f t="shared" si="9"/>
        <v>31.859903381642511</v>
      </c>
      <c r="P49" s="9"/>
    </row>
    <row r="50" spans="1:16">
      <c r="A50" s="12"/>
      <c r="B50" s="25">
        <v>347.9</v>
      </c>
      <c r="C50" s="20" t="s">
        <v>93</v>
      </c>
      <c r="D50" s="46">
        <v>128821</v>
      </c>
      <c r="E50" s="46">
        <v>12720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141541</v>
      </c>
      <c r="O50" s="47">
        <f t="shared" si="9"/>
        <v>3.7569942135159526</v>
      </c>
      <c r="P50" s="9"/>
    </row>
    <row r="51" spans="1:16">
      <c r="A51" s="12"/>
      <c r="B51" s="25">
        <v>349</v>
      </c>
      <c r="C51" s="20" t="s">
        <v>94</v>
      </c>
      <c r="D51" s="46">
        <v>1586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1586</v>
      </c>
      <c r="O51" s="47">
        <f t="shared" si="9"/>
        <v>4.2097998619737752E-2</v>
      </c>
      <c r="P51" s="9"/>
    </row>
    <row r="52" spans="1:16" ht="15.75">
      <c r="A52" s="29" t="s">
        <v>34</v>
      </c>
      <c r="B52" s="30"/>
      <c r="C52" s="31"/>
      <c r="D52" s="32">
        <f t="shared" ref="D52:M52" si="10">SUM(D53:D55)</f>
        <v>803056</v>
      </c>
      <c r="E52" s="32">
        <f t="shared" si="10"/>
        <v>187124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7" si="11">SUM(D52:M52)</f>
        <v>990180</v>
      </c>
      <c r="O52" s="45">
        <f t="shared" si="9"/>
        <v>26.282847587195413</v>
      </c>
      <c r="P52" s="10"/>
    </row>
    <row r="53" spans="1:16">
      <c r="A53" s="13"/>
      <c r="B53" s="39">
        <v>351.1</v>
      </c>
      <c r="C53" s="21" t="s">
        <v>95</v>
      </c>
      <c r="D53" s="46">
        <v>49594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49594</v>
      </c>
      <c r="O53" s="47">
        <f t="shared" si="9"/>
        <v>1.3163985772681426</v>
      </c>
      <c r="P53" s="9"/>
    </row>
    <row r="54" spans="1:16">
      <c r="A54" s="13"/>
      <c r="B54" s="39">
        <v>352</v>
      </c>
      <c r="C54" s="21" t="s">
        <v>56</v>
      </c>
      <c r="D54" s="46">
        <v>9294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9294</v>
      </c>
      <c r="O54" s="47">
        <f t="shared" si="9"/>
        <v>0.24669533365185539</v>
      </c>
      <c r="P54" s="9"/>
    </row>
    <row r="55" spans="1:16">
      <c r="A55" s="13"/>
      <c r="B55" s="39">
        <v>354</v>
      </c>
      <c r="C55" s="21" t="s">
        <v>57</v>
      </c>
      <c r="D55" s="46">
        <v>744168</v>
      </c>
      <c r="E55" s="46">
        <v>187124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931292</v>
      </c>
      <c r="O55" s="47">
        <f t="shared" si="9"/>
        <v>24.719753676275417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SUM(D57:D65)</f>
        <v>103936</v>
      </c>
      <c r="E56" s="32">
        <f t="shared" si="12"/>
        <v>1172631</v>
      </c>
      <c r="F56" s="32">
        <f t="shared" si="12"/>
        <v>0</v>
      </c>
      <c r="G56" s="32">
        <f t="shared" si="12"/>
        <v>53052</v>
      </c>
      <c r="H56" s="32">
        <f t="shared" si="12"/>
        <v>0</v>
      </c>
      <c r="I56" s="32">
        <f t="shared" si="12"/>
        <v>1112866</v>
      </c>
      <c r="J56" s="32">
        <f t="shared" si="12"/>
        <v>123272</v>
      </c>
      <c r="K56" s="32">
        <f t="shared" si="12"/>
        <v>12233468</v>
      </c>
      <c r="L56" s="32">
        <f t="shared" si="12"/>
        <v>0</v>
      </c>
      <c r="M56" s="32">
        <f t="shared" si="12"/>
        <v>9184</v>
      </c>
      <c r="N56" s="32">
        <f t="shared" si="11"/>
        <v>14808409</v>
      </c>
      <c r="O56" s="45">
        <f t="shared" si="9"/>
        <v>393.06707543664066</v>
      </c>
      <c r="P56" s="10"/>
    </row>
    <row r="57" spans="1:16">
      <c r="A57" s="12"/>
      <c r="B57" s="25">
        <v>361.1</v>
      </c>
      <c r="C57" s="20" t="s">
        <v>59</v>
      </c>
      <c r="D57" s="46">
        <v>44482</v>
      </c>
      <c r="E57" s="46">
        <v>24016</v>
      </c>
      <c r="F57" s="46">
        <v>0</v>
      </c>
      <c r="G57" s="46">
        <v>21963</v>
      </c>
      <c r="H57" s="46">
        <v>0</v>
      </c>
      <c r="I57" s="46">
        <v>551283</v>
      </c>
      <c r="J57" s="46">
        <v>73431</v>
      </c>
      <c r="K57" s="46">
        <v>3356406</v>
      </c>
      <c r="L57" s="46">
        <v>0</v>
      </c>
      <c r="M57" s="46">
        <v>4175</v>
      </c>
      <c r="N57" s="46">
        <f t="shared" si="11"/>
        <v>4075756</v>
      </c>
      <c r="O57" s="47">
        <f t="shared" si="9"/>
        <v>108.18484896745767</v>
      </c>
      <c r="P57" s="9"/>
    </row>
    <row r="58" spans="1:16">
      <c r="A58" s="12"/>
      <c r="B58" s="25">
        <v>361.3</v>
      </c>
      <c r="C58" s="20" t="s">
        <v>96</v>
      </c>
      <c r="D58" s="46">
        <v>4365</v>
      </c>
      <c r="E58" s="46">
        <v>2598</v>
      </c>
      <c r="F58" s="46">
        <v>0</v>
      </c>
      <c r="G58" s="46">
        <v>849</v>
      </c>
      <c r="H58" s="46">
        <v>0</v>
      </c>
      <c r="I58" s="46">
        <v>6884</v>
      </c>
      <c r="J58" s="46">
        <v>6131</v>
      </c>
      <c r="K58" s="46">
        <v>-3256010</v>
      </c>
      <c r="L58" s="46">
        <v>0</v>
      </c>
      <c r="M58" s="46">
        <v>-283</v>
      </c>
      <c r="N58" s="46">
        <f t="shared" ref="N58:N65" si="13">SUM(D58:M58)</f>
        <v>-3235466</v>
      </c>
      <c r="O58" s="47">
        <f t="shared" si="9"/>
        <v>-85.880607315389923</v>
      </c>
      <c r="P58" s="9"/>
    </row>
    <row r="59" spans="1:16">
      <c r="A59" s="12"/>
      <c r="B59" s="25">
        <v>361.4</v>
      </c>
      <c r="C59" s="20" t="s">
        <v>128</v>
      </c>
      <c r="D59" s="46">
        <v>401</v>
      </c>
      <c r="E59" s="46">
        <v>268</v>
      </c>
      <c r="F59" s="46">
        <v>0</v>
      </c>
      <c r="G59" s="46">
        <v>240</v>
      </c>
      <c r="H59" s="46">
        <v>0</v>
      </c>
      <c r="I59" s="46">
        <v>523</v>
      </c>
      <c r="J59" s="46">
        <v>537</v>
      </c>
      <c r="K59" s="46">
        <v>0</v>
      </c>
      <c r="L59" s="46">
        <v>0</v>
      </c>
      <c r="M59" s="46">
        <v>0</v>
      </c>
      <c r="N59" s="46">
        <f t="shared" si="13"/>
        <v>1969</v>
      </c>
      <c r="O59" s="47">
        <f t="shared" si="9"/>
        <v>5.2264160959813136E-2</v>
      </c>
      <c r="P59" s="9"/>
    </row>
    <row r="60" spans="1:16">
      <c r="A60" s="12"/>
      <c r="B60" s="25">
        <v>362</v>
      </c>
      <c r="C60" s="20" t="s">
        <v>60</v>
      </c>
      <c r="D60" s="46">
        <v>21099</v>
      </c>
      <c r="E60" s="46">
        <v>910250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931349</v>
      </c>
      <c r="O60" s="47">
        <f t="shared" si="9"/>
        <v>24.721266656049266</v>
      </c>
      <c r="P60" s="9"/>
    </row>
    <row r="61" spans="1:16">
      <c r="A61" s="12"/>
      <c r="B61" s="25">
        <v>364</v>
      </c>
      <c r="C61" s="20" t="s">
        <v>149</v>
      </c>
      <c r="D61" s="46">
        <v>1841</v>
      </c>
      <c r="E61" s="46">
        <v>122000</v>
      </c>
      <c r="F61" s="46">
        <v>0</v>
      </c>
      <c r="G61" s="46">
        <v>0</v>
      </c>
      <c r="H61" s="46">
        <v>0</v>
      </c>
      <c r="I61" s="46">
        <v>45199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169040</v>
      </c>
      <c r="O61" s="47">
        <f t="shared" si="9"/>
        <v>4.4869140521314437</v>
      </c>
      <c r="P61" s="9"/>
    </row>
    <row r="62" spans="1:16">
      <c r="A62" s="12"/>
      <c r="B62" s="25">
        <v>365</v>
      </c>
      <c r="C62" s="20" t="s">
        <v>129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12349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12349</v>
      </c>
      <c r="O62" s="47">
        <f t="shared" si="9"/>
        <v>0.32778574082921907</v>
      </c>
      <c r="P62" s="9"/>
    </row>
    <row r="63" spans="1:16">
      <c r="A63" s="12"/>
      <c r="B63" s="25">
        <v>366</v>
      </c>
      <c r="C63" s="20" t="s">
        <v>63</v>
      </c>
      <c r="D63" s="46">
        <v>2627</v>
      </c>
      <c r="E63" s="46">
        <v>13503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5292</v>
      </c>
      <c r="N63" s="46">
        <f t="shared" si="13"/>
        <v>21422</v>
      </c>
      <c r="O63" s="47">
        <f t="shared" si="9"/>
        <v>0.56861495991930777</v>
      </c>
      <c r="P63" s="9"/>
    </row>
    <row r="64" spans="1:16">
      <c r="A64" s="12"/>
      <c r="B64" s="25">
        <v>368</v>
      </c>
      <c r="C64" s="20" t="s">
        <v>111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12104835</v>
      </c>
      <c r="L64" s="46">
        <v>0</v>
      </c>
      <c r="M64" s="46">
        <v>0</v>
      </c>
      <c r="N64" s="46">
        <f t="shared" si="13"/>
        <v>12104835</v>
      </c>
      <c r="O64" s="47">
        <f t="shared" si="9"/>
        <v>321.30474597865901</v>
      </c>
      <c r="P64" s="9"/>
    </row>
    <row r="65" spans="1:119">
      <c r="A65" s="12"/>
      <c r="B65" s="25">
        <v>369.9</v>
      </c>
      <c r="C65" s="20" t="s">
        <v>65</v>
      </c>
      <c r="D65" s="46">
        <v>29121</v>
      </c>
      <c r="E65" s="46">
        <v>99996</v>
      </c>
      <c r="F65" s="46">
        <v>0</v>
      </c>
      <c r="G65" s="46">
        <v>30000</v>
      </c>
      <c r="H65" s="46">
        <v>0</v>
      </c>
      <c r="I65" s="46">
        <v>496628</v>
      </c>
      <c r="J65" s="46">
        <v>43173</v>
      </c>
      <c r="K65" s="46">
        <v>28237</v>
      </c>
      <c r="L65" s="46">
        <v>0</v>
      </c>
      <c r="M65" s="46">
        <v>0</v>
      </c>
      <c r="N65" s="46">
        <f t="shared" si="13"/>
        <v>727155</v>
      </c>
      <c r="O65" s="47">
        <f t="shared" si="9"/>
        <v>19.301242236024844</v>
      </c>
      <c r="P65" s="9"/>
    </row>
    <row r="66" spans="1:119" ht="15.75">
      <c r="A66" s="29" t="s">
        <v>35</v>
      </c>
      <c r="B66" s="30"/>
      <c r="C66" s="31"/>
      <c r="D66" s="32">
        <f t="shared" ref="D66:M66" si="14">SUM(D67:D67)</f>
        <v>6677872</v>
      </c>
      <c r="E66" s="32">
        <f t="shared" si="14"/>
        <v>0</v>
      </c>
      <c r="F66" s="32">
        <f t="shared" si="14"/>
        <v>0</v>
      </c>
      <c r="G66" s="32">
        <f t="shared" si="14"/>
        <v>825436</v>
      </c>
      <c r="H66" s="32">
        <f t="shared" si="14"/>
        <v>0</v>
      </c>
      <c r="I66" s="32">
        <f t="shared" si="14"/>
        <v>0</v>
      </c>
      <c r="J66" s="32">
        <f t="shared" si="14"/>
        <v>800000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8303308</v>
      </c>
      <c r="O66" s="45">
        <f t="shared" si="9"/>
        <v>220.39889579020013</v>
      </c>
      <c r="P66" s="9"/>
    </row>
    <row r="67" spans="1:119" ht="15.75" thickBot="1">
      <c r="A67" s="12"/>
      <c r="B67" s="25">
        <v>381</v>
      </c>
      <c r="C67" s="20" t="s">
        <v>66</v>
      </c>
      <c r="D67" s="46">
        <v>6677872</v>
      </c>
      <c r="E67" s="46">
        <v>0</v>
      </c>
      <c r="F67" s="46">
        <v>0</v>
      </c>
      <c r="G67" s="46">
        <v>825436</v>
      </c>
      <c r="H67" s="46">
        <v>0</v>
      </c>
      <c r="I67" s="46">
        <v>0</v>
      </c>
      <c r="J67" s="46">
        <v>800000</v>
      </c>
      <c r="K67" s="46">
        <v>0</v>
      </c>
      <c r="L67" s="46">
        <v>0</v>
      </c>
      <c r="M67" s="46">
        <v>0</v>
      </c>
      <c r="N67" s="46">
        <f>SUM(D67:M67)</f>
        <v>8303308</v>
      </c>
      <c r="O67" s="47">
        <f t="shared" si="9"/>
        <v>220.39889579020013</v>
      </c>
      <c r="P67" s="9"/>
    </row>
    <row r="68" spans="1:119" ht="16.5" thickBot="1">
      <c r="A68" s="14" t="s">
        <v>54</v>
      </c>
      <c r="B68" s="23"/>
      <c r="C68" s="22"/>
      <c r="D68" s="15">
        <f t="shared" ref="D68:M68" si="15">SUM(D5,D13,D19,D36,D52,D56,D66)</f>
        <v>29790759</v>
      </c>
      <c r="E68" s="15">
        <f t="shared" si="15"/>
        <v>6195506</v>
      </c>
      <c r="F68" s="15">
        <f t="shared" si="15"/>
        <v>0</v>
      </c>
      <c r="G68" s="15">
        <f t="shared" si="15"/>
        <v>1225603</v>
      </c>
      <c r="H68" s="15">
        <f t="shared" si="15"/>
        <v>0</v>
      </c>
      <c r="I68" s="15">
        <f t="shared" si="15"/>
        <v>89514129</v>
      </c>
      <c r="J68" s="15">
        <f t="shared" si="15"/>
        <v>12834590</v>
      </c>
      <c r="K68" s="15">
        <f t="shared" si="15"/>
        <v>12233468</v>
      </c>
      <c r="L68" s="15">
        <f t="shared" si="15"/>
        <v>0</v>
      </c>
      <c r="M68" s="15">
        <f t="shared" si="15"/>
        <v>1779377</v>
      </c>
      <c r="N68" s="15">
        <f>SUM(D68:M68)</f>
        <v>153573432</v>
      </c>
      <c r="O68" s="38">
        <f t="shared" si="9"/>
        <v>4076.3771301162606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153</v>
      </c>
      <c r="M70" s="48"/>
      <c r="N70" s="48"/>
      <c r="O70" s="43">
        <v>37674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103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67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72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68</v>
      </c>
      <c r="F4" s="34" t="s">
        <v>69</v>
      </c>
      <c r="G4" s="34" t="s">
        <v>70</v>
      </c>
      <c r="H4" s="34" t="s">
        <v>5</v>
      </c>
      <c r="I4" s="34" t="s">
        <v>6</v>
      </c>
      <c r="J4" s="35" t="s">
        <v>71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10719343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26836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1162317</v>
      </c>
      <c r="N5" s="28">
        <f>SUM(D5:M5)</f>
        <v>11908496</v>
      </c>
      <c r="O5" s="33">
        <f t="shared" ref="O5:O36" si="1">(N5/O$71)</f>
        <v>326.94989429755924</v>
      </c>
      <c r="P5" s="6"/>
    </row>
    <row r="6" spans="1:133">
      <c r="A6" s="12"/>
      <c r="B6" s="25">
        <v>311</v>
      </c>
      <c r="C6" s="20" t="s">
        <v>2</v>
      </c>
      <c r="D6" s="46">
        <v>5762293</v>
      </c>
      <c r="E6" s="46">
        <v>0</v>
      </c>
      <c r="F6" s="46">
        <v>0</v>
      </c>
      <c r="G6" s="46">
        <v>0</v>
      </c>
      <c r="H6" s="46">
        <v>0</v>
      </c>
      <c r="I6" s="46">
        <v>26836</v>
      </c>
      <c r="J6" s="46">
        <v>0</v>
      </c>
      <c r="K6" s="46">
        <v>0</v>
      </c>
      <c r="L6" s="46">
        <v>0</v>
      </c>
      <c r="M6" s="46">
        <v>1162317</v>
      </c>
      <c r="N6" s="46">
        <f>SUM(D6:M6)</f>
        <v>6951446</v>
      </c>
      <c r="O6" s="47">
        <f t="shared" si="1"/>
        <v>190.85319715564341</v>
      </c>
      <c r="P6" s="9"/>
    </row>
    <row r="7" spans="1:133">
      <c r="A7" s="12"/>
      <c r="B7" s="25">
        <v>312.10000000000002</v>
      </c>
      <c r="C7" s="20" t="s">
        <v>75</v>
      </c>
      <c r="D7" s="46">
        <v>832744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832744</v>
      </c>
      <c r="O7" s="47">
        <f t="shared" si="1"/>
        <v>22.863135930593305</v>
      </c>
      <c r="P7" s="9"/>
    </row>
    <row r="8" spans="1:133">
      <c r="A8" s="12"/>
      <c r="B8" s="25">
        <v>314.10000000000002</v>
      </c>
      <c r="C8" s="20" t="s">
        <v>11</v>
      </c>
      <c r="D8" s="46">
        <v>2151698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2151698</v>
      </c>
      <c r="O8" s="47">
        <f t="shared" si="1"/>
        <v>59.075254646789119</v>
      </c>
      <c r="P8" s="9"/>
    </row>
    <row r="9" spans="1:133">
      <c r="A9" s="12"/>
      <c r="B9" s="25">
        <v>314.3</v>
      </c>
      <c r="C9" s="20" t="s">
        <v>12</v>
      </c>
      <c r="D9" s="46">
        <v>889405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889405</v>
      </c>
      <c r="O9" s="47">
        <f t="shared" si="1"/>
        <v>24.418773851687121</v>
      </c>
      <c r="P9" s="9"/>
    </row>
    <row r="10" spans="1:133">
      <c r="A10" s="12"/>
      <c r="B10" s="25">
        <v>314.39999999999998</v>
      </c>
      <c r="C10" s="20" t="s">
        <v>14</v>
      </c>
      <c r="D10" s="46">
        <v>113168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113168</v>
      </c>
      <c r="O10" s="47">
        <f t="shared" si="1"/>
        <v>3.1070477445570108</v>
      </c>
      <c r="P10" s="9"/>
    </row>
    <row r="11" spans="1:133">
      <c r="A11" s="12"/>
      <c r="B11" s="25">
        <v>314.8</v>
      </c>
      <c r="C11" s="20" t="s">
        <v>15</v>
      </c>
      <c r="D11" s="46">
        <v>18106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18106</v>
      </c>
      <c r="O11" s="47">
        <f t="shared" si="1"/>
        <v>0.49710347857123244</v>
      </c>
      <c r="P11" s="9"/>
    </row>
    <row r="12" spans="1:133">
      <c r="A12" s="12"/>
      <c r="B12" s="25">
        <v>314.89999999999998</v>
      </c>
      <c r="C12" s="20" t="s">
        <v>16</v>
      </c>
      <c r="D12" s="46">
        <v>951929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951929</v>
      </c>
      <c r="O12" s="47">
        <f t="shared" si="1"/>
        <v>26.135381489718036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654033</v>
      </c>
      <c r="E13" s="32">
        <f t="shared" si="3"/>
        <v>756730</v>
      </c>
      <c r="F13" s="32">
        <f t="shared" si="3"/>
        <v>0</v>
      </c>
      <c r="G13" s="32">
        <f t="shared" si="3"/>
        <v>318119</v>
      </c>
      <c r="H13" s="32">
        <f t="shared" si="3"/>
        <v>0</v>
      </c>
      <c r="I13" s="32">
        <f t="shared" si="3"/>
        <v>27099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1755981</v>
      </c>
      <c r="O13" s="45">
        <f t="shared" si="1"/>
        <v>48.210773412404251</v>
      </c>
      <c r="P13" s="10"/>
    </row>
    <row r="14" spans="1:133">
      <c r="A14" s="12"/>
      <c r="B14" s="25">
        <v>322</v>
      </c>
      <c r="C14" s="20" t="s">
        <v>0</v>
      </c>
      <c r="D14" s="46">
        <v>15924</v>
      </c>
      <c r="E14" s="46">
        <v>756730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772654</v>
      </c>
      <c r="O14" s="47">
        <f t="shared" si="1"/>
        <v>21.213354199269691</v>
      </c>
      <c r="P14" s="9"/>
    </row>
    <row r="15" spans="1:133">
      <c r="A15" s="12"/>
      <c r="B15" s="25">
        <v>323.10000000000002</v>
      </c>
      <c r="C15" s="20" t="s">
        <v>77</v>
      </c>
      <c r="D15" s="46">
        <v>0</v>
      </c>
      <c r="E15" s="46">
        <v>0</v>
      </c>
      <c r="F15" s="46">
        <v>0</v>
      </c>
      <c r="G15" s="46">
        <v>318119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318119</v>
      </c>
      <c r="O15" s="47">
        <f t="shared" si="1"/>
        <v>8.7340142217829388</v>
      </c>
      <c r="P15" s="9"/>
    </row>
    <row r="16" spans="1:133">
      <c r="A16" s="12"/>
      <c r="B16" s="25">
        <v>323.7</v>
      </c>
      <c r="C16" s="20" t="s">
        <v>19</v>
      </c>
      <c r="D16" s="46">
        <v>36127</v>
      </c>
      <c r="E16" s="46">
        <v>0</v>
      </c>
      <c r="F16" s="46">
        <v>0</v>
      </c>
      <c r="G16" s="46">
        <v>0</v>
      </c>
      <c r="H16" s="46">
        <v>0</v>
      </c>
      <c r="I16" s="46">
        <v>27099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63226</v>
      </c>
      <c r="O16" s="47">
        <f t="shared" si="1"/>
        <v>1.7358811739834721</v>
      </c>
      <c r="P16" s="9"/>
    </row>
    <row r="17" spans="1:16">
      <c r="A17" s="12"/>
      <c r="B17" s="25">
        <v>329</v>
      </c>
      <c r="C17" s="20" t="s">
        <v>106</v>
      </c>
      <c r="D17" s="46">
        <v>91895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91895</v>
      </c>
      <c r="O17" s="47">
        <f t="shared" si="1"/>
        <v>2.5229937127639128</v>
      </c>
      <c r="P17" s="9"/>
    </row>
    <row r="18" spans="1:16">
      <c r="A18" s="12"/>
      <c r="B18" s="25">
        <v>367</v>
      </c>
      <c r="C18" s="20" t="s">
        <v>64</v>
      </c>
      <c r="D18" s="46">
        <v>510087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510087</v>
      </c>
      <c r="O18" s="47">
        <f t="shared" si="1"/>
        <v>14.004530104604234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SUM(D20:D33)</f>
        <v>5474069</v>
      </c>
      <c r="E19" s="32">
        <f t="shared" si="5"/>
        <v>671040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24016</v>
      </c>
      <c r="K19" s="32">
        <f t="shared" si="5"/>
        <v>0</v>
      </c>
      <c r="L19" s="32">
        <f t="shared" si="5"/>
        <v>0</v>
      </c>
      <c r="M19" s="32">
        <f t="shared" si="5"/>
        <v>484801</v>
      </c>
      <c r="N19" s="44">
        <f t="shared" si="4"/>
        <v>6653926</v>
      </c>
      <c r="O19" s="45">
        <f t="shared" si="1"/>
        <v>182.68473217472476</v>
      </c>
      <c r="P19" s="10"/>
    </row>
    <row r="20" spans="1:16">
      <c r="A20" s="12"/>
      <c r="B20" s="25">
        <v>331.2</v>
      </c>
      <c r="C20" s="20" t="s">
        <v>107</v>
      </c>
      <c r="D20" s="46">
        <v>0</v>
      </c>
      <c r="E20" s="46">
        <v>22359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22359</v>
      </c>
      <c r="O20" s="47">
        <f t="shared" si="1"/>
        <v>0.61387035664278067</v>
      </c>
      <c r="P20" s="9"/>
    </row>
    <row r="21" spans="1:16">
      <c r="A21" s="12"/>
      <c r="B21" s="25">
        <v>331.39</v>
      </c>
      <c r="C21" s="20" t="s">
        <v>79</v>
      </c>
      <c r="D21" s="46">
        <v>0</v>
      </c>
      <c r="E21" s="46">
        <v>30616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30616</v>
      </c>
      <c r="O21" s="47">
        <f t="shared" si="1"/>
        <v>0.84056777311039732</v>
      </c>
      <c r="P21" s="9"/>
    </row>
    <row r="22" spans="1:16">
      <c r="A22" s="12"/>
      <c r="B22" s="25">
        <v>331.7</v>
      </c>
      <c r="C22" s="20" t="s">
        <v>80</v>
      </c>
      <c r="D22" s="46">
        <v>0</v>
      </c>
      <c r="E22" s="46">
        <v>29280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29280</v>
      </c>
      <c r="O22" s="47">
        <f t="shared" si="1"/>
        <v>0.80388765340581503</v>
      </c>
      <c r="P22" s="9"/>
    </row>
    <row r="23" spans="1:16">
      <c r="A23" s="12"/>
      <c r="B23" s="25">
        <v>331.9</v>
      </c>
      <c r="C23" s="20" t="s">
        <v>81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483201</v>
      </c>
      <c r="N23" s="46">
        <f t="shared" si="4"/>
        <v>483201</v>
      </c>
      <c r="O23" s="47">
        <f t="shared" si="1"/>
        <v>13.266370150728935</v>
      </c>
      <c r="P23" s="9"/>
    </row>
    <row r="24" spans="1:16">
      <c r="A24" s="12"/>
      <c r="B24" s="25">
        <v>334.7</v>
      </c>
      <c r="C24" s="20" t="s">
        <v>83</v>
      </c>
      <c r="D24" s="46">
        <v>0</v>
      </c>
      <c r="E24" s="46">
        <v>15753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15753</v>
      </c>
      <c r="O24" s="47">
        <f t="shared" si="1"/>
        <v>0.43250144139691954</v>
      </c>
      <c r="P24" s="9"/>
    </row>
    <row r="25" spans="1:16">
      <c r="A25" s="12"/>
      <c r="B25" s="25">
        <v>335.12</v>
      </c>
      <c r="C25" s="20" t="s">
        <v>119</v>
      </c>
      <c r="D25" s="46">
        <v>1354468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1354468</v>
      </c>
      <c r="O25" s="47">
        <f t="shared" si="1"/>
        <v>37.187161958103395</v>
      </c>
      <c r="P25" s="9"/>
    </row>
    <row r="26" spans="1:16">
      <c r="A26" s="12"/>
      <c r="B26" s="25">
        <v>335.14</v>
      </c>
      <c r="C26" s="20" t="s">
        <v>120</v>
      </c>
      <c r="D26" s="46">
        <v>43527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43527</v>
      </c>
      <c r="O26" s="47">
        <f t="shared" si="1"/>
        <v>1.1950415945968207</v>
      </c>
      <c r="P26" s="9"/>
    </row>
    <row r="27" spans="1:16">
      <c r="A27" s="12"/>
      <c r="B27" s="25">
        <v>335.15</v>
      </c>
      <c r="C27" s="20" t="s">
        <v>121</v>
      </c>
      <c r="D27" s="46">
        <v>44617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44617</v>
      </c>
      <c r="O27" s="47">
        <f t="shared" si="1"/>
        <v>1.2249677401641819</v>
      </c>
      <c r="P27" s="9"/>
    </row>
    <row r="28" spans="1:16">
      <c r="A28" s="12"/>
      <c r="B28" s="25">
        <v>335.18</v>
      </c>
      <c r="C28" s="20" t="s">
        <v>122</v>
      </c>
      <c r="D28" s="46">
        <v>2586658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2586658</v>
      </c>
      <c r="O28" s="47">
        <f t="shared" si="1"/>
        <v>71.017159487137249</v>
      </c>
      <c r="P28" s="9"/>
    </row>
    <row r="29" spans="1:16">
      <c r="A29" s="12"/>
      <c r="B29" s="25">
        <v>335.19</v>
      </c>
      <c r="C29" s="20" t="s">
        <v>123</v>
      </c>
      <c r="D29" s="46">
        <v>24526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24526</v>
      </c>
      <c r="O29" s="47">
        <f t="shared" si="1"/>
        <v>0.67336573044504844</v>
      </c>
      <c r="P29" s="9"/>
    </row>
    <row r="30" spans="1:16">
      <c r="A30" s="12"/>
      <c r="B30" s="25">
        <v>335.29</v>
      </c>
      <c r="C30" s="20" t="s">
        <v>26</v>
      </c>
      <c r="D30" s="46">
        <v>696042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696042</v>
      </c>
      <c r="O30" s="47">
        <f t="shared" si="1"/>
        <v>19.109957993575488</v>
      </c>
      <c r="P30" s="9"/>
    </row>
    <row r="31" spans="1:16">
      <c r="A31" s="12"/>
      <c r="B31" s="25">
        <v>335.9</v>
      </c>
      <c r="C31" s="20" t="s">
        <v>85</v>
      </c>
      <c r="D31" s="46">
        <v>0</v>
      </c>
      <c r="E31" s="46">
        <v>14691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14691</v>
      </c>
      <c r="O31" s="47">
        <f t="shared" si="1"/>
        <v>0.403344040853307</v>
      </c>
      <c r="P31" s="9"/>
    </row>
    <row r="32" spans="1:16">
      <c r="A32" s="12"/>
      <c r="B32" s="25">
        <v>337.7</v>
      </c>
      <c r="C32" s="20" t="s">
        <v>86</v>
      </c>
      <c r="D32" s="46">
        <v>0</v>
      </c>
      <c r="E32" s="46">
        <v>558341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1600</v>
      </c>
      <c r="N32" s="46">
        <f>SUM(D32:M32)</f>
        <v>559941</v>
      </c>
      <c r="O32" s="47">
        <f t="shared" si="1"/>
        <v>15.373280619388847</v>
      </c>
      <c r="P32" s="9"/>
    </row>
    <row r="33" spans="1:16">
      <c r="A33" s="12"/>
      <c r="B33" s="25">
        <v>338</v>
      </c>
      <c r="C33" s="20" t="s">
        <v>88</v>
      </c>
      <c r="D33" s="46">
        <v>724231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24016</v>
      </c>
      <c r="K33" s="46">
        <v>0</v>
      </c>
      <c r="L33" s="46">
        <v>0</v>
      </c>
      <c r="M33" s="46">
        <v>0</v>
      </c>
      <c r="N33" s="46">
        <f>SUM(D33:M33)</f>
        <v>748247</v>
      </c>
      <c r="O33" s="47">
        <f t="shared" si="1"/>
        <v>20.543255635175576</v>
      </c>
      <c r="P33" s="9"/>
    </row>
    <row r="34" spans="1:16" ht="15.75">
      <c r="A34" s="29" t="s">
        <v>33</v>
      </c>
      <c r="B34" s="30"/>
      <c r="C34" s="31"/>
      <c r="D34" s="32">
        <f t="shared" ref="D34:M34" si="7">SUM(D35:D49)</f>
        <v>5125828</v>
      </c>
      <c r="E34" s="32">
        <f t="shared" si="7"/>
        <v>2401590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85120054</v>
      </c>
      <c r="J34" s="32">
        <f t="shared" si="7"/>
        <v>12083274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104730746</v>
      </c>
      <c r="O34" s="45">
        <f t="shared" si="1"/>
        <v>2875.4014221782941</v>
      </c>
      <c r="P34" s="10"/>
    </row>
    <row r="35" spans="1:16">
      <c r="A35" s="12"/>
      <c r="B35" s="25">
        <v>341.2</v>
      </c>
      <c r="C35" s="20" t="s">
        <v>124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12083274</v>
      </c>
      <c r="K35" s="46">
        <v>0</v>
      </c>
      <c r="L35" s="46">
        <v>0</v>
      </c>
      <c r="M35" s="46">
        <v>0</v>
      </c>
      <c r="N35" s="46">
        <f t="shared" ref="N35:N49" si="8">SUM(D35:M35)</f>
        <v>12083274</v>
      </c>
      <c r="O35" s="47">
        <f t="shared" si="1"/>
        <v>331.74845564615765</v>
      </c>
      <c r="P35" s="9"/>
    </row>
    <row r="36" spans="1:16">
      <c r="A36" s="12"/>
      <c r="B36" s="25">
        <v>341.3</v>
      </c>
      <c r="C36" s="20" t="s">
        <v>125</v>
      </c>
      <c r="D36" s="46">
        <v>3591448</v>
      </c>
      <c r="E36" s="46">
        <v>50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3591498</v>
      </c>
      <c r="O36" s="47">
        <f t="shared" si="1"/>
        <v>98.605221975125602</v>
      </c>
      <c r="P36" s="9"/>
    </row>
    <row r="37" spans="1:16">
      <c r="A37" s="12"/>
      <c r="B37" s="25">
        <v>341.9</v>
      </c>
      <c r="C37" s="20" t="s">
        <v>126</v>
      </c>
      <c r="D37" s="46">
        <v>219115</v>
      </c>
      <c r="E37" s="46">
        <v>120</v>
      </c>
      <c r="F37" s="46">
        <v>0</v>
      </c>
      <c r="G37" s="46">
        <v>0</v>
      </c>
      <c r="H37" s="46">
        <v>0</v>
      </c>
      <c r="I37" s="46">
        <v>695150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914385</v>
      </c>
      <c r="O37" s="47">
        <f t="shared" ref="O37:O68" si="9">(N37/O$71)</f>
        <v>25.104604233588667</v>
      </c>
      <c r="P37" s="9"/>
    </row>
    <row r="38" spans="1:16">
      <c r="A38" s="12"/>
      <c r="B38" s="25">
        <v>342.5</v>
      </c>
      <c r="C38" s="20" t="s">
        <v>41</v>
      </c>
      <c r="D38" s="46">
        <v>353692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353692</v>
      </c>
      <c r="O38" s="47">
        <f t="shared" si="9"/>
        <v>9.7106773192762823</v>
      </c>
      <c r="P38" s="9"/>
    </row>
    <row r="39" spans="1:16">
      <c r="A39" s="12"/>
      <c r="B39" s="25">
        <v>342.9</v>
      </c>
      <c r="C39" s="20" t="s">
        <v>43</v>
      </c>
      <c r="D39" s="46">
        <v>61700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61700</v>
      </c>
      <c r="O39" s="47">
        <f t="shared" si="9"/>
        <v>1.6939845701891663</v>
      </c>
      <c r="P39" s="9"/>
    </row>
    <row r="40" spans="1:16">
      <c r="A40" s="12"/>
      <c r="B40" s="25">
        <v>343.1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53842329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53842329</v>
      </c>
      <c r="O40" s="47">
        <f t="shared" si="9"/>
        <v>1478.2508030639981</v>
      </c>
      <c r="P40" s="9"/>
    </row>
    <row r="41" spans="1:16">
      <c r="A41" s="12"/>
      <c r="B41" s="25">
        <v>343.3</v>
      </c>
      <c r="C41" s="20" t="s">
        <v>45</v>
      </c>
      <c r="D41" s="46">
        <v>505634</v>
      </c>
      <c r="E41" s="46">
        <v>0</v>
      </c>
      <c r="F41" s="46">
        <v>0</v>
      </c>
      <c r="G41" s="46">
        <v>0</v>
      </c>
      <c r="H41" s="46">
        <v>0</v>
      </c>
      <c r="I41" s="46">
        <v>12005357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12510991</v>
      </c>
      <c r="O41" s="47">
        <f t="shared" si="9"/>
        <v>343.49150262196963</v>
      </c>
      <c r="P41" s="9"/>
    </row>
    <row r="42" spans="1:16">
      <c r="A42" s="12"/>
      <c r="B42" s="25">
        <v>343.4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5791385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5791385</v>
      </c>
      <c r="O42" s="47">
        <f t="shared" si="9"/>
        <v>159.00351426296569</v>
      </c>
      <c r="P42" s="9"/>
    </row>
    <row r="43" spans="1:16">
      <c r="A43" s="12"/>
      <c r="B43" s="25">
        <v>343.5</v>
      </c>
      <c r="C43" s="20" t="s">
        <v>47</v>
      </c>
      <c r="D43" s="46">
        <v>169986</v>
      </c>
      <c r="E43" s="46">
        <v>0</v>
      </c>
      <c r="F43" s="46">
        <v>0</v>
      </c>
      <c r="G43" s="46">
        <v>0</v>
      </c>
      <c r="H43" s="46">
        <v>0</v>
      </c>
      <c r="I43" s="46">
        <v>12785833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12955819</v>
      </c>
      <c r="O43" s="47">
        <f t="shared" si="9"/>
        <v>355.70433517283033</v>
      </c>
      <c r="P43" s="9"/>
    </row>
    <row r="44" spans="1:16">
      <c r="A44" s="12"/>
      <c r="B44" s="25">
        <v>343.8</v>
      </c>
      <c r="C44" s="20" t="s">
        <v>49</v>
      </c>
      <c r="D44" s="46">
        <v>15420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15420</v>
      </c>
      <c r="O44" s="47">
        <f t="shared" si="9"/>
        <v>0.42335886665019357</v>
      </c>
      <c r="P44" s="9"/>
    </row>
    <row r="45" spans="1:16">
      <c r="A45" s="12"/>
      <c r="B45" s="25">
        <v>344.5</v>
      </c>
      <c r="C45" s="20" t="s">
        <v>127</v>
      </c>
      <c r="D45" s="46">
        <v>36446</v>
      </c>
      <c r="E45" s="46">
        <v>1388693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1425139</v>
      </c>
      <c r="O45" s="47">
        <f t="shared" si="9"/>
        <v>39.127446942865774</v>
      </c>
      <c r="P45" s="9"/>
    </row>
    <row r="46" spans="1:16">
      <c r="A46" s="12"/>
      <c r="B46" s="25">
        <v>347.1</v>
      </c>
      <c r="C46" s="20" t="s">
        <v>91</v>
      </c>
      <c r="D46" s="46">
        <v>1261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1261</v>
      </c>
      <c r="O46" s="47">
        <f t="shared" si="9"/>
        <v>3.4620981248112456E-2</v>
      </c>
      <c r="P46" s="9"/>
    </row>
    <row r="47" spans="1:16">
      <c r="A47" s="12"/>
      <c r="B47" s="25">
        <v>347.3</v>
      </c>
      <c r="C47" s="20" t="s">
        <v>53</v>
      </c>
      <c r="D47" s="46">
        <v>64790</v>
      </c>
      <c r="E47" s="46">
        <v>1003429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1068219</v>
      </c>
      <c r="O47" s="47">
        <f t="shared" si="9"/>
        <v>29.328144304423031</v>
      </c>
      <c r="P47" s="9"/>
    </row>
    <row r="48" spans="1:16">
      <c r="A48" s="12"/>
      <c r="B48" s="25">
        <v>347.9</v>
      </c>
      <c r="C48" s="20" t="s">
        <v>93</v>
      </c>
      <c r="D48" s="46">
        <v>105321</v>
      </c>
      <c r="E48" s="46">
        <v>9298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114619</v>
      </c>
      <c r="O48" s="47">
        <f t="shared" si="9"/>
        <v>3.1468852098948465</v>
      </c>
      <c r="P48" s="9"/>
    </row>
    <row r="49" spans="1:16">
      <c r="A49" s="12"/>
      <c r="B49" s="25">
        <v>349</v>
      </c>
      <c r="C49" s="20" t="s">
        <v>94</v>
      </c>
      <c r="D49" s="46">
        <v>1015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1015</v>
      </c>
      <c r="O49" s="47">
        <f t="shared" si="9"/>
        <v>2.7867007110891469E-2</v>
      </c>
      <c r="P49" s="9"/>
    </row>
    <row r="50" spans="1:16" ht="15.75">
      <c r="A50" s="29" t="s">
        <v>34</v>
      </c>
      <c r="B50" s="30"/>
      <c r="C50" s="31"/>
      <c r="D50" s="32">
        <f t="shared" ref="D50:M50" si="10">SUM(D51:D53)</f>
        <v>396578</v>
      </c>
      <c r="E50" s="32">
        <f t="shared" si="10"/>
        <v>111131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507709</v>
      </c>
      <c r="O50" s="45">
        <f t="shared" si="9"/>
        <v>13.939241687944431</v>
      </c>
      <c r="P50" s="10"/>
    </row>
    <row r="51" spans="1:16">
      <c r="A51" s="13"/>
      <c r="B51" s="39">
        <v>351.1</v>
      </c>
      <c r="C51" s="21" t="s">
        <v>95</v>
      </c>
      <c r="D51" s="46">
        <v>64601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64601</v>
      </c>
      <c r="O51" s="47">
        <f t="shared" si="9"/>
        <v>1.7736320456854187</v>
      </c>
      <c r="P51" s="9"/>
    </row>
    <row r="52" spans="1:16">
      <c r="A52" s="13"/>
      <c r="B52" s="39">
        <v>352</v>
      </c>
      <c r="C52" s="21" t="s">
        <v>56</v>
      </c>
      <c r="D52" s="46">
        <v>8542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8542</v>
      </c>
      <c r="O52" s="47">
        <f t="shared" si="9"/>
        <v>0.23452214260220192</v>
      </c>
      <c r="P52" s="9"/>
    </row>
    <row r="53" spans="1:16">
      <c r="A53" s="13"/>
      <c r="B53" s="39">
        <v>354</v>
      </c>
      <c r="C53" s="21" t="s">
        <v>57</v>
      </c>
      <c r="D53" s="46">
        <v>323435</v>
      </c>
      <c r="E53" s="46">
        <v>111131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434566</v>
      </c>
      <c r="O53" s="47">
        <f t="shared" si="9"/>
        <v>11.93108749965681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SUM(D55:D64)</f>
        <v>163854</v>
      </c>
      <c r="E54" s="32">
        <f t="shared" si="12"/>
        <v>865644</v>
      </c>
      <c r="F54" s="32">
        <f t="shared" si="12"/>
        <v>0</v>
      </c>
      <c r="G54" s="32">
        <f t="shared" si="12"/>
        <v>10027</v>
      </c>
      <c r="H54" s="32">
        <f t="shared" si="12"/>
        <v>0</v>
      </c>
      <c r="I54" s="32">
        <f t="shared" si="12"/>
        <v>1078778</v>
      </c>
      <c r="J54" s="32">
        <f t="shared" si="12"/>
        <v>1268093</v>
      </c>
      <c r="K54" s="32">
        <f t="shared" si="12"/>
        <v>24759223</v>
      </c>
      <c r="L54" s="32">
        <f t="shared" si="12"/>
        <v>0</v>
      </c>
      <c r="M54" s="32">
        <f t="shared" si="12"/>
        <v>67012</v>
      </c>
      <c r="N54" s="32">
        <f t="shared" si="11"/>
        <v>28212631</v>
      </c>
      <c r="O54" s="45">
        <f t="shared" si="9"/>
        <v>774.58284600389868</v>
      </c>
      <c r="P54" s="10"/>
    </row>
    <row r="55" spans="1:16">
      <c r="A55" s="12"/>
      <c r="B55" s="25">
        <v>361.1</v>
      </c>
      <c r="C55" s="20" t="s">
        <v>59</v>
      </c>
      <c r="D55" s="46">
        <v>70221</v>
      </c>
      <c r="E55" s="46">
        <v>29422</v>
      </c>
      <c r="F55" s="46">
        <v>0</v>
      </c>
      <c r="G55" s="46">
        <v>21373</v>
      </c>
      <c r="H55" s="46">
        <v>0</v>
      </c>
      <c r="I55" s="46">
        <v>585705</v>
      </c>
      <c r="J55" s="46">
        <v>44966</v>
      </c>
      <c r="K55" s="46">
        <v>3419894</v>
      </c>
      <c r="L55" s="46">
        <v>0</v>
      </c>
      <c r="M55" s="46">
        <v>14382</v>
      </c>
      <c r="N55" s="46">
        <f t="shared" si="11"/>
        <v>4185963</v>
      </c>
      <c r="O55" s="47">
        <f t="shared" si="9"/>
        <v>114.92636520879664</v>
      </c>
      <c r="P55" s="9"/>
    </row>
    <row r="56" spans="1:16">
      <c r="A56" s="12"/>
      <c r="B56" s="25">
        <v>361.3</v>
      </c>
      <c r="C56" s="20" t="s">
        <v>96</v>
      </c>
      <c r="D56" s="46">
        <v>-23428</v>
      </c>
      <c r="E56" s="46">
        <v>-12522</v>
      </c>
      <c r="F56" s="46">
        <v>0</v>
      </c>
      <c r="G56" s="46">
        <v>-10904</v>
      </c>
      <c r="H56" s="46">
        <v>0</v>
      </c>
      <c r="I56" s="46">
        <v>-325651</v>
      </c>
      <c r="J56" s="46">
        <v>-27376</v>
      </c>
      <c r="K56" s="46">
        <v>10077891</v>
      </c>
      <c r="L56" s="46">
        <v>0</v>
      </c>
      <c r="M56" s="46">
        <v>-9623</v>
      </c>
      <c r="N56" s="46">
        <f t="shared" ref="N56:N64" si="13">SUM(D56:M56)</f>
        <v>9668387</v>
      </c>
      <c r="O56" s="47">
        <f t="shared" si="9"/>
        <v>265.44729978310409</v>
      </c>
      <c r="P56" s="9"/>
    </row>
    <row r="57" spans="1:16">
      <c r="A57" s="12"/>
      <c r="B57" s="25">
        <v>361.4</v>
      </c>
      <c r="C57" s="20" t="s">
        <v>128</v>
      </c>
      <c r="D57" s="46">
        <v>-933</v>
      </c>
      <c r="E57" s="46">
        <v>-502</v>
      </c>
      <c r="F57" s="46">
        <v>0</v>
      </c>
      <c r="G57" s="46">
        <v>-442</v>
      </c>
      <c r="H57" s="46">
        <v>0</v>
      </c>
      <c r="I57" s="46">
        <v>-16653</v>
      </c>
      <c r="J57" s="46">
        <v>-1016</v>
      </c>
      <c r="K57" s="46">
        <v>0</v>
      </c>
      <c r="L57" s="46">
        <v>0</v>
      </c>
      <c r="M57" s="46">
        <v>-445</v>
      </c>
      <c r="N57" s="46">
        <f t="shared" si="13"/>
        <v>-19991</v>
      </c>
      <c r="O57" s="47">
        <f t="shared" si="9"/>
        <v>-0.54885649177717377</v>
      </c>
      <c r="P57" s="9"/>
    </row>
    <row r="58" spans="1:16">
      <c r="A58" s="12"/>
      <c r="B58" s="25">
        <v>362</v>
      </c>
      <c r="C58" s="20" t="s">
        <v>60</v>
      </c>
      <c r="D58" s="46">
        <v>21921</v>
      </c>
      <c r="E58" s="46">
        <v>779420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7200</v>
      </c>
      <c r="N58" s="46">
        <f t="shared" si="13"/>
        <v>808541</v>
      </c>
      <c r="O58" s="47">
        <f t="shared" si="9"/>
        <v>22.198638223100787</v>
      </c>
      <c r="P58" s="9"/>
    </row>
    <row r="59" spans="1:16">
      <c r="A59" s="12"/>
      <c r="B59" s="25">
        <v>364</v>
      </c>
      <c r="C59" s="20" t="s">
        <v>149</v>
      </c>
      <c r="D59" s="46">
        <v>24279</v>
      </c>
      <c r="E59" s="46">
        <v>0</v>
      </c>
      <c r="F59" s="46">
        <v>0</v>
      </c>
      <c r="G59" s="46">
        <v>0</v>
      </c>
      <c r="H59" s="46">
        <v>0</v>
      </c>
      <c r="I59" s="46">
        <v>17032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41311</v>
      </c>
      <c r="O59" s="47">
        <f t="shared" si="9"/>
        <v>1.1342009170029925</v>
      </c>
      <c r="P59" s="9"/>
    </row>
    <row r="60" spans="1:16">
      <c r="A60" s="12"/>
      <c r="B60" s="25">
        <v>365</v>
      </c>
      <c r="C60" s="20" t="s">
        <v>129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133678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133678</v>
      </c>
      <c r="O60" s="47">
        <f t="shared" si="9"/>
        <v>3.6701534744529556</v>
      </c>
      <c r="P60" s="9"/>
    </row>
    <row r="61" spans="1:16">
      <c r="A61" s="12"/>
      <c r="B61" s="25">
        <v>366</v>
      </c>
      <c r="C61" s="20" t="s">
        <v>63</v>
      </c>
      <c r="D61" s="46">
        <v>448</v>
      </c>
      <c r="E61" s="46">
        <v>1735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13705</v>
      </c>
      <c r="N61" s="46">
        <f t="shared" si="13"/>
        <v>15888</v>
      </c>
      <c r="O61" s="47">
        <f t="shared" si="9"/>
        <v>0.43620789061856519</v>
      </c>
      <c r="P61" s="9"/>
    </row>
    <row r="62" spans="1:16">
      <c r="A62" s="12"/>
      <c r="B62" s="25">
        <v>368</v>
      </c>
      <c r="C62" s="20" t="s">
        <v>111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11258068</v>
      </c>
      <c r="L62" s="46">
        <v>0</v>
      </c>
      <c r="M62" s="46">
        <v>0</v>
      </c>
      <c r="N62" s="46">
        <f t="shared" si="13"/>
        <v>11258068</v>
      </c>
      <c r="O62" s="47">
        <f t="shared" si="9"/>
        <v>309.09227685802927</v>
      </c>
      <c r="P62" s="9"/>
    </row>
    <row r="63" spans="1:16">
      <c r="A63" s="12"/>
      <c r="B63" s="25">
        <v>369.3</v>
      </c>
      <c r="C63" s="20" t="s">
        <v>98</v>
      </c>
      <c r="D63" s="46">
        <v>11786</v>
      </c>
      <c r="E63" s="46">
        <v>0</v>
      </c>
      <c r="F63" s="46">
        <v>0</v>
      </c>
      <c r="G63" s="46">
        <v>0</v>
      </c>
      <c r="H63" s="46">
        <v>0</v>
      </c>
      <c r="I63" s="46">
        <v>467218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479004</v>
      </c>
      <c r="O63" s="47">
        <f t="shared" si="9"/>
        <v>13.151140762704884</v>
      </c>
      <c r="P63" s="9"/>
    </row>
    <row r="64" spans="1:16">
      <c r="A64" s="12"/>
      <c r="B64" s="25">
        <v>369.9</v>
      </c>
      <c r="C64" s="20" t="s">
        <v>65</v>
      </c>
      <c r="D64" s="46">
        <v>59560</v>
      </c>
      <c r="E64" s="46">
        <v>68091</v>
      </c>
      <c r="F64" s="46">
        <v>0</v>
      </c>
      <c r="G64" s="46">
        <v>0</v>
      </c>
      <c r="H64" s="46">
        <v>0</v>
      </c>
      <c r="I64" s="46">
        <v>217449</v>
      </c>
      <c r="J64" s="46">
        <v>1251519</v>
      </c>
      <c r="K64" s="46">
        <v>3370</v>
      </c>
      <c r="L64" s="46">
        <v>0</v>
      </c>
      <c r="M64" s="46">
        <v>41793</v>
      </c>
      <c r="N64" s="46">
        <f t="shared" si="13"/>
        <v>1641782</v>
      </c>
      <c r="O64" s="47">
        <f t="shared" si="9"/>
        <v>45.075419377865636</v>
      </c>
      <c r="P64" s="9"/>
    </row>
    <row r="65" spans="1:119" ht="15.75">
      <c r="A65" s="29" t="s">
        <v>35</v>
      </c>
      <c r="B65" s="30"/>
      <c r="C65" s="31"/>
      <c r="D65" s="32">
        <f t="shared" ref="D65:M65" si="14">SUM(D66:D68)</f>
        <v>6657781</v>
      </c>
      <c r="E65" s="32">
        <f t="shared" si="14"/>
        <v>547348</v>
      </c>
      <c r="F65" s="32">
        <f t="shared" si="14"/>
        <v>0</v>
      </c>
      <c r="G65" s="32">
        <f t="shared" si="14"/>
        <v>1880681</v>
      </c>
      <c r="H65" s="32">
        <f t="shared" si="14"/>
        <v>0</v>
      </c>
      <c r="I65" s="32">
        <f t="shared" si="14"/>
        <v>1386844</v>
      </c>
      <c r="J65" s="32">
        <f t="shared" si="14"/>
        <v>764675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11237329</v>
      </c>
      <c r="O65" s="45">
        <f t="shared" si="9"/>
        <v>308.52288389204625</v>
      </c>
      <c r="P65" s="9"/>
    </row>
    <row r="66" spans="1:119">
      <c r="A66" s="12"/>
      <c r="B66" s="25">
        <v>381</v>
      </c>
      <c r="C66" s="20" t="s">
        <v>66</v>
      </c>
      <c r="D66" s="46">
        <v>6654972</v>
      </c>
      <c r="E66" s="46">
        <v>547348</v>
      </c>
      <c r="F66" s="46">
        <v>0</v>
      </c>
      <c r="G66" s="46">
        <v>1880681</v>
      </c>
      <c r="H66" s="46">
        <v>0</v>
      </c>
      <c r="I66" s="46">
        <v>988270</v>
      </c>
      <c r="J66" s="46">
        <v>8510</v>
      </c>
      <c r="K66" s="46">
        <v>0</v>
      </c>
      <c r="L66" s="46">
        <v>0</v>
      </c>
      <c r="M66" s="46">
        <v>0</v>
      </c>
      <c r="N66" s="46">
        <f>SUM(D66:M66)</f>
        <v>10079781</v>
      </c>
      <c r="O66" s="47">
        <f t="shared" si="9"/>
        <v>276.74219586524998</v>
      </c>
      <c r="P66" s="9"/>
    </row>
    <row r="67" spans="1:119">
      <c r="A67" s="12"/>
      <c r="B67" s="25">
        <v>389.7</v>
      </c>
      <c r="C67" s="20" t="s">
        <v>131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398574</v>
      </c>
      <c r="J67" s="46">
        <v>756165</v>
      </c>
      <c r="K67" s="46">
        <v>0</v>
      </c>
      <c r="L67" s="46">
        <v>0</v>
      </c>
      <c r="M67" s="46">
        <v>0</v>
      </c>
      <c r="N67" s="46">
        <f>SUM(D67:M67)</f>
        <v>1154739</v>
      </c>
      <c r="O67" s="47">
        <f t="shared" si="9"/>
        <v>31.703566427806606</v>
      </c>
      <c r="P67" s="9"/>
    </row>
    <row r="68" spans="1:119" ht="15.75" thickBot="1">
      <c r="A68" s="12"/>
      <c r="B68" s="25">
        <v>389.9</v>
      </c>
      <c r="C68" s="20" t="s">
        <v>150</v>
      </c>
      <c r="D68" s="46">
        <v>2809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2809</v>
      </c>
      <c r="O68" s="47">
        <f t="shared" si="9"/>
        <v>7.7121598989649404E-2</v>
      </c>
      <c r="P68" s="9"/>
    </row>
    <row r="69" spans="1:119" ht="16.5" thickBot="1">
      <c r="A69" s="14" t="s">
        <v>54</v>
      </c>
      <c r="B69" s="23"/>
      <c r="C69" s="22"/>
      <c r="D69" s="15">
        <f t="shared" ref="D69:M69" si="15">SUM(D5,D13,D19,D34,D50,D54,D65)</f>
        <v>29191486</v>
      </c>
      <c r="E69" s="15">
        <f t="shared" si="15"/>
        <v>5353483</v>
      </c>
      <c r="F69" s="15">
        <f t="shared" si="15"/>
        <v>0</v>
      </c>
      <c r="G69" s="15">
        <f t="shared" si="15"/>
        <v>2208827</v>
      </c>
      <c r="H69" s="15">
        <f t="shared" si="15"/>
        <v>0</v>
      </c>
      <c r="I69" s="15">
        <f t="shared" si="15"/>
        <v>87639611</v>
      </c>
      <c r="J69" s="15">
        <f t="shared" si="15"/>
        <v>14140058</v>
      </c>
      <c r="K69" s="15">
        <f t="shared" si="15"/>
        <v>24759223</v>
      </c>
      <c r="L69" s="15">
        <f t="shared" si="15"/>
        <v>0</v>
      </c>
      <c r="M69" s="15">
        <f t="shared" si="15"/>
        <v>1714130</v>
      </c>
      <c r="N69" s="15">
        <f>SUM(D69:M69)</f>
        <v>165006818</v>
      </c>
      <c r="O69" s="38">
        <f>(N69/O$71)</f>
        <v>4530.2917936468712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151</v>
      </c>
      <c r="M71" s="48"/>
      <c r="N71" s="48"/>
      <c r="O71" s="43">
        <v>36423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103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2024-05-21T15:49:38Z</cp:lastPrinted>
  <dcterms:created xsi:type="dcterms:W3CDTF">2000-08-31T21:26:31Z</dcterms:created>
  <dcterms:modified xsi:type="dcterms:W3CDTF">2024-05-21T16:54:51Z</dcterms:modified>
</cp:coreProperties>
</file>