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75" windowWidth="15480" windowHeight="603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'2008'!$A$1:$O$81</definedName>
    <definedName name="_xlnm.Print_Area" localSheetId="14">'2009'!$A$1:$O$75</definedName>
    <definedName name="_xlnm.Print_Area" localSheetId="13">'2010'!$A$1:$O$76</definedName>
    <definedName name="_xlnm.Print_Area" localSheetId="12">'2011'!$A$1:$O$76</definedName>
    <definedName name="_xlnm.Print_Area" localSheetId="11">'2012'!$A$1:$O$75</definedName>
    <definedName name="_xlnm.Print_Area" localSheetId="10">'2013'!$A$1:$O$76</definedName>
    <definedName name="_xlnm.Print_Area" localSheetId="9">'2014'!$A$1:$O$76</definedName>
    <definedName name="_xlnm.Print_Area" localSheetId="8">'2015'!$A$1:$O$75</definedName>
    <definedName name="_xlnm.Print_Area" localSheetId="7">'2016'!$A$1:$O$76</definedName>
    <definedName name="_xlnm.Print_Area" localSheetId="6">'2017'!$A$1:$O$76</definedName>
    <definedName name="_xlnm.Print_Area" localSheetId="5">'2018'!$A$1:$O$75</definedName>
    <definedName name="_xlnm.Print_Area" localSheetId="4">'2019'!$A$1:$O$76</definedName>
    <definedName name="_xlnm.Print_Area" localSheetId="3">'2020'!$A$1:$O$77</definedName>
    <definedName name="_xlnm.Print_Area" localSheetId="2">'2021'!$A$1:$P$77</definedName>
    <definedName name="_xlnm.Print_Area" localSheetId="1">'2022'!$A$1:$P$78</definedName>
    <definedName name="_xlnm.Print_Area" localSheetId="0">'2023'!$A$1:$P$83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8" i="48" l="1"/>
  <c r="P78" i="48" s="1"/>
  <c r="O77" i="48"/>
  <c r="P77" i="48" s="1"/>
  <c r="O76" i="48"/>
  <c r="P76" i="48" s="1"/>
  <c r="O75" i="48"/>
  <c r="P75" i="48" s="1"/>
  <c r="N74" i="48"/>
  <c r="M74" i="48"/>
  <c r="L74" i="48"/>
  <c r="K74" i="48"/>
  <c r="J74" i="48"/>
  <c r="I74" i="48"/>
  <c r="H74" i="48"/>
  <c r="G74" i="48"/>
  <c r="F74" i="48"/>
  <c r="E74" i="48"/>
  <c r="D74" i="48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N57" i="48"/>
  <c r="M57" i="48"/>
  <c r="L57" i="48"/>
  <c r="K57" i="48"/>
  <c r="J57" i="48"/>
  <c r="I57" i="48"/>
  <c r="H57" i="48"/>
  <c r="G57" i="48"/>
  <c r="F57" i="48"/>
  <c r="E57" i="48"/>
  <c r="D57" i="48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4" i="48" l="1"/>
  <c r="P74" i="48" s="1"/>
  <c r="O57" i="48"/>
  <c r="P57" i="48" s="1"/>
  <c r="O46" i="48"/>
  <c r="P46" i="48" s="1"/>
  <c r="I79" i="48"/>
  <c r="J79" i="48"/>
  <c r="L79" i="48"/>
  <c r="E79" i="48"/>
  <c r="F79" i="48"/>
  <c r="O17" i="48"/>
  <c r="P17" i="48" s="1"/>
  <c r="K79" i="48"/>
  <c r="D79" i="48"/>
  <c r="G79" i="48"/>
  <c r="H79" i="48"/>
  <c r="M79" i="48"/>
  <c r="N79" i="48"/>
  <c r="O30" i="48"/>
  <c r="P30" i="48" s="1"/>
  <c r="O62" i="48"/>
  <c r="P62" i="48" s="1"/>
  <c r="O5" i="48"/>
  <c r="P5" i="48" s="1"/>
  <c r="O73" i="47"/>
  <c r="P73" i="47" s="1"/>
  <c r="O72" i="47"/>
  <c r="P72" i="47" s="1"/>
  <c r="O71" i="47"/>
  <c r="P71" i="47" s="1"/>
  <c r="N70" i="47"/>
  <c r="M70" i="47"/>
  <c r="L70" i="47"/>
  <c r="K70" i="47"/>
  <c r="J70" i="47"/>
  <c r="I70" i="47"/>
  <c r="H70" i="47"/>
  <c r="G70" i="47"/>
  <c r="F70" i="47"/>
  <c r="E70" i="47"/>
  <c r="D70" i="47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9" i="48" l="1"/>
  <c r="P79" i="48" s="1"/>
  <c r="O70" i="47"/>
  <c r="P70" i="47" s="1"/>
  <c r="O59" i="47"/>
  <c r="P59" i="47" s="1"/>
  <c r="O54" i="47"/>
  <c r="P54" i="47" s="1"/>
  <c r="O44" i="47"/>
  <c r="P44" i="47" s="1"/>
  <c r="O26" i="47"/>
  <c r="P26" i="47" s="1"/>
  <c r="N74" i="47"/>
  <c r="I74" i="47"/>
  <c r="K74" i="47"/>
  <c r="E74" i="47"/>
  <c r="O16" i="47"/>
  <c r="P16" i="47" s="1"/>
  <c r="G74" i="47"/>
  <c r="L74" i="47"/>
  <c r="M74" i="47"/>
  <c r="F74" i="47"/>
  <c r="O5" i="47"/>
  <c r="P5" i="47" s="1"/>
  <c r="J74" i="47"/>
  <c r="D74" i="47"/>
  <c r="H74" i="47"/>
  <c r="M5" i="46"/>
  <c r="K5" i="46"/>
  <c r="I5" i="46"/>
  <c r="H5" i="46"/>
  <c r="G5" i="46"/>
  <c r="F5" i="46"/>
  <c r="E5" i="46"/>
  <c r="O72" i="46"/>
  <c r="P72" i="46" s="1"/>
  <c r="N71" i="46"/>
  <c r="M71" i="46"/>
  <c r="M73" i="46" s="1"/>
  <c r="L71" i="46"/>
  <c r="K71" i="46"/>
  <c r="J71" i="46"/>
  <c r="I71" i="46"/>
  <c r="H71" i="46"/>
  <c r="G71" i="46"/>
  <c r="F71" i="46"/>
  <c r="E71" i="46"/>
  <c r="D71" i="46"/>
  <c r="O70" i="46"/>
  <c r="P70" i="46"/>
  <c r="O69" i="46"/>
  <c r="P69" i="46" s="1"/>
  <c r="O68" i="46"/>
  <c r="P68" i="46"/>
  <c r="O67" i="46"/>
  <c r="P67" i="46" s="1"/>
  <c r="O66" i="46"/>
  <c r="P66" i="46" s="1"/>
  <c r="O65" i="46"/>
  <c r="P65" i="46"/>
  <c r="O64" i="46"/>
  <c r="P64" i="46"/>
  <c r="O63" i="46"/>
  <c r="P63" i="46" s="1"/>
  <c r="O62" i="46"/>
  <c r="P62" i="46"/>
  <c r="O61" i="46"/>
  <c r="P61" i="46" s="1"/>
  <c r="N60" i="46"/>
  <c r="M60" i="46"/>
  <c r="L60" i="46"/>
  <c r="K60" i="46"/>
  <c r="J60" i="46"/>
  <c r="I60" i="46"/>
  <c r="H60" i="46"/>
  <c r="G60" i="46"/>
  <c r="F60" i="46"/>
  <c r="E60" i="46"/>
  <c r="D60" i="46"/>
  <c r="O59" i="46"/>
  <c r="P59" i="46" s="1"/>
  <c r="O58" i="46"/>
  <c r="P58" i="46"/>
  <c r="O57" i="46"/>
  <c r="P57" i="46" s="1"/>
  <c r="O56" i="46"/>
  <c r="P56" i="46"/>
  <c r="N55" i="46"/>
  <c r="M55" i="46"/>
  <c r="L55" i="46"/>
  <c r="K55" i="46"/>
  <c r="J55" i="46"/>
  <c r="I55" i="46"/>
  <c r="H55" i="46"/>
  <c r="G55" i="46"/>
  <c r="F55" i="46"/>
  <c r="E55" i="46"/>
  <c r="D55" i="46"/>
  <c r="O54" i="46"/>
  <c r="P54" i="46" s="1"/>
  <c r="O53" i="46"/>
  <c r="P53" i="46"/>
  <c r="O52" i="46"/>
  <c r="P52" i="46" s="1"/>
  <c r="O51" i="46"/>
  <c r="P51" i="46"/>
  <c r="O50" i="46"/>
  <c r="P50" i="46"/>
  <c r="O49" i="46"/>
  <c r="P49" i="46"/>
  <c r="O48" i="46"/>
  <c r="P48" i="46" s="1"/>
  <c r="O47" i="46"/>
  <c r="P47" i="46"/>
  <c r="O46" i="46"/>
  <c r="P46" i="46" s="1"/>
  <c r="N45" i="46"/>
  <c r="M45" i="46"/>
  <c r="L45" i="46"/>
  <c r="K45" i="46"/>
  <c r="J45" i="46"/>
  <c r="I45" i="46"/>
  <c r="I73" i="46" s="1"/>
  <c r="H45" i="46"/>
  <c r="O45" i="46" s="1"/>
  <c r="P45" i="46" s="1"/>
  <c r="G45" i="46"/>
  <c r="F45" i="46"/>
  <c r="E45" i="46"/>
  <c r="D45" i="46"/>
  <c r="O44" i="46"/>
  <c r="P44" i="46" s="1"/>
  <c r="O43" i="46"/>
  <c r="P43" i="46"/>
  <c r="O42" i="46"/>
  <c r="P42" i="46" s="1"/>
  <c r="O41" i="46"/>
  <c r="P41" i="46" s="1"/>
  <c r="O40" i="46"/>
  <c r="P40" i="46"/>
  <c r="O39" i="46"/>
  <c r="P39" i="46" s="1"/>
  <c r="O38" i="46"/>
  <c r="P38" i="46" s="1"/>
  <c r="O37" i="46"/>
  <c r="P37" i="46"/>
  <c r="O36" i="46"/>
  <c r="P36" i="46" s="1"/>
  <c r="O35" i="46"/>
  <c r="P35" i="46"/>
  <c r="O34" i="46"/>
  <c r="P34" i="46"/>
  <c r="O33" i="46"/>
  <c r="P33" i="46" s="1"/>
  <c r="O32" i="46"/>
  <c r="P32" i="46" s="1"/>
  <c r="O31" i="46"/>
  <c r="P31" i="46"/>
  <c r="O30" i="46"/>
  <c r="P30" i="46" s="1"/>
  <c r="O29" i="46"/>
  <c r="P29" i="46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/>
  <c r="O25" i="46"/>
  <c r="P25" i="46" s="1"/>
  <c r="O24" i="46"/>
  <c r="P24" i="46"/>
  <c r="O23" i="46"/>
  <c r="P23" i="46"/>
  <c r="O22" i="46"/>
  <c r="P22" i="46"/>
  <c r="O21" i="46"/>
  <c r="P21" i="46" s="1"/>
  <c r="O20" i="46"/>
  <c r="P20" i="46"/>
  <c r="O19" i="46"/>
  <c r="P19" i="46" s="1"/>
  <c r="O18" i="46"/>
  <c r="P18" i="46"/>
  <c r="N17" i="46"/>
  <c r="M17" i="46"/>
  <c r="L17" i="46"/>
  <c r="K17" i="46"/>
  <c r="K73" i="46" s="1"/>
  <c r="J17" i="46"/>
  <c r="O17" i="46" s="1"/>
  <c r="P17" i="46" s="1"/>
  <c r="I17" i="46"/>
  <c r="H17" i="46"/>
  <c r="G17" i="46"/>
  <c r="F17" i="46"/>
  <c r="E17" i="46"/>
  <c r="D17" i="46"/>
  <c r="O16" i="46"/>
  <c r="P16" i="46"/>
  <c r="O15" i="46"/>
  <c r="P15" i="46" s="1"/>
  <c r="O14" i="46"/>
  <c r="P14" i="46"/>
  <c r="O13" i="46"/>
  <c r="P13" i="46"/>
  <c r="O12" i="46"/>
  <c r="P12" i="46" s="1"/>
  <c r="O11" i="46"/>
  <c r="P11" i="46" s="1"/>
  <c r="O10" i="46"/>
  <c r="P10" i="46"/>
  <c r="O9" i="46"/>
  <c r="P9" i="46" s="1"/>
  <c r="O8" i="46"/>
  <c r="P8" i="46"/>
  <c r="O7" i="46"/>
  <c r="P7" i="46"/>
  <c r="O6" i="46"/>
  <c r="P6" i="46" s="1"/>
  <c r="N5" i="46"/>
  <c r="L5" i="46"/>
  <c r="J5" i="46"/>
  <c r="D5" i="46"/>
  <c r="N72" i="45"/>
  <c r="O72" i="45" s="1"/>
  <c r="N71" i="45"/>
  <c r="O71" i="45" s="1"/>
  <c r="N70" i="45"/>
  <c r="O70" i="45"/>
  <c r="M69" i="45"/>
  <c r="L69" i="45"/>
  <c r="K69" i="45"/>
  <c r="J69" i="45"/>
  <c r="I69" i="45"/>
  <c r="H69" i="45"/>
  <c r="G69" i="45"/>
  <c r="F69" i="45"/>
  <c r="E69" i="45"/>
  <c r="D69" i="45"/>
  <c r="N68" i="45"/>
  <c r="O68" i="45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/>
  <c r="N61" i="45"/>
  <c r="O61" i="45" s="1"/>
  <c r="N60" i="45"/>
  <c r="O60" i="45" s="1"/>
  <c r="N59" i="45"/>
  <c r="O59" i="45"/>
  <c r="M58" i="45"/>
  <c r="L58" i="45"/>
  <c r="K58" i="45"/>
  <c r="K73" i="45" s="1"/>
  <c r="J58" i="45"/>
  <c r="I58" i="45"/>
  <c r="H58" i="45"/>
  <c r="G58" i="45"/>
  <c r="F58" i="45"/>
  <c r="E58" i="45"/>
  <c r="D58" i="45"/>
  <c r="N57" i="45"/>
  <c r="O57" i="45"/>
  <c r="N56" i="45"/>
  <c r="O56" i="45" s="1"/>
  <c r="N55" i="45"/>
  <c r="O55" i="45"/>
  <c r="N54" i="45"/>
  <c r="O54" i="45"/>
  <c r="M53" i="45"/>
  <c r="L53" i="45"/>
  <c r="K53" i="45"/>
  <c r="J53" i="45"/>
  <c r="I53" i="45"/>
  <c r="H53" i="45"/>
  <c r="G53" i="45"/>
  <c r="F53" i="45"/>
  <c r="E53" i="45"/>
  <c r="E73" i="45" s="1"/>
  <c r="D53" i="45"/>
  <c r="N53" i="45" s="1"/>
  <c r="O53" i="45" s="1"/>
  <c r="N52" i="45"/>
  <c r="O52" i="45"/>
  <c r="N51" i="45"/>
  <c r="O51" i="45" s="1"/>
  <c r="N50" i="45"/>
  <c r="O50" i="45" s="1"/>
  <c r="N49" i="45"/>
  <c r="O49" i="45"/>
  <c r="N48" i="45"/>
  <c r="O48" i="45" s="1"/>
  <c r="N47" i="45"/>
  <c r="O47" i="45" s="1"/>
  <c r="N46" i="45"/>
  <c r="O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/>
  <c r="N40" i="45"/>
  <c r="O40" i="45" s="1"/>
  <c r="N39" i="45"/>
  <c r="O39" i="45"/>
  <c r="N38" i="45"/>
  <c r="O38" i="45"/>
  <c r="N37" i="45"/>
  <c r="O37" i="45" s="1"/>
  <c r="N36" i="45"/>
  <c r="O36" i="45" s="1"/>
  <c r="N35" i="45"/>
  <c r="O35" i="45"/>
  <c r="N34" i="45"/>
  <c r="O34" i="45" s="1"/>
  <c r="N33" i="45"/>
  <c r="O33" i="45"/>
  <c r="N32" i="45"/>
  <c r="O32" i="45"/>
  <c r="N31" i="45"/>
  <c r="O31" i="45" s="1"/>
  <c r="N30" i="45"/>
  <c r="O30" i="45" s="1"/>
  <c r="N29" i="45"/>
  <c r="O29" i="45"/>
  <c r="N28" i="45"/>
  <c r="O28" i="45" s="1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/>
  <c r="N24" i="45"/>
  <c r="O24" i="45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/>
  <c r="N12" i="45"/>
  <c r="O12" i="45" s="1"/>
  <c r="N11" i="45"/>
  <c r="O11" i="45"/>
  <c r="N10" i="45"/>
  <c r="O10" i="45"/>
  <c r="N9" i="45"/>
  <c r="O9" i="45" s="1"/>
  <c r="N8" i="45"/>
  <c r="O8" i="45" s="1"/>
  <c r="N7" i="45"/>
  <c r="O7" i="45"/>
  <c r="N6" i="45"/>
  <c r="O6" i="45" s="1"/>
  <c r="M5" i="45"/>
  <c r="M73" i="45" s="1"/>
  <c r="L5" i="45"/>
  <c r="K5" i="45"/>
  <c r="J5" i="45"/>
  <c r="I5" i="45"/>
  <c r="H5" i="45"/>
  <c r="G5" i="45"/>
  <c r="F5" i="45"/>
  <c r="E5" i="45"/>
  <c r="D5" i="45"/>
  <c r="N71" i="44"/>
  <c r="O71" i="44" s="1"/>
  <c r="N70" i="44"/>
  <c r="O70" i="44"/>
  <c r="M69" i="44"/>
  <c r="L69" i="44"/>
  <c r="K69" i="44"/>
  <c r="J69" i="44"/>
  <c r="I69" i="44"/>
  <c r="H69" i="44"/>
  <c r="G69" i="44"/>
  <c r="F69" i="44"/>
  <c r="E69" i="44"/>
  <c r="D69" i="44"/>
  <c r="N68" i="44"/>
  <c r="O68" i="44"/>
  <c r="N67" i="44"/>
  <c r="O67" i="44"/>
  <c r="N66" i="44"/>
  <c r="O66" i="44" s="1"/>
  <c r="N65" i="44"/>
  <c r="O65" i="44" s="1"/>
  <c r="N64" i="44"/>
  <c r="O64" i="44"/>
  <c r="N63" i="44"/>
  <c r="O63" i="44" s="1"/>
  <c r="N62" i="44"/>
  <c r="O62" i="44" s="1"/>
  <c r="N61" i="44"/>
  <c r="O61" i="44"/>
  <c r="N60" i="44"/>
  <c r="O60" i="44" s="1"/>
  <c r="N59" i="44"/>
  <c r="O59" i="44" s="1"/>
  <c r="M58" i="44"/>
  <c r="L58" i="44"/>
  <c r="K58" i="44"/>
  <c r="J58" i="44"/>
  <c r="I58" i="44"/>
  <c r="H58" i="44"/>
  <c r="G58" i="44"/>
  <c r="F58" i="44"/>
  <c r="E58" i="44"/>
  <c r="D58" i="44"/>
  <c r="N57" i="44"/>
  <c r="O57" i="44" s="1"/>
  <c r="N56" i="44"/>
  <c r="O56" i="44"/>
  <c r="N55" i="44"/>
  <c r="O55" i="44" s="1"/>
  <c r="N54" i="44"/>
  <c r="O54" i="44"/>
  <c r="M53" i="44"/>
  <c r="L53" i="44"/>
  <c r="K53" i="44"/>
  <c r="J53" i="44"/>
  <c r="I53" i="44"/>
  <c r="H53" i="44"/>
  <c r="G53" i="44"/>
  <c r="F53" i="44"/>
  <c r="E53" i="44"/>
  <c r="D53" i="44"/>
  <c r="N52" i="44"/>
  <c r="O52" i="44"/>
  <c r="N51" i="44"/>
  <c r="O51" i="44"/>
  <c r="N50" i="44"/>
  <c r="O50" i="44" s="1"/>
  <c r="N49" i="44"/>
  <c r="O49" i="44" s="1"/>
  <c r="N48" i="44"/>
  <c r="O48" i="44"/>
  <c r="N47" i="44"/>
  <c r="O47" i="44" s="1"/>
  <c r="N46" i="44"/>
  <c r="O46" i="44"/>
  <c r="N45" i="44"/>
  <c r="O45" i="44"/>
  <c r="N44" i="44"/>
  <c r="O44" i="44" s="1"/>
  <c r="M43" i="44"/>
  <c r="L43" i="44"/>
  <c r="K43" i="44"/>
  <c r="J43" i="44"/>
  <c r="I43" i="44"/>
  <c r="H43" i="44"/>
  <c r="G43" i="44"/>
  <c r="G72" i="44" s="1"/>
  <c r="F43" i="44"/>
  <c r="E43" i="44"/>
  <c r="D43" i="44"/>
  <c r="N42" i="44"/>
  <c r="O42" i="44" s="1"/>
  <c r="N41" i="44"/>
  <c r="O41" i="44" s="1"/>
  <c r="N40" i="44"/>
  <c r="O40" i="44"/>
  <c r="N39" i="44"/>
  <c r="O39" i="44" s="1"/>
  <c r="N38" i="44"/>
  <c r="O38" i="44" s="1"/>
  <c r="N37" i="44"/>
  <c r="O37" i="44"/>
  <c r="N36" i="44"/>
  <c r="O36" i="44" s="1"/>
  <c r="N35" i="44"/>
  <c r="O35" i="44" s="1"/>
  <c r="N34" i="44"/>
  <c r="O34" i="44"/>
  <c r="N33" i="44"/>
  <c r="O33" i="44" s="1"/>
  <c r="N32" i="44"/>
  <c r="O32" i="44"/>
  <c r="N31" i="44"/>
  <c r="O31" i="44"/>
  <c r="N30" i="44"/>
  <c r="O30" i="44" s="1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 s="1"/>
  <c r="N24" i="44"/>
  <c r="O24" i="44"/>
  <c r="N23" i="44"/>
  <c r="O23" i="44"/>
  <c r="N22" i="44"/>
  <c r="O22" i="44" s="1"/>
  <c r="N21" i="44"/>
  <c r="O21" i="44" s="1"/>
  <c r="N20" i="44"/>
  <c r="O20" i="44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/>
  <c r="N14" i="44"/>
  <c r="O14" i="44" s="1"/>
  <c r="N13" i="44"/>
  <c r="O13" i="44" s="1"/>
  <c r="N12" i="44"/>
  <c r="O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70" i="43"/>
  <c r="O70" i="43"/>
  <c r="N69" i="43"/>
  <c r="O69" i="43" s="1"/>
  <c r="M68" i="43"/>
  <c r="L68" i="43"/>
  <c r="K68" i="43"/>
  <c r="J68" i="43"/>
  <c r="I68" i="43"/>
  <c r="H68" i="43"/>
  <c r="G68" i="43"/>
  <c r="F68" i="43"/>
  <c r="E68" i="43"/>
  <c r="D68" i="43"/>
  <c r="N67" i="43"/>
  <c r="O67" i="43" s="1"/>
  <c r="N66" i="43"/>
  <c r="O66" i="43" s="1"/>
  <c r="N65" i="43"/>
  <c r="O65" i="43"/>
  <c r="N64" i="43"/>
  <c r="O64" i="43" s="1"/>
  <c r="N63" i="43"/>
  <c r="O63" i="43" s="1"/>
  <c r="N62" i="43"/>
  <c r="O62" i="43"/>
  <c r="N61" i="43"/>
  <c r="O61" i="43" s="1"/>
  <c r="N60" i="43"/>
  <c r="O60" i="43" s="1"/>
  <c r="N59" i="43"/>
  <c r="O59" i="43"/>
  <c r="N58" i="43"/>
  <c r="O58" i="43" s="1"/>
  <c r="M57" i="43"/>
  <c r="L57" i="43"/>
  <c r="K57" i="43"/>
  <c r="J57" i="43"/>
  <c r="I57" i="43"/>
  <c r="H57" i="43"/>
  <c r="G57" i="43"/>
  <c r="F57" i="43"/>
  <c r="E57" i="43"/>
  <c r="D57" i="43"/>
  <c r="N56" i="43"/>
  <c r="O56" i="43" s="1"/>
  <c r="N55" i="43"/>
  <c r="O55" i="43" s="1"/>
  <c r="N54" i="43"/>
  <c r="O54" i="43"/>
  <c r="N53" i="43"/>
  <c r="O53" i="43" s="1"/>
  <c r="M52" i="43"/>
  <c r="L52" i="43"/>
  <c r="N52" i="43" s="1"/>
  <c r="O52" i="43" s="1"/>
  <c r="K52" i="43"/>
  <c r="J52" i="43"/>
  <c r="I52" i="43"/>
  <c r="H52" i="43"/>
  <c r="G52" i="43"/>
  <c r="F52" i="43"/>
  <c r="E52" i="43"/>
  <c r="D52" i="43"/>
  <c r="N51" i="43"/>
  <c r="O51" i="43" s="1"/>
  <c r="N50" i="43"/>
  <c r="O50" i="43" s="1"/>
  <c r="N49" i="43"/>
  <c r="O49" i="43"/>
  <c r="N48" i="43"/>
  <c r="O48" i="43" s="1"/>
  <c r="N47" i="43"/>
  <c r="O47" i="43" s="1"/>
  <c r="N46" i="43"/>
  <c r="O46" i="43"/>
  <c r="N45" i="43"/>
  <c r="O45" i="43" s="1"/>
  <c r="N44" i="43"/>
  <c r="O44" i="43"/>
  <c r="M43" i="43"/>
  <c r="L43" i="43"/>
  <c r="K43" i="43"/>
  <c r="J43" i="43"/>
  <c r="I43" i="43"/>
  <c r="H43" i="43"/>
  <c r="G43" i="43"/>
  <c r="F43" i="43"/>
  <c r="E43" i="43"/>
  <c r="D43" i="43"/>
  <c r="N42" i="43"/>
  <c r="O42" i="43"/>
  <c r="N41" i="43"/>
  <c r="O41" i="43"/>
  <c r="N40" i="43"/>
  <c r="O40" i="43" s="1"/>
  <c r="N39" i="43"/>
  <c r="O39" i="43" s="1"/>
  <c r="N38" i="43"/>
  <c r="O38" i="43"/>
  <c r="N37" i="43"/>
  <c r="O37" i="43" s="1"/>
  <c r="N36" i="43"/>
  <c r="O36" i="43"/>
  <c r="N35" i="43"/>
  <c r="O35" i="43"/>
  <c r="N34" i="43"/>
  <c r="O34" i="43" s="1"/>
  <c r="N33" i="43"/>
  <c r="O33" i="43" s="1"/>
  <c r="N32" i="43"/>
  <c r="O32" i="43"/>
  <c r="N31" i="43"/>
  <c r="O31" i="43" s="1"/>
  <c r="N30" i="43"/>
  <c r="O30" i="43" s="1"/>
  <c r="N29" i="43"/>
  <c r="O29" i="43"/>
  <c r="N28" i="43"/>
  <c r="O28" i="43" s="1"/>
  <c r="N27" i="43"/>
  <c r="O27" i="43" s="1"/>
  <c r="M26" i="43"/>
  <c r="L26" i="43"/>
  <c r="K26" i="43"/>
  <c r="J26" i="43"/>
  <c r="I26" i="43"/>
  <c r="H26" i="43"/>
  <c r="N26" i="43" s="1"/>
  <c r="O26" i="43" s="1"/>
  <c r="G26" i="43"/>
  <c r="F26" i="43"/>
  <c r="E26" i="43"/>
  <c r="D26" i="43"/>
  <c r="N25" i="43"/>
  <c r="O25" i="43" s="1"/>
  <c r="N24" i="43"/>
  <c r="O24" i="43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 s="1"/>
  <c r="N13" i="43"/>
  <c r="O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71" i="42"/>
  <c r="O71" i="42" s="1"/>
  <c r="N70" i="42"/>
  <c r="O70" i="42" s="1"/>
  <c r="M69" i="42"/>
  <c r="L69" i="42"/>
  <c r="K69" i="42"/>
  <c r="J69" i="42"/>
  <c r="I69" i="42"/>
  <c r="H69" i="42"/>
  <c r="N69" i="42" s="1"/>
  <c r="O69" i="42" s="1"/>
  <c r="G69" i="42"/>
  <c r="F69" i="42"/>
  <c r="E69" i="42"/>
  <c r="D69" i="42"/>
  <c r="N68" i="42"/>
  <c r="O68" i="42" s="1"/>
  <c r="N67" i="42"/>
  <c r="O67" i="42"/>
  <c r="N66" i="42"/>
  <c r="O66" i="42" s="1"/>
  <c r="N65" i="42"/>
  <c r="O65" i="42" s="1"/>
  <c r="N64" i="42"/>
  <c r="O64" i="42"/>
  <c r="N63" i="42"/>
  <c r="O63" i="42" s="1"/>
  <c r="N62" i="42"/>
  <c r="O62" i="42" s="1"/>
  <c r="N61" i="42"/>
  <c r="O61" i="42"/>
  <c r="N60" i="42"/>
  <c r="O60" i="42" s="1"/>
  <c r="N59" i="42"/>
  <c r="O59" i="42"/>
  <c r="M58" i="42"/>
  <c r="L58" i="42"/>
  <c r="K58" i="42"/>
  <c r="J58" i="42"/>
  <c r="I58" i="42"/>
  <c r="H58" i="42"/>
  <c r="G58" i="42"/>
  <c r="F58" i="42"/>
  <c r="E58" i="42"/>
  <c r="D58" i="42"/>
  <c r="N57" i="42"/>
  <c r="O57" i="42"/>
  <c r="N56" i="42"/>
  <c r="O56" i="42"/>
  <c r="N55" i="42"/>
  <c r="O55" i="42" s="1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2" i="42"/>
  <c r="O52" i="42" s="1"/>
  <c r="N51" i="42"/>
  <c r="O51" i="42"/>
  <c r="N50" i="42"/>
  <c r="O50" i="42" s="1"/>
  <c r="N49" i="42"/>
  <c r="O49" i="42" s="1"/>
  <c r="N48" i="42"/>
  <c r="O48" i="42"/>
  <c r="N47" i="42"/>
  <c r="O47" i="42" s="1"/>
  <c r="N46" i="42"/>
  <c r="O46" i="42" s="1"/>
  <c r="N45" i="42"/>
  <c r="O45" i="42"/>
  <c r="N44" i="42"/>
  <c r="O44" i="42" s="1"/>
  <c r="M43" i="42"/>
  <c r="M72" i="42" s="1"/>
  <c r="L43" i="42"/>
  <c r="L72" i="42" s="1"/>
  <c r="K43" i="42"/>
  <c r="J43" i="42"/>
  <c r="I43" i="42"/>
  <c r="H43" i="42"/>
  <c r="G43" i="42"/>
  <c r="F43" i="42"/>
  <c r="E43" i="42"/>
  <c r="D43" i="42"/>
  <c r="N42" i="42"/>
  <c r="O42" i="42" s="1"/>
  <c r="N41" i="42"/>
  <c r="O41" i="42"/>
  <c r="N40" i="42"/>
  <c r="O40" i="42"/>
  <c r="N39" i="42"/>
  <c r="O39" i="42" s="1"/>
  <c r="N38" i="42"/>
  <c r="O38" i="42" s="1"/>
  <c r="N37" i="42"/>
  <c r="O37" i="42"/>
  <c r="N36" i="42"/>
  <c r="O36" i="42" s="1"/>
  <c r="N35" i="42"/>
  <c r="O35" i="42"/>
  <c r="N34" i="42"/>
  <c r="O34" i="42"/>
  <c r="N33" i="42"/>
  <c r="O33" i="42" s="1"/>
  <c r="N32" i="42"/>
  <c r="O32" i="42" s="1"/>
  <c r="N31" i="42"/>
  <c r="O31" i="42"/>
  <c r="N30" i="42"/>
  <c r="O30" i="42" s="1"/>
  <c r="N29" i="42"/>
  <c r="O29" i="42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 s="1"/>
  <c r="N24" i="42"/>
  <c r="O24" i="42" s="1"/>
  <c r="N23" i="42"/>
  <c r="O23" i="42"/>
  <c r="N22" i="42"/>
  <c r="O22" i="42" s="1"/>
  <c r="N21" i="42"/>
  <c r="O21" i="42"/>
  <c r="N20" i="42"/>
  <c r="O20" i="42"/>
  <c r="N19" i="42"/>
  <c r="O19" i="42" s="1"/>
  <c r="N18" i="42"/>
  <c r="O18" i="42" s="1"/>
  <c r="M17" i="42"/>
  <c r="L17" i="42"/>
  <c r="K17" i="42"/>
  <c r="J17" i="42"/>
  <c r="I17" i="42"/>
  <c r="I72" i="42" s="1"/>
  <c r="H17" i="42"/>
  <c r="N17" i="42" s="1"/>
  <c r="O17" i="42" s="1"/>
  <c r="G17" i="42"/>
  <c r="F17" i="42"/>
  <c r="E17" i="42"/>
  <c r="D17" i="42"/>
  <c r="N16" i="42"/>
  <c r="O16" i="42" s="1"/>
  <c r="N15" i="42"/>
  <c r="O15" i="42"/>
  <c r="N14" i="42"/>
  <c r="O14" i="42" s="1"/>
  <c r="N13" i="42"/>
  <c r="O13" i="42" s="1"/>
  <c r="N12" i="42"/>
  <c r="O12" i="42"/>
  <c r="N11" i="42"/>
  <c r="O11" i="42" s="1"/>
  <c r="N10" i="42"/>
  <c r="O10" i="42" s="1"/>
  <c r="N9" i="42"/>
  <c r="O9" i="42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71" i="41"/>
  <c r="O71" i="41"/>
  <c r="N70" i="41"/>
  <c r="O70" i="41" s="1"/>
  <c r="M69" i="41"/>
  <c r="L69" i="41"/>
  <c r="K69" i="41"/>
  <c r="J69" i="41"/>
  <c r="I69" i="41"/>
  <c r="H69" i="41"/>
  <c r="G69" i="41"/>
  <c r="F69" i="41"/>
  <c r="E69" i="41"/>
  <c r="D69" i="4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/>
  <c r="N62" i="41"/>
  <c r="O62" i="41" s="1"/>
  <c r="N61" i="41"/>
  <c r="O61" i="41" s="1"/>
  <c r="N60" i="41"/>
  <c r="O60" i="41"/>
  <c r="N59" i="41"/>
  <c r="O59" i="41" s="1"/>
  <c r="M58" i="41"/>
  <c r="M72" i="41" s="1"/>
  <c r="L58" i="41"/>
  <c r="N58" i="41" s="1"/>
  <c r="O58" i="41" s="1"/>
  <c r="K58" i="41"/>
  <c r="J58" i="41"/>
  <c r="I58" i="41"/>
  <c r="H58" i="41"/>
  <c r="G58" i="41"/>
  <c r="F58" i="41"/>
  <c r="E58" i="41"/>
  <c r="D58" i="41"/>
  <c r="N57" i="41"/>
  <c r="O57" i="41" s="1"/>
  <c r="N56" i="41"/>
  <c r="O56" i="41"/>
  <c r="N55" i="41"/>
  <c r="O55" i="41"/>
  <c r="N54" i="41"/>
  <c r="O54" i="41" s="1"/>
  <c r="M53" i="4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N50" i="41"/>
  <c r="O50" i="41"/>
  <c r="N49" i="41"/>
  <c r="O49" i="41" s="1"/>
  <c r="N48" i="41"/>
  <c r="O48" i="41"/>
  <c r="N47" i="41"/>
  <c r="O47" i="41"/>
  <c r="N46" i="41"/>
  <c r="O46" i="41" s="1"/>
  <c r="N45" i="41"/>
  <c r="O45" i="41" s="1"/>
  <c r="N44" i="41"/>
  <c r="O44" i="41"/>
  <c r="N43" i="41"/>
  <c r="O43" i="41" s="1"/>
  <c r="N42" i="41"/>
  <c r="O42" i="41"/>
  <c r="M41" i="41"/>
  <c r="L41" i="41"/>
  <c r="K41" i="41"/>
  <c r="J41" i="41"/>
  <c r="I41" i="41"/>
  <c r="H41" i="41"/>
  <c r="G41" i="41"/>
  <c r="F41" i="41"/>
  <c r="E41" i="41"/>
  <c r="D41" i="41"/>
  <c r="N40" i="41"/>
  <c r="O40" i="4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/>
  <c r="N32" i="41"/>
  <c r="O32" i="41" s="1"/>
  <c r="N31" i="41"/>
  <c r="O31" i="41" s="1"/>
  <c r="N30" i="41"/>
  <c r="O30" i="41" s="1"/>
  <c r="N29" i="4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N17" i="41" s="1"/>
  <c r="O17" i="41" s="1"/>
  <c r="F17" i="41"/>
  <c r="E17" i="41"/>
  <c r="D17" i="41"/>
  <c r="N16" i="41"/>
  <c r="O16" i="41" s="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70" i="40"/>
  <c r="O70" i="40"/>
  <c r="N69" i="40"/>
  <c r="O69" i="40" s="1"/>
  <c r="N68" i="40"/>
  <c r="O68" i="40" s="1"/>
  <c r="N67" i="40"/>
  <c r="O67" i="40" s="1"/>
  <c r="M66" i="40"/>
  <c r="L66" i="40"/>
  <c r="K66" i="40"/>
  <c r="J66" i="40"/>
  <c r="I66" i="40"/>
  <c r="I71" i="40" s="1"/>
  <c r="H66" i="40"/>
  <c r="G66" i="40"/>
  <c r="F66" i="40"/>
  <c r="E66" i="40"/>
  <c r="D66" i="40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M57" i="40"/>
  <c r="L57" i="40"/>
  <c r="K57" i="40"/>
  <c r="J57" i="40"/>
  <c r="I57" i="40"/>
  <c r="H57" i="40"/>
  <c r="G57" i="40"/>
  <c r="F57" i="40"/>
  <c r="E57" i="40"/>
  <c r="D57" i="40"/>
  <c r="N56" i="40"/>
  <c r="O56" i="40" s="1"/>
  <c r="N55" i="40"/>
  <c r="O55" i="40" s="1"/>
  <c r="N54" i="40"/>
  <c r="O54" i="40"/>
  <c r="N53" i="40"/>
  <c r="O53" i="40" s="1"/>
  <c r="M52" i="40"/>
  <c r="L52" i="40"/>
  <c r="K52" i="40"/>
  <c r="J52" i="40"/>
  <c r="I52" i="40"/>
  <c r="H52" i="40"/>
  <c r="G52" i="40"/>
  <c r="F52" i="40"/>
  <c r="E52" i="40"/>
  <c r="D52" i="40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/>
  <c r="M39" i="40"/>
  <c r="L39" i="40"/>
  <c r="K39" i="40"/>
  <c r="J39" i="40"/>
  <c r="I39" i="40"/>
  <c r="H39" i="40"/>
  <c r="G39" i="40"/>
  <c r="F39" i="40"/>
  <c r="E39" i="40"/>
  <c r="D39" i="40"/>
  <c r="N38" i="40"/>
  <c r="O38" i="40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F71" i="40" s="1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71" i="39"/>
  <c r="O71" i="39" s="1"/>
  <c r="N70" i="39"/>
  <c r="O70" i="39" s="1"/>
  <c r="N69" i="39"/>
  <c r="O69" i="39" s="1"/>
  <c r="N68" i="39"/>
  <c r="O68" i="39" s="1"/>
  <c r="M67" i="39"/>
  <c r="L67" i="39"/>
  <c r="K67" i="39"/>
  <c r="J67" i="39"/>
  <c r="I67" i="39"/>
  <c r="H67" i="39"/>
  <c r="G67" i="39"/>
  <c r="F67" i="39"/>
  <c r="E67" i="39"/>
  <c r="D67" i="39"/>
  <c r="N67" i="39" s="1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/>
  <c r="N60" i="39"/>
  <c r="O60" i="39" s="1"/>
  <c r="N59" i="39"/>
  <c r="O59" i="39" s="1"/>
  <c r="N58" i="39"/>
  <c r="O58" i="39" s="1"/>
  <c r="M57" i="39"/>
  <c r="L57" i="39"/>
  <c r="K57" i="39"/>
  <c r="J57" i="39"/>
  <c r="I57" i="39"/>
  <c r="H57" i="39"/>
  <c r="G57" i="39"/>
  <c r="F57" i="39"/>
  <c r="E57" i="39"/>
  <c r="D57" i="39"/>
  <c r="N56" i="39"/>
  <c r="O56" i="39"/>
  <c r="N55" i="39"/>
  <c r="O55" i="39"/>
  <c r="M54" i="39"/>
  <c r="L54" i="39"/>
  <c r="K54" i="39"/>
  <c r="J54" i="39"/>
  <c r="I54" i="39"/>
  <c r="H54" i="39"/>
  <c r="G54" i="39"/>
  <c r="F54" i="39"/>
  <c r="E54" i="39"/>
  <c r="D54" i="39"/>
  <c r="N53" i="39"/>
  <c r="O53" i="39"/>
  <c r="N52" i="39"/>
  <c r="O52" i="39" s="1"/>
  <c r="N51" i="39"/>
  <c r="O51" i="39"/>
  <c r="N50" i="39"/>
  <c r="O50" i="39"/>
  <c r="N49" i="39"/>
  <c r="O49" i="39" s="1"/>
  <c r="N48" i="39"/>
  <c r="O48" i="39"/>
  <c r="N47" i="39"/>
  <c r="O47" i="39"/>
  <c r="N46" i="39"/>
  <c r="O46" i="39" s="1"/>
  <c r="N45" i="39"/>
  <c r="O45" i="39"/>
  <c r="N44" i="39"/>
  <c r="O44" i="39"/>
  <c r="N43" i="39"/>
  <c r="O43" i="39" s="1"/>
  <c r="N42" i="39"/>
  <c r="O42" i="39"/>
  <c r="N41" i="39"/>
  <c r="O41" i="39"/>
  <c r="M40" i="39"/>
  <c r="L40" i="39"/>
  <c r="K40" i="39"/>
  <c r="J40" i="39"/>
  <c r="I40" i="39"/>
  <c r="H40" i="39"/>
  <c r="G40" i="39"/>
  <c r="F40" i="39"/>
  <c r="E40" i="39"/>
  <c r="D40" i="39"/>
  <c r="N39" i="39"/>
  <c r="O39" i="39"/>
  <c r="N38" i="39"/>
  <c r="O38" i="39" s="1"/>
  <c r="N37" i="39"/>
  <c r="O37" i="39"/>
  <c r="N36" i="39"/>
  <c r="O36" i="39"/>
  <c r="N35" i="39"/>
  <c r="O35" i="39" s="1"/>
  <c r="N34" i="39"/>
  <c r="O34" i="39"/>
  <c r="N33" i="39"/>
  <c r="O33" i="39"/>
  <c r="N32" i="39"/>
  <c r="O32" i="39" s="1"/>
  <c r="N31" i="39"/>
  <c r="O31" i="39"/>
  <c r="N30" i="39"/>
  <c r="O30" i="39"/>
  <c r="N29" i="39"/>
  <c r="O29" i="39" s="1"/>
  <c r="N28" i="39"/>
  <c r="O28" i="39"/>
  <c r="N27" i="39"/>
  <c r="O27" i="39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/>
  <c r="N21" i="39"/>
  <c r="O21" i="39" s="1"/>
  <c r="N20" i="39"/>
  <c r="O20" i="39"/>
  <c r="N19" i="39"/>
  <c r="O19" i="39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N16" i="39" s="1"/>
  <c r="O16" i="39" s="1"/>
  <c r="D16" i="39"/>
  <c r="N15" i="39"/>
  <c r="O15" i="39"/>
  <c r="N14" i="39"/>
  <c r="O14" i="39"/>
  <c r="N13" i="39"/>
  <c r="O13" i="39" s="1"/>
  <c r="N12" i="39"/>
  <c r="O12" i="39"/>
  <c r="N11" i="39"/>
  <c r="O11" i="39"/>
  <c r="N10" i="39"/>
  <c r="O10" i="39" s="1"/>
  <c r="N9" i="39"/>
  <c r="O9" i="39"/>
  <c r="N8" i="39"/>
  <c r="O8" i="39"/>
  <c r="N7" i="39"/>
  <c r="O7" i="39" s="1"/>
  <c r="N6" i="39"/>
  <c r="O6" i="39"/>
  <c r="M5" i="39"/>
  <c r="M72" i="39" s="1"/>
  <c r="L5" i="39"/>
  <c r="K5" i="39"/>
  <c r="N5" i="39" s="1"/>
  <c r="O5" i="39" s="1"/>
  <c r="J5" i="39"/>
  <c r="I5" i="39"/>
  <c r="I72" i="39" s="1"/>
  <c r="H5" i="39"/>
  <c r="G5" i="39"/>
  <c r="F5" i="39"/>
  <c r="E5" i="39"/>
  <c r="D5" i="39"/>
  <c r="N76" i="38"/>
  <c r="O76" i="38"/>
  <c r="N75" i="38"/>
  <c r="O75" i="38"/>
  <c r="N74" i="38"/>
  <c r="O74" i="38" s="1"/>
  <c r="N73" i="38"/>
  <c r="O73" i="38"/>
  <c r="M72" i="38"/>
  <c r="L72" i="38"/>
  <c r="K72" i="38"/>
  <c r="J72" i="38"/>
  <c r="I72" i="38"/>
  <c r="H72" i="38"/>
  <c r="G72" i="38"/>
  <c r="F72" i="38"/>
  <c r="E72" i="38"/>
  <c r="D72" i="38"/>
  <c r="N71" i="38"/>
  <c r="O71" i="38"/>
  <c r="N70" i="38"/>
  <c r="O70" i="38"/>
  <c r="N69" i="38"/>
  <c r="O69" i="38" s="1"/>
  <c r="N68" i="38"/>
  <c r="O68" i="38"/>
  <c r="N67" i="38"/>
  <c r="O67" i="38"/>
  <c r="N66" i="38"/>
  <c r="O66" i="38" s="1"/>
  <c r="N65" i="38"/>
  <c r="O65" i="38"/>
  <c r="N64" i="38"/>
  <c r="O64" i="38"/>
  <c r="N63" i="38"/>
  <c r="O63" i="38" s="1"/>
  <c r="N62" i="38"/>
  <c r="O62" i="38"/>
  <c r="N61" i="38"/>
  <c r="O61" i="38"/>
  <c r="N60" i="38"/>
  <c r="O60" i="38" s="1"/>
  <c r="N59" i="38"/>
  <c r="O59" i="38"/>
  <c r="M58" i="38"/>
  <c r="L58" i="38"/>
  <c r="K58" i="38"/>
  <c r="J58" i="38"/>
  <c r="I58" i="38"/>
  <c r="H58" i="38"/>
  <c r="G58" i="38"/>
  <c r="N58" i="38"/>
  <c r="O58" i="38" s="1"/>
  <c r="F58" i="38"/>
  <c r="E58" i="38"/>
  <c r="D58" i="38"/>
  <c r="N57" i="38"/>
  <c r="O57" i="38"/>
  <c r="N56" i="38"/>
  <c r="O56" i="38" s="1"/>
  <c r="M55" i="38"/>
  <c r="L55" i="38"/>
  <c r="K55" i="38"/>
  <c r="J55" i="38"/>
  <c r="I55" i="38"/>
  <c r="H55" i="38"/>
  <c r="G55" i="38"/>
  <c r="F55" i="38"/>
  <c r="E55" i="38"/>
  <c r="D55" i="38"/>
  <c r="N54" i="38"/>
  <c r="O54" i="38" s="1"/>
  <c r="N53" i="38"/>
  <c r="O53" i="38"/>
  <c r="N52" i="38"/>
  <c r="O52" i="38"/>
  <c r="N51" i="38"/>
  <c r="O51" i="38" s="1"/>
  <c r="N50" i="38"/>
  <c r="O50" i="38"/>
  <c r="N49" i="38"/>
  <c r="O49" i="38"/>
  <c r="N48" i="38"/>
  <c r="O48" i="38" s="1"/>
  <c r="N47" i="38"/>
  <c r="O47" i="38"/>
  <c r="N46" i="38"/>
  <c r="O46" i="38"/>
  <c r="N45" i="38"/>
  <c r="O45" i="38" s="1"/>
  <c r="N44" i="38"/>
  <c r="O44" i="38"/>
  <c r="N43" i="38"/>
  <c r="O43" i="38"/>
  <c r="N42" i="38"/>
  <c r="O42" i="38" s="1"/>
  <c r="N41" i="38"/>
  <c r="O41" i="38"/>
  <c r="M40" i="38"/>
  <c r="L40" i="38"/>
  <c r="K40" i="38"/>
  <c r="J40" i="38"/>
  <c r="I40" i="38"/>
  <c r="I77" i="38" s="1"/>
  <c r="H40" i="38"/>
  <c r="G40" i="38"/>
  <c r="F40" i="38"/>
  <c r="E40" i="38"/>
  <c r="D40" i="38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M77" i="38" s="1"/>
  <c r="L5" i="38"/>
  <c r="K5" i="38"/>
  <c r="J5" i="38"/>
  <c r="I5" i="38"/>
  <c r="H5" i="38"/>
  <c r="G5" i="38"/>
  <c r="F5" i="38"/>
  <c r="E5" i="38"/>
  <c r="E77" i="38" s="1"/>
  <c r="D5" i="38"/>
  <c r="N71" i="37"/>
  <c r="O71" i="37" s="1"/>
  <c r="N70" i="37"/>
  <c r="O70" i="37"/>
  <c r="N69" i="37"/>
  <c r="O69" i="37"/>
  <c r="N68" i="37"/>
  <c r="O68" i="37" s="1"/>
  <c r="N67" i="37"/>
  <c r="O67" i="37"/>
  <c r="M66" i="37"/>
  <c r="L66" i="37"/>
  <c r="K66" i="37"/>
  <c r="J66" i="37"/>
  <c r="I66" i="37"/>
  <c r="H66" i="37"/>
  <c r="G66" i="37"/>
  <c r="F66" i="37"/>
  <c r="E66" i="37"/>
  <c r="D66" i="37"/>
  <c r="N65" i="37"/>
  <c r="O65" i="37"/>
  <c r="N64" i="37"/>
  <c r="O64" i="37"/>
  <c r="N63" i="37"/>
  <c r="O63" i="37" s="1"/>
  <c r="N62" i="37"/>
  <c r="O62" i="37"/>
  <c r="N61" i="37"/>
  <c r="O61" i="37"/>
  <c r="N60" i="37"/>
  <c r="O60" i="37" s="1"/>
  <c r="N59" i="37"/>
  <c r="O59" i="37"/>
  <c r="N58" i="37"/>
  <c r="O58" i="37"/>
  <c r="N57" i="37"/>
  <c r="O57" i="37" s="1"/>
  <c r="N56" i="37"/>
  <c r="O56" i="37"/>
  <c r="M55" i="37"/>
  <c r="L55" i="37"/>
  <c r="K55" i="37"/>
  <c r="J55" i="37"/>
  <c r="I55" i="37"/>
  <c r="H55" i="37"/>
  <c r="G55" i="37"/>
  <c r="F55" i="37"/>
  <c r="E55" i="37"/>
  <c r="N55" i="37" s="1"/>
  <c r="O55" i="37" s="1"/>
  <c r="D55" i="37"/>
  <c r="N54" i="37"/>
  <c r="O54" i="37"/>
  <c r="N53" i="37"/>
  <c r="O53" i="37"/>
  <c r="M52" i="37"/>
  <c r="L52" i="37"/>
  <c r="K52" i="37"/>
  <c r="J52" i="37"/>
  <c r="I52" i="37"/>
  <c r="H52" i="37"/>
  <c r="G52" i="37"/>
  <c r="N52" i="37" s="1"/>
  <c r="O52" i="37" s="1"/>
  <c r="F52" i="37"/>
  <c r="E52" i="37"/>
  <c r="D52" i="37"/>
  <c r="N51" i="37"/>
  <c r="O51" i="37"/>
  <c r="N50" i="37"/>
  <c r="O50" i="37" s="1"/>
  <c r="N49" i="37"/>
  <c r="O49" i="37"/>
  <c r="N48" i="37"/>
  <c r="O48" i="37"/>
  <c r="N47" i="37"/>
  <c r="O47" i="37" s="1"/>
  <c r="N46" i="37"/>
  <c r="O46" i="37"/>
  <c r="N45" i="37"/>
  <c r="O45" i="37"/>
  <c r="N44" i="37"/>
  <c r="O44" i="37" s="1"/>
  <c r="N43" i="37"/>
  <c r="O43" i="37"/>
  <c r="N42" i="37"/>
  <c r="O42" i="37"/>
  <c r="N41" i="37"/>
  <c r="O41" i="37" s="1"/>
  <c r="N40" i="37"/>
  <c r="O40" i="37"/>
  <c r="N39" i="37"/>
  <c r="O39" i="37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/>
  <c r="N35" i="37"/>
  <c r="O35" i="37"/>
  <c r="N34" i="37"/>
  <c r="O34" i="37" s="1"/>
  <c r="N33" i="37"/>
  <c r="O33" i="37"/>
  <c r="N32" i="37"/>
  <c r="O32" i="37"/>
  <c r="N31" i="37"/>
  <c r="O31" i="37" s="1"/>
  <c r="N30" i="37"/>
  <c r="O30" i="37"/>
  <c r="N29" i="37"/>
  <c r="O29" i="37"/>
  <c r="N28" i="37"/>
  <c r="O28" i="37" s="1"/>
  <c r="N27" i="37"/>
  <c r="O27" i="37"/>
  <c r="N26" i="37"/>
  <c r="O26" i="37"/>
  <c r="N25" i="37"/>
  <c r="O25" i="37" s="1"/>
  <c r="M24" i="37"/>
  <c r="L24" i="37"/>
  <c r="K24" i="37"/>
  <c r="J24" i="37"/>
  <c r="J72" i="37" s="1"/>
  <c r="I24" i="37"/>
  <c r="N24" i="37" s="1"/>
  <c r="O24" i="37" s="1"/>
  <c r="H24" i="37"/>
  <c r="G24" i="37"/>
  <c r="F24" i="37"/>
  <c r="E24" i="37"/>
  <c r="D24" i="37"/>
  <c r="N23" i="37"/>
  <c r="O23" i="37" s="1"/>
  <c r="N22" i="37"/>
  <c r="O22" i="37"/>
  <c r="N21" i="37"/>
  <c r="O21" i="37"/>
  <c r="N20" i="37"/>
  <c r="O20" i="37" s="1"/>
  <c r="N19" i="37"/>
  <c r="O19" i="37"/>
  <c r="N18" i="37"/>
  <c r="O18" i="37"/>
  <c r="N17" i="37"/>
  <c r="O17" i="37" s="1"/>
  <c r="M16" i="37"/>
  <c r="M72" i="37"/>
  <c r="L16" i="37"/>
  <c r="K16" i="37"/>
  <c r="J16" i="37"/>
  <c r="I16" i="37"/>
  <c r="H16" i="37"/>
  <c r="H72" i="37" s="1"/>
  <c r="G16" i="37"/>
  <c r="F16" i="37"/>
  <c r="E16" i="37"/>
  <c r="D16" i="37"/>
  <c r="N15" i="37"/>
  <c r="O15" i="37"/>
  <c r="N14" i="37"/>
  <c r="O14" i="37"/>
  <c r="N13" i="37"/>
  <c r="O13" i="37" s="1"/>
  <c r="N12" i="37"/>
  <c r="O12" i="37"/>
  <c r="N11" i="37"/>
  <c r="O11" i="37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K72" i="37" s="1"/>
  <c r="J5" i="37"/>
  <c r="I5" i="37"/>
  <c r="H5" i="37"/>
  <c r="G5" i="37"/>
  <c r="F5" i="37"/>
  <c r="E5" i="37"/>
  <c r="D5" i="37"/>
  <c r="N70" i="36"/>
  <c r="O70" i="36"/>
  <c r="N69" i="36"/>
  <c r="O69" i="36"/>
  <c r="M68" i="36"/>
  <c r="L68" i="36"/>
  <c r="L71" i="36" s="1"/>
  <c r="K68" i="36"/>
  <c r="J68" i="36"/>
  <c r="I68" i="36"/>
  <c r="H68" i="36"/>
  <c r="G68" i="36"/>
  <c r="F68" i="36"/>
  <c r="E68" i="36"/>
  <c r="D68" i="36"/>
  <c r="N67" i="36"/>
  <c r="O67" i="36"/>
  <c r="N66" i="36"/>
  <c r="O66" i="36"/>
  <c r="N65" i="36"/>
  <c r="O65" i="36" s="1"/>
  <c r="N64" i="36"/>
  <c r="O64" i="36"/>
  <c r="N63" i="36"/>
  <c r="O63" i="36"/>
  <c r="N62" i="36"/>
  <c r="O62" i="36"/>
  <c r="N61" i="36"/>
  <c r="O61" i="36"/>
  <c r="N60" i="36"/>
  <c r="O60" i="36"/>
  <c r="N59" i="36"/>
  <c r="O59" i="36" s="1"/>
  <c r="N58" i="36"/>
  <c r="O58" i="36"/>
  <c r="M57" i="36"/>
  <c r="L57" i="36"/>
  <c r="K57" i="36"/>
  <c r="J57" i="36"/>
  <c r="I57" i="36"/>
  <c r="H57" i="36"/>
  <c r="G57" i="36"/>
  <c r="F57" i="36"/>
  <c r="E57" i="36"/>
  <c r="N57" i="36" s="1"/>
  <c r="O57" i="36" s="1"/>
  <c r="D57" i="36"/>
  <c r="N56" i="36"/>
  <c r="O56" i="36"/>
  <c r="N55" i="36"/>
  <c r="O55" i="36"/>
  <c r="M54" i="36"/>
  <c r="L54" i="36"/>
  <c r="K54" i="36"/>
  <c r="J54" i="36"/>
  <c r="I54" i="36"/>
  <c r="H54" i="36"/>
  <c r="G54" i="36"/>
  <c r="N54" i="36"/>
  <c r="O54" i="36" s="1"/>
  <c r="F54" i="36"/>
  <c r="E54" i="36"/>
  <c r="D54" i="36"/>
  <c r="N53" i="36"/>
  <c r="O53" i="36"/>
  <c r="N52" i="36"/>
  <c r="O52" i="36"/>
  <c r="N51" i="36"/>
  <c r="O51" i="36" s="1"/>
  <c r="N50" i="36"/>
  <c r="O50" i="36"/>
  <c r="N49" i="36"/>
  <c r="O49" i="36"/>
  <c r="N48" i="36"/>
  <c r="O48" i="36"/>
  <c r="N47" i="36"/>
  <c r="O47" i="36"/>
  <c r="N46" i="36"/>
  <c r="O46" i="36"/>
  <c r="N45" i="36"/>
  <c r="O45" i="36" s="1"/>
  <c r="N44" i="36"/>
  <c r="O44" i="36"/>
  <c r="N43" i="36"/>
  <c r="O43" i="36"/>
  <c r="N42" i="36"/>
  <c r="O42" i="36"/>
  <c r="N41" i="36"/>
  <c r="O41" i="36"/>
  <c r="N40" i="36"/>
  <c r="O40" i="36"/>
  <c r="M39" i="36"/>
  <c r="L39" i="36"/>
  <c r="K39" i="36"/>
  <c r="J39" i="36"/>
  <c r="I39" i="36"/>
  <c r="H39" i="36"/>
  <c r="G39" i="36"/>
  <c r="F39" i="36"/>
  <c r="E39" i="36"/>
  <c r="D39" i="36"/>
  <c r="N38" i="36"/>
  <c r="O38" i="36"/>
  <c r="N37" i="36"/>
  <c r="O37" i="36" s="1"/>
  <c r="N36" i="36"/>
  <c r="O36" i="36"/>
  <c r="N35" i="36"/>
  <c r="O35" i="36"/>
  <c r="N34" i="36"/>
  <c r="O34" i="36" s="1"/>
  <c r="N33" i="36"/>
  <c r="O33" i="36"/>
  <c r="N32" i="36"/>
  <c r="O32" i="36"/>
  <c r="N31" i="36"/>
  <c r="O31" i="36" s="1"/>
  <c r="N30" i="36"/>
  <c r="O30" i="36"/>
  <c r="N29" i="36"/>
  <c r="O29" i="36"/>
  <c r="N28" i="36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 s="1"/>
  <c r="N23" i="36"/>
  <c r="O23" i="36"/>
  <c r="N22" i="36"/>
  <c r="O22" i="36"/>
  <c r="N21" i="36"/>
  <c r="O21" i="36" s="1"/>
  <c r="N20" i="36"/>
  <c r="O20" i="36"/>
  <c r="N19" i="36"/>
  <c r="O19" i="36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F71" i="36" s="1"/>
  <c r="E16" i="36"/>
  <c r="N16" i="36" s="1"/>
  <c r="O16" i="36" s="1"/>
  <c r="D16" i="36"/>
  <c r="N15" i="36"/>
  <c r="O15" i="36"/>
  <c r="N14" i="36"/>
  <c r="O14" i="36" s="1"/>
  <c r="N13" i="36"/>
  <c r="O13" i="36" s="1"/>
  <c r="N12" i="36"/>
  <c r="O12" i="36"/>
  <c r="N11" i="36"/>
  <c r="O11" i="36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N5" i="36" s="1"/>
  <c r="O5" i="36" s="1"/>
  <c r="K5" i="36"/>
  <c r="J5" i="36"/>
  <c r="I5" i="36"/>
  <c r="H5" i="36"/>
  <c r="G5" i="36"/>
  <c r="F5" i="36"/>
  <c r="E5" i="36"/>
  <c r="D5" i="36"/>
  <c r="N71" i="35"/>
  <c r="O71" i="35"/>
  <c r="N70" i="35"/>
  <c r="O70" i="35" s="1"/>
  <c r="M69" i="35"/>
  <c r="L69" i="35"/>
  <c r="K69" i="35"/>
  <c r="J69" i="35"/>
  <c r="I69" i="35"/>
  <c r="H69" i="35"/>
  <c r="G69" i="35"/>
  <c r="F69" i="35"/>
  <c r="E69" i="35"/>
  <c r="D69" i="35"/>
  <c r="N69" i="35" s="1"/>
  <c r="O69" i="35" s="1"/>
  <c r="N68" i="35"/>
  <c r="O68" i="35" s="1"/>
  <c r="N67" i="35"/>
  <c r="O67" i="35"/>
  <c r="N66" i="35"/>
  <c r="O66" i="35" s="1"/>
  <c r="N65" i="35"/>
  <c r="O65" i="35" s="1"/>
  <c r="N64" i="35"/>
  <c r="O64" i="35"/>
  <c r="N63" i="35"/>
  <c r="O63" i="35"/>
  <c r="N62" i="35"/>
  <c r="O62" i="35" s="1"/>
  <c r="N61" i="35"/>
  <c r="O61" i="35"/>
  <c r="N60" i="35"/>
  <c r="O60" i="35" s="1"/>
  <c r="M59" i="35"/>
  <c r="L59" i="35"/>
  <c r="K59" i="35"/>
  <c r="J59" i="35"/>
  <c r="I59" i="35"/>
  <c r="H59" i="35"/>
  <c r="G59" i="35"/>
  <c r="F59" i="35"/>
  <c r="E59" i="35"/>
  <c r="D59" i="35"/>
  <c r="N59" i="35" s="1"/>
  <c r="O59" i="35" s="1"/>
  <c r="N58" i="35"/>
  <c r="O58" i="35" s="1"/>
  <c r="N57" i="35"/>
  <c r="O57" i="35"/>
  <c r="M56" i="35"/>
  <c r="L56" i="35"/>
  <c r="K56" i="35"/>
  <c r="J56" i="35"/>
  <c r="I56" i="35"/>
  <c r="H56" i="35"/>
  <c r="G56" i="35"/>
  <c r="F56" i="35"/>
  <c r="E56" i="35"/>
  <c r="D56" i="35"/>
  <c r="N55" i="35"/>
  <c r="O55" i="35" s="1"/>
  <c r="N54" i="35"/>
  <c r="O54" i="35"/>
  <c r="N53" i="35"/>
  <c r="O53" i="35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/>
  <c r="N46" i="35"/>
  <c r="O46" i="35" s="1"/>
  <c r="N45" i="35"/>
  <c r="O45" i="35" s="1"/>
  <c r="N44" i="35"/>
  <c r="O44" i="35" s="1"/>
  <c r="N43" i="35"/>
  <c r="O43" i="35" s="1"/>
  <c r="N42" i="35"/>
  <c r="O42" i="35" s="1"/>
  <c r="M41" i="35"/>
  <c r="L41" i="35"/>
  <c r="K41" i="35"/>
  <c r="N41" i="35" s="1"/>
  <c r="O41" i="35" s="1"/>
  <c r="J41" i="35"/>
  <c r="I41" i="35"/>
  <c r="H41" i="35"/>
  <c r="G41" i="35"/>
  <c r="F41" i="35"/>
  <c r="E41" i="35"/>
  <c r="D41" i="35"/>
  <c r="N40" i="35"/>
  <c r="O40" i="35" s="1"/>
  <c r="N39" i="35"/>
  <c r="O39" i="35"/>
  <c r="N38" i="35"/>
  <c r="O38" i="35" s="1"/>
  <c r="N37" i="35"/>
  <c r="O37" i="35" s="1"/>
  <c r="N36" i="35"/>
  <c r="O36" i="35"/>
  <c r="N35" i="35"/>
  <c r="O35" i="35"/>
  <c r="N34" i="35"/>
  <c r="O34" i="35" s="1"/>
  <c r="N33" i="35"/>
  <c r="O33" i="35"/>
  <c r="N32" i="35"/>
  <c r="O32" i="35" s="1"/>
  <c r="N31" i="35"/>
  <c r="O31" i="35" s="1"/>
  <c r="N30" i="35"/>
  <c r="O30" i="35"/>
  <c r="N29" i="35"/>
  <c r="O29" i="35"/>
  <c r="N28" i="35"/>
  <c r="O28" i="35" s="1"/>
  <c r="N27" i="35"/>
  <c r="O27" i="35"/>
  <c r="M26" i="35"/>
  <c r="L26" i="35"/>
  <c r="K26" i="35"/>
  <c r="J26" i="35"/>
  <c r="I26" i="35"/>
  <c r="H26" i="35"/>
  <c r="G26" i="35"/>
  <c r="N26" i="35" s="1"/>
  <c r="O26" i="35" s="1"/>
  <c r="F26" i="35"/>
  <c r="E26" i="35"/>
  <c r="D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/>
  <c r="N19" i="35"/>
  <c r="O19" i="35" s="1"/>
  <c r="N18" i="35"/>
  <c r="O18" i="35" s="1"/>
  <c r="N17" i="35"/>
  <c r="O17" i="35" s="1"/>
  <c r="M16" i="35"/>
  <c r="L16" i="35"/>
  <c r="L72" i="35"/>
  <c r="K16" i="35"/>
  <c r="J16" i="35"/>
  <c r="I16" i="35"/>
  <c r="H16" i="35"/>
  <c r="H72" i="35" s="1"/>
  <c r="G16" i="35"/>
  <c r="F16" i="35"/>
  <c r="E16" i="35"/>
  <c r="D16" i="35"/>
  <c r="N16" i="35"/>
  <c r="O16" i="35" s="1"/>
  <c r="N15" i="35"/>
  <c r="O15" i="35"/>
  <c r="N14" i="35"/>
  <c r="O14" i="35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M72" i="35" s="1"/>
  <c r="L5" i="35"/>
  <c r="K5" i="35"/>
  <c r="J5" i="35"/>
  <c r="I5" i="35"/>
  <c r="H5" i="35"/>
  <c r="G5" i="35"/>
  <c r="F5" i="35"/>
  <c r="F72" i="35" s="1"/>
  <c r="E5" i="35"/>
  <c r="E72" i="35" s="1"/>
  <c r="D5" i="35"/>
  <c r="N71" i="34"/>
  <c r="O71" i="34" s="1"/>
  <c r="N70" i="34"/>
  <c r="O70" i="34"/>
  <c r="M69" i="34"/>
  <c r="L69" i="34"/>
  <c r="K69" i="34"/>
  <c r="J69" i="34"/>
  <c r="I69" i="34"/>
  <c r="H69" i="34"/>
  <c r="G69" i="34"/>
  <c r="F69" i="34"/>
  <c r="E69" i="34"/>
  <c r="D69" i="34"/>
  <c r="N68" i="34"/>
  <c r="O68" i="34" s="1"/>
  <c r="N67" i="34"/>
  <c r="O67" i="34"/>
  <c r="N66" i="34"/>
  <c r="O66" i="34" s="1"/>
  <c r="N65" i="34"/>
  <c r="O65" i="34" s="1"/>
  <c r="N64" i="34"/>
  <c r="O64" i="34" s="1"/>
  <c r="N63" i="34"/>
  <c r="O63" i="34"/>
  <c r="N62" i="34"/>
  <c r="O62" i="34" s="1"/>
  <c r="N61" i="34"/>
  <c r="O61" i="34" s="1"/>
  <c r="N60" i="34"/>
  <c r="O60" i="34" s="1"/>
  <c r="M59" i="34"/>
  <c r="L59" i="34"/>
  <c r="K59" i="34"/>
  <c r="J59" i="34"/>
  <c r="I59" i="34"/>
  <c r="H59" i="34"/>
  <c r="G59" i="34"/>
  <c r="F59" i="34"/>
  <c r="E59" i="34"/>
  <c r="D59" i="34"/>
  <c r="N59" i="34" s="1"/>
  <c r="O59" i="34" s="1"/>
  <c r="N58" i="34"/>
  <c r="O58" i="34" s="1"/>
  <c r="N57" i="34"/>
  <c r="O57" i="34" s="1"/>
  <c r="M56" i="34"/>
  <c r="L56" i="34"/>
  <c r="K56" i="34"/>
  <c r="J56" i="34"/>
  <c r="I56" i="34"/>
  <c r="H56" i="34"/>
  <c r="G56" i="34"/>
  <c r="G72" i="34" s="1"/>
  <c r="F56" i="34"/>
  <c r="N56" i="34" s="1"/>
  <c r="O56" i="34" s="1"/>
  <c r="E56" i="34"/>
  <c r="D56" i="34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/>
  <c r="N49" i="34"/>
  <c r="O49" i="34" s="1"/>
  <c r="N48" i="34"/>
  <c r="O48" i="34"/>
  <c r="N47" i="34"/>
  <c r="O47" i="34"/>
  <c r="N46" i="34"/>
  <c r="O46" i="34" s="1"/>
  <c r="N45" i="34"/>
  <c r="O45" i="34"/>
  <c r="N44" i="34"/>
  <c r="O44" i="34" s="1"/>
  <c r="N43" i="34"/>
  <c r="O43" i="34"/>
  <c r="M42" i="34"/>
  <c r="L42" i="34"/>
  <c r="K42" i="34"/>
  <c r="J42" i="34"/>
  <c r="I42" i="34"/>
  <c r="H42" i="34"/>
  <c r="G42" i="34"/>
  <c r="F42" i="34"/>
  <c r="E42" i="34"/>
  <c r="D42" i="34"/>
  <c r="N42" i="34"/>
  <c r="O42" i="34" s="1"/>
  <c r="N41" i="34"/>
  <c r="O41" i="34" s="1"/>
  <c r="N40" i="34"/>
  <c r="O40" i="34" s="1"/>
  <c r="N39" i="34"/>
  <c r="O39" i="34"/>
  <c r="N38" i="34"/>
  <c r="O38" i="34"/>
  <c r="N37" i="34"/>
  <c r="O37" i="34" s="1"/>
  <c r="N36" i="34"/>
  <c r="O36" i="34"/>
  <c r="N35" i="34"/>
  <c r="O35" i="34" s="1"/>
  <c r="N34" i="34"/>
  <c r="O34" i="34" s="1"/>
  <c r="N33" i="34"/>
  <c r="O33" i="34"/>
  <c r="N32" i="34"/>
  <c r="O32" i="34"/>
  <c r="N31" i="34"/>
  <c r="O31" i="34" s="1"/>
  <c r="N30" i="34"/>
  <c r="O30" i="34"/>
  <c r="N29" i="34"/>
  <c r="O29" i="34" s="1"/>
  <c r="N28" i="34"/>
  <c r="O28" i="34" s="1"/>
  <c r="N27" i="34"/>
  <c r="O27" i="34"/>
  <c r="M26" i="34"/>
  <c r="L26" i="34"/>
  <c r="K26" i="34"/>
  <c r="J26" i="34"/>
  <c r="I26" i="34"/>
  <c r="H26" i="34"/>
  <c r="H72" i="34"/>
  <c r="G26" i="34"/>
  <c r="F26" i="34"/>
  <c r="N26" i="34" s="1"/>
  <c r="O26" i="34" s="1"/>
  <c r="E26" i="34"/>
  <c r="D26" i="34"/>
  <c r="N25" i="34"/>
  <c r="O25" i="34"/>
  <c r="N24" i="34"/>
  <c r="O24" i="34" s="1"/>
  <c r="N23" i="34"/>
  <c r="O23" i="34"/>
  <c r="N22" i="34"/>
  <c r="O22" i="34"/>
  <c r="N21" i="34"/>
  <c r="O21" i="34"/>
  <c r="N20" i="34"/>
  <c r="O20" i="34" s="1"/>
  <c r="N19" i="34"/>
  <c r="O19" i="34"/>
  <c r="N18" i="34"/>
  <c r="O18" i="34" s="1"/>
  <c r="N17" i="34"/>
  <c r="O17" i="34"/>
  <c r="M16" i="34"/>
  <c r="L16" i="34"/>
  <c r="K16" i="34"/>
  <c r="J16" i="34"/>
  <c r="J72" i="34"/>
  <c r="I16" i="34"/>
  <c r="H16" i="34"/>
  <c r="G16" i="34"/>
  <c r="F16" i="34"/>
  <c r="E16" i="34"/>
  <c r="D16" i="34"/>
  <c r="N16" i="34"/>
  <c r="O16" i="34" s="1"/>
  <c r="N15" i="34"/>
  <c r="O15" i="34" s="1"/>
  <c r="N14" i="34"/>
  <c r="O14" i="34"/>
  <c r="N13" i="34"/>
  <c r="O13" i="34"/>
  <c r="N12" i="34"/>
  <c r="O12" i="34" s="1"/>
  <c r="N11" i="34"/>
  <c r="O11" i="34"/>
  <c r="N10" i="34"/>
  <c r="O10" i="34" s="1"/>
  <c r="N9" i="34"/>
  <c r="O9" i="34" s="1"/>
  <c r="N8" i="34"/>
  <c r="O8" i="34"/>
  <c r="N7" i="34"/>
  <c r="O7" i="34"/>
  <c r="N6" i="34"/>
  <c r="O6" i="34" s="1"/>
  <c r="M5" i="34"/>
  <c r="M72" i="34"/>
  <c r="L5" i="34"/>
  <c r="L72" i="34" s="1"/>
  <c r="K5" i="34"/>
  <c r="J5" i="34"/>
  <c r="I5" i="34"/>
  <c r="I72" i="34"/>
  <c r="H5" i="34"/>
  <c r="G5" i="34"/>
  <c r="F5" i="34"/>
  <c r="E5" i="34"/>
  <c r="E72" i="34"/>
  <c r="D5" i="34"/>
  <c r="D72" i="34" s="1"/>
  <c r="N69" i="33"/>
  <c r="O69" i="33" s="1"/>
  <c r="N70" i="33"/>
  <c r="O70" i="33"/>
  <c r="N43" i="33"/>
  <c r="O43" i="33"/>
  <c r="N44" i="33"/>
  <c r="O44" i="33" s="1"/>
  <c r="N45" i="33"/>
  <c r="O45" i="33"/>
  <c r="N46" i="33"/>
  <c r="O46" i="33" s="1"/>
  <c r="N47" i="33"/>
  <c r="O47" i="33" s="1"/>
  <c r="N48" i="33"/>
  <c r="O48" i="33"/>
  <c r="N49" i="33"/>
  <c r="O49" i="33"/>
  <c r="N50" i="33"/>
  <c r="O50" i="33" s="1"/>
  <c r="N51" i="33"/>
  <c r="O51" i="33"/>
  <c r="N52" i="33"/>
  <c r="O52" i="33" s="1"/>
  <c r="N53" i="33"/>
  <c r="O53" i="33" s="1"/>
  <c r="N54" i="33"/>
  <c r="O54" i="33"/>
  <c r="N28" i="33"/>
  <c r="O28" i="33"/>
  <c r="N29" i="33"/>
  <c r="O29" i="33" s="1"/>
  <c r="N30" i="33"/>
  <c r="O30" i="33"/>
  <c r="N31" i="33"/>
  <c r="O31" i="33" s="1"/>
  <c r="N32" i="33"/>
  <c r="O32" i="33" s="1"/>
  <c r="N33" i="33"/>
  <c r="O33" i="33"/>
  <c r="N34" i="33"/>
  <c r="O34" i="33"/>
  <c r="N35" i="33"/>
  <c r="O35" i="33" s="1"/>
  <c r="N36" i="33"/>
  <c r="O36" i="33"/>
  <c r="N37" i="33"/>
  <c r="O37" i="33" s="1"/>
  <c r="N38" i="33"/>
  <c r="O38" i="33" s="1"/>
  <c r="N39" i="33"/>
  <c r="O39" i="33"/>
  <c r="N40" i="33"/>
  <c r="O40" i="33"/>
  <c r="N9" i="33"/>
  <c r="O9" i="33" s="1"/>
  <c r="N10" i="33"/>
  <c r="O10" i="33"/>
  <c r="E41" i="33"/>
  <c r="E71" i="33" s="1"/>
  <c r="F41" i="33"/>
  <c r="G41" i="33"/>
  <c r="H41" i="33"/>
  <c r="I41" i="33"/>
  <c r="J41" i="33"/>
  <c r="K41" i="33"/>
  <c r="L41" i="33"/>
  <c r="M41" i="33"/>
  <c r="D41" i="33"/>
  <c r="E27" i="33"/>
  <c r="F27" i="33"/>
  <c r="F71" i="33" s="1"/>
  <c r="G27" i="33"/>
  <c r="H27" i="33"/>
  <c r="I27" i="33"/>
  <c r="J27" i="33"/>
  <c r="K27" i="33"/>
  <c r="L27" i="33"/>
  <c r="M27" i="33"/>
  <c r="D27" i="33"/>
  <c r="D71" i="33" s="1"/>
  <c r="E17" i="33"/>
  <c r="F17" i="33"/>
  <c r="G17" i="33"/>
  <c r="N17" i="33" s="1"/>
  <c r="O17" i="33" s="1"/>
  <c r="H17" i="33"/>
  <c r="I17" i="33"/>
  <c r="J17" i="33"/>
  <c r="K17" i="33"/>
  <c r="L17" i="33"/>
  <c r="M17" i="33"/>
  <c r="D17" i="33"/>
  <c r="E5" i="33"/>
  <c r="F5" i="33"/>
  <c r="G5" i="33"/>
  <c r="G71" i="33" s="1"/>
  <c r="H5" i="33"/>
  <c r="H71" i="33" s="1"/>
  <c r="I5" i="33"/>
  <c r="I71" i="33" s="1"/>
  <c r="J5" i="33"/>
  <c r="J71" i="33" s="1"/>
  <c r="K5" i="33"/>
  <c r="L5" i="33"/>
  <c r="M5" i="33"/>
  <c r="D5" i="33"/>
  <c r="N5" i="33" s="1"/>
  <c r="O5" i="33" s="1"/>
  <c r="E67" i="33"/>
  <c r="F67" i="33"/>
  <c r="N67" i="33" s="1"/>
  <c r="O67" i="33" s="1"/>
  <c r="G67" i="33"/>
  <c r="H67" i="33"/>
  <c r="I67" i="33"/>
  <c r="J67" i="33"/>
  <c r="K67" i="33"/>
  <c r="L67" i="33"/>
  <c r="L71" i="33" s="1"/>
  <c r="M67" i="33"/>
  <c r="D67" i="33"/>
  <c r="N68" i="33"/>
  <c r="O68" i="33" s="1"/>
  <c r="N60" i="33"/>
  <c r="O60" i="33"/>
  <c r="N61" i="33"/>
  <c r="O61" i="33" s="1"/>
  <c r="N62" i="33"/>
  <c r="O62" i="33" s="1"/>
  <c r="N63" i="33"/>
  <c r="O63" i="33"/>
  <c r="N64" i="33"/>
  <c r="O64" i="33"/>
  <c r="N65" i="33"/>
  <c r="O65" i="33" s="1"/>
  <c r="N66" i="33"/>
  <c r="O66" i="33"/>
  <c r="N59" i="33"/>
  <c r="O59" i="33" s="1"/>
  <c r="E58" i="33"/>
  <c r="F58" i="33"/>
  <c r="G58" i="33"/>
  <c r="H58" i="33"/>
  <c r="I58" i="33"/>
  <c r="J58" i="33"/>
  <c r="K58" i="33"/>
  <c r="L58" i="33"/>
  <c r="M58" i="33"/>
  <c r="D58" i="33"/>
  <c r="N58" i="33"/>
  <c r="O58" i="33" s="1"/>
  <c r="E55" i="33"/>
  <c r="F55" i="33"/>
  <c r="G55" i="33"/>
  <c r="H55" i="33"/>
  <c r="I55" i="33"/>
  <c r="J55" i="33"/>
  <c r="K55" i="33"/>
  <c r="L55" i="33"/>
  <c r="M55" i="33"/>
  <c r="D55" i="33"/>
  <c r="N55" i="33" s="1"/>
  <c r="O55" i="33" s="1"/>
  <c r="N56" i="33"/>
  <c r="O56" i="33"/>
  <c r="N57" i="33"/>
  <c r="O57" i="33" s="1"/>
  <c r="N22" i="33"/>
  <c r="O22" i="33"/>
  <c r="N23" i="33"/>
  <c r="O23" i="33" s="1"/>
  <c r="N24" i="33"/>
  <c r="O24" i="33"/>
  <c r="N25" i="33"/>
  <c r="O25" i="33"/>
  <c r="N21" i="33"/>
  <c r="O21" i="33"/>
  <c r="N42" i="33"/>
  <c r="O42" i="33" s="1"/>
  <c r="N19" i="33"/>
  <c r="O19" i="33"/>
  <c r="N20" i="33"/>
  <c r="O20" i="33" s="1"/>
  <c r="N26" i="33"/>
  <c r="O26" i="33"/>
  <c r="N7" i="33"/>
  <c r="O7" i="33"/>
  <c r="N8" i="33"/>
  <c r="O8" i="33"/>
  <c r="N11" i="33"/>
  <c r="O11" i="33" s="1"/>
  <c r="N12" i="33"/>
  <c r="O12" i="33"/>
  <c r="N13" i="33"/>
  <c r="O13" i="33" s="1"/>
  <c r="N14" i="33"/>
  <c r="O14" i="33"/>
  <c r="N15" i="33"/>
  <c r="O15" i="33"/>
  <c r="N16" i="33"/>
  <c r="O16" i="33"/>
  <c r="N6" i="33"/>
  <c r="O6" i="33" s="1"/>
  <c r="N18" i="33"/>
  <c r="O18" i="33"/>
  <c r="I72" i="35"/>
  <c r="J72" i="35"/>
  <c r="N56" i="35"/>
  <c r="O56" i="35" s="1"/>
  <c r="H71" i="36"/>
  <c r="I71" i="36"/>
  <c r="N39" i="36"/>
  <c r="O39" i="36"/>
  <c r="D71" i="36"/>
  <c r="L72" i="37"/>
  <c r="F72" i="37"/>
  <c r="N66" i="37"/>
  <c r="O66" i="37"/>
  <c r="D72" i="37"/>
  <c r="N5" i="37"/>
  <c r="O5" i="37"/>
  <c r="G72" i="35"/>
  <c r="J77" i="38"/>
  <c r="G77" i="38"/>
  <c r="H77" i="38"/>
  <c r="L77" i="38"/>
  <c r="N72" i="38"/>
  <c r="O72" i="38" s="1"/>
  <c r="N55" i="38"/>
  <c r="O55" i="38" s="1"/>
  <c r="F77" i="38"/>
  <c r="N22" i="38"/>
  <c r="O22" i="38" s="1"/>
  <c r="N17" i="38"/>
  <c r="O17" i="38"/>
  <c r="D77" i="38"/>
  <c r="J72" i="39"/>
  <c r="H72" i="39"/>
  <c r="L72" i="39"/>
  <c r="G72" i="39"/>
  <c r="N57" i="39"/>
  <c r="O57" i="39" s="1"/>
  <c r="N54" i="39"/>
  <c r="O54" i="39"/>
  <c r="N40" i="39"/>
  <c r="O40" i="39" s="1"/>
  <c r="N24" i="39"/>
  <c r="O24" i="39"/>
  <c r="F72" i="39"/>
  <c r="M71" i="33"/>
  <c r="N5" i="38"/>
  <c r="O5" i="38" s="1"/>
  <c r="D72" i="35"/>
  <c r="K72" i="34"/>
  <c r="K71" i="36"/>
  <c r="G71" i="36"/>
  <c r="K71" i="33"/>
  <c r="F72" i="34"/>
  <c r="M71" i="36"/>
  <c r="J71" i="40"/>
  <c r="H71" i="40"/>
  <c r="L71" i="40"/>
  <c r="M71" i="40"/>
  <c r="N52" i="40"/>
  <c r="O52" i="40" s="1"/>
  <c r="K71" i="40"/>
  <c r="N66" i="40"/>
  <c r="O66" i="40" s="1"/>
  <c r="G71" i="40"/>
  <c r="N57" i="40"/>
  <c r="O57" i="40" s="1"/>
  <c r="N39" i="40"/>
  <c r="O39" i="40"/>
  <c r="N24" i="40"/>
  <c r="O24" i="40" s="1"/>
  <c r="E71" i="40"/>
  <c r="N71" i="40" s="1"/>
  <c r="O71" i="40" s="1"/>
  <c r="N15" i="40"/>
  <c r="O15" i="40" s="1"/>
  <c r="D71" i="40"/>
  <c r="N5" i="40"/>
  <c r="O5" i="40"/>
  <c r="I72" i="41"/>
  <c r="N53" i="41"/>
  <c r="O53" i="41" s="1"/>
  <c r="J72" i="41"/>
  <c r="G72" i="41"/>
  <c r="K72" i="41"/>
  <c r="N69" i="41"/>
  <c r="O69" i="41" s="1"/>
  <c r="H72" i="41"/>
  <c r="N41" i="41"/>
  <c r="O41" i="41" s="1"/>
  <c r="N27" i="41"/>
  <c r="O27" i="41"/>
  <c r="E72" i="41"/>
  <c r="F72" i="41"/>
  <c r="D72" i="41"/>
  <c r="N5" i="41"/>
  <c r="O5" i="41" s="1"/>
  <c r="K72" i="42"/>
  <c r="N53" i="42"/>
  <c r="O53" i="42"/>
  <c r="J72" i="42"/>
  <c r="N58" i="42"/>
  <c r="O58" i="42" s="1"/>
  <c r="G72" i="42"/>
  <c r="N27" i="42"/>
  <c r="O27" i="42" s="1"/>
  <c r="E72" i="42"/>
  <c r="F72" i="42"/>
  <c r="D72" i="42"/>
  <c r="N5" i="42"/>
  <c r="O5" i="42"/>
  <c r="K71" i="43"/>
  <c r="J71" i="43"/>
  <c r="N68" i="43"/>
  <c r="O68" i="43" s="1"/>
  <c r="N57" i="43"/>
  <c r="O57" i="43"/>
  <c r="F71" i="43"/>
  <c r="I71" i="43"/>
  <c r="M71" i="43"/>
  <c r="G71" i="43"/>
  <c r="N43" i="43"/>
  <c r="O43" i="43"/>
  <c r="E71" i="43"/>
  <c r="N17" i="43"/>
  <c r="O17" i="43"/>
  <c r="N5" i="43"/>
  <c r="O5" i="43" s="1"/>
  <c r="D71" i="43"/>
  <c r="L72" i="44"/>
  <c r="J72" i="44"/>
  <c r="N53" i="44"/>
  <c r="O53" i="44"/>
  <c r="K72" i="44"/>
  <c r="N69" i="44"/>
  <c r="O69" i="44"/>
  <c r="H72" i="44"/>
  <c r="F72" i="44"/>
  <c r="N58" i="44"/>
  <c r="O58" i="44"/>
  <c r="M72" i="44"/>
  <c r="I72" i="44"/>
  <c r="N27" i="44"/>
  <c r="O27" i="44" s="1"/>
  <c r="E72" i="44"/>
  <c r="N72" i="44" s="1"/>
  <c r="O72" i="44" s="1"/>
  <c r="N17" i="44"/>
  <c r="O17" i="44" s="1"/>
  <c r="D72" i="44"/>
  <c r="N5" i="44"/>
  <c r="O5" i="44"/>
  <c r="L73" i="45"/>
  <c r="I73" i="45"/>
  <c r="N69" i="45"/>
  <c r="O69" i="45" s="1"/>
  <c r="J73" i="45"/>
  <c r="H73" i="45"/>
  <c r="N43" i="45"/>
  <c r="O43" i="45"/>
  <c r="F73" i="45"/>
  <c r="G73" i="45"/>
  <c r="N26" i="45"/>
  <c r="O26" i="45"/>
  <c r="N16" i="45"/>
  <c r="O16" i="45"/>
  <c r="O71" i="46"/>
  <c r="P71" i="46" s="1"/>
  <c r="O60" i="46"/>
  <c r="P60" i="46"/>
  <c r="O55" i="46"/>
  <c r="P55" i="46" s="1"/>
  <c r="O28" i="46"/>
  <c r="P28" i="46"/>
  <c r="F73" i="46"/>
  <c r="E73" i="46"/>
  <c r="G73" i="46"/>
  <c r="D73" i="46"/>
  <c r="J73" i="46"/>
  <c r="L73" i="46"/>
  <c r="N73" i="46"/>
  <c r="O5" i="46"/>
  <c r="P5" i="46"/>
  <c r="O74" i="47" l="1"/>
  <c r="P74" i="47" s="1"/>
  <c r="N71" i="33"/>
  <c r="O71" i="33" s="1"/>
  <c r="N72" i="34"/>
  <c r="O72" i="34" s="1"/>
  <c r="N77" i="38"/>
  <c r="O77" i="38" s="1"/>
  <c r="O73" i="46"/>
  <c r="P73" i="46" s="1"/>
  <c r="N72" i="42"/>
  <c r="O72" i="42" s="1"/>
  <c r="N5" i="45"/>
  <c r="O5" i="45" s="1"/>
  <c r="N43" i="44"/>
  <c r="O43" i="44" s="1"/>
  <c r="L71" i="43"/>
  <c r="N71" i="43" s="1"/>
  <c r="O71" i="43" s="1"/>
  <c r="E71" i="36"/>
  <c r="N71" i="36" s="1"/>
  <c r="O71" i="36" s="1"/>
  <c r="K72" i="39"/>
  <c r="N5" i="34"/>
  <c r="O5" i="34" s="1"/>
  <c r="I72" i="37"/>
  <c r="N41" i="33"/>
  <c r="O41" i="33" s="1"/>
  <c r="G72" i="37"/>
  <c r="N26" i="36"/>
  <c r="O26" i="36" s="1"/>
  <c r="J71" i="36"/>
  <c r="N38" i="37"/>
  <c r="O38" i="37" s="1"/>
  <c r="D73" i="45"/>
  <c r="N73" i="45" s="1"/>
  <c r="O73" i="45" s="1"/>
  <c r="N58" i="45"/>
  <c r="O58" i="45" s="1"/>
  <c r="N43" i="42"/>
  <c r="O43" i="42" s="1"/>
  <c r="N16" i="37"/>
  <c r="O16" i="37" s="1"/>
  <c r="K77" i="38"/>
  <c r="H73" i="46"/>
  <c r="H71" i="43"/>
  <c r="H72" i="42"/>
  <c r="L72" i="41"/>
  <c r="N72" i="41" s="1"/>
  <c r="O72" i="41" s="1"/>
  <c r="N27" i="33"/>
  <c r="O27" i="33" s="1"/>
  <c r="K72" i="35"/>
  <c r="N72" i="35" s="1"/>
  <c r="O72" i="35" s="1"/>
  <c r="N68" i="36"/>
  <c r="O68" i="36" s="1"/>
  <c r="N40" i="38"/>
  <c r="O40" i="38" s="1"/>
  <c r="E72" i="39"/>
  <c r="D72" i="39"/>
  <c r="N72" i="39" s="1"/>
  <c r="O72" i="39" s="1"/>
  <c r="N69" i="34"/>
  <c r="O69" i="34" s="1"/>
  <c r="E72" i="37"/>
  <c r="N5" i="35"/>
  <c r="O5" i="35" s="1"/>
  <c r="N72" i="37" l="1"/>
  <c r="O72" i="37" s="1"/>
</calcChain>
</file>

<file path=xl/sharedStrings.xml><?xml version="1.0" encoding="utf-8"?>
<sst xmlns="http://schemas.openxmlformats.org/spreadsheetml/2006/main" count="1423" uniqueCount="188">
  <si>
    <t>Building Permits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</si>
  <si>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</si>
  <si>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</si>
  <si>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</si>
  <si>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</si>
  <si>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</si>
  <si>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</si>
  <si>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</si>
  <si>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</si>
  <si>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</si>
  <si>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</si>
  <si>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</si>
  <si>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</si>
  <si>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</si>
  <si>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</si>
  <si>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</si>
  <si>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</si>
  <si>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</si>
  <si>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</si>
  <si>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</si>
  <si>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</si>
  <si>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</si>
  <si>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</si>
  <si>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</si>
  <si>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</si>
  <si>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</si>
  <si>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Culture / Recreation</t>
  </si>
  <si>
    <t>Other Permits, Fees, and Special Assessments</t>
  </si>
  <si>
    <t>Federal Grant - Public Safety</t>
  </si>
  <si>
    <t>Intergovernmental Revenue</t>
  </si>
  <si>
    <t>Federal Grant - Other Federal Grants</t>
  </si>
  <si>
    <t>Federal Grant - Transportation - Airport Development</t>
  </si>
  <si>
    <t>State Grant - Transportation - Airport Development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</si>
  <si>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</si>
  <si>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</si>
  <si>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</si>
  <si>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</si>
  <si>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</si>
  <si>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</si>
  <si>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</si>
  <si>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</si>
  <si>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</si>
  <si>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</si>
  <si>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</si>
  <si>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</si>
  <si>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</si>
  <si>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</si>
  <si>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</si>
  <si>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</si>
  <si>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</si>
  <si>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</si>
  <si>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</si>
  <si>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</si>
  <si>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</si>
  <si>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</si>
  <si>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</si>
  <si>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Cemetary</t>
  </si>
  <si>
    <t>Transportation (User Fees) - Airports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</si>
  <si>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</si>
  <si>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</si>
  <si>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</si>
  <si>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</si>
  <si>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Fines - Local Ordinance Violations</t>
  </si>
  <si>
    <t>Judgments and Fines - Other Court-Ordered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</si>
  <si>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</si>
  <si>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</si>
  <si>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</si>
  <si>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</si>
  <si>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</si>
  <si>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</si>
  <si>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</si>
  <si>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</si>
  <si>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</si>
  <si>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</si>
  <si>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Proceeds of General Capital Asset Dispositions - Compensation for Loss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</si>
  <si>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</si>
  <si>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</si>
  <si>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</si>
  <si>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</si>
  <si>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</si>
  <si>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</si>
  <si>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</si>
  <si>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</si>
  <si>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</si>
  <si>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General Gov't (Not Court-Related) - Recording Fees</t>
  </si>
  <si>
    <t>Lake Wales Revenues Reported by Account Code and Fund Type</t>
  </si>
  <si>
    <t>Local Fiscal Year Ended September 30, 2010</t>
  </si>
  <si>
    <t>Fire Insurance Premium Tax for Firefighters' Pension</t>
  </si>
  <si>
    <t>Federal Grant - General Government</t>
  </si>
  <si>
    <t>Grants from Other Local Units - Physical Environment</t>
  </si>
  <si>
    <t>Disposition of Fixed Assets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</si>
  <si>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</si>
  <si>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</si>
  <si>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</si>
  <si>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Economic Environment</t>
  </si>
  <si>
    <t>State Grant - Economic Environment</t>
  </si>
  <si>
    <t>Physical Environment - Other Physical Environment Charges</t>
  </si>
  <si>
    <t>2011 Municipal Population:</t>
  </si>
  <si>
    <t>Local Fiscal Year Ended September 30, 2012</t>
  </si>
  <si>
    <t>Other Miscellaneous Revenues - Settlements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</si>
  <si>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</si>
  <si>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</si>
  <si>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</si>
  <si>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</si>
  <si>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</si>
  <si>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</si>
  <si>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</si>
  <si>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</si>
  <si>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</si>
  <si>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</si>
  <si>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Administrative Service Fees</t>
  </si>
  <si>
    <t>General Government - Other General Government Charges and Fees</t>
  </si>
  <si>
    <t>Transportation - Airports</t>
  </si>
  <si>
    <t>Transportation - Other Transportation Charges</t>
  </si>
  <si>
    <t>Court-Ordered Judgments and Fines - Other Court-Ordered</t>
  </si>
  <si>
    <t>Interest and Other Earnings - Gain (Loss) on Sale of Investments</t>
  </si>
  <si>
    <t>Sales - Disposition of Fixed Assets</t>
  </si>
  <si>
    <t>Proceeds - Debt Proceeds</t>
  </si>
  <si>
    <t>Proprietary Non-Operating - Other Grants and Donations</t>
  </si>
  <si>
    <t>2013 Municipal Population:</t>
  </si>
  <si>
    <t>Local Fiscal Year Ended September 30, 2008</t>
  </si>
  <si>
    <t>Permits and Franchise Fees</t>
  </si>
  <si>
    <t>Other Permits and Fees</t>
  </si>
  <si>
    <t>Federal Grant - Physical Environment - Sewer / Wastewater</t>
  </si>
  <si>
    <t>Impact Fees - Public Safety</t>
  </si>
  <si>
    <t>Impact Fees - Physical Environment</t>
  </si>
  <si>
    <t>Impact Fees - Culture / Recreation</t>
  </si>
  <si>
    <t>2008 Municipal Population:</t>
  </si>
  <si>
    <t>Local Fiscal Year Ended September 30, 2014</t>
  </si>
  <si>
    <t>Federal Grant - Culture / Recreation</t>
  </si>
  <si>
    <t>Proprietary Non-Operating - Capital Contributions from Other Public Source</t>
  </si>
  <si>
    <t>2014 Municipal Population:</t>
  </si>
  <si>
    <t>Local Fiscal Year Ended September 30, 2015</t>
  </si>
  <si>
    <t>Second Local Option Fuel Tax (1 to 5 Cents)</t>
  </si>
  <si>
    <t>Special Assessments - Capital Improvement</t>
  </si>
  <si>
    <t>State Grant - General Government</t>
  </si>
  <si>
    <t>State Grant - Human Services - Other Human Services</t>
  </si>
  <si>
    <t>State Shared Revenues - General Government - Sales and Uses Taxes to Counties</t>
  </si>
  <si>
    <t>State Shared Revenues - Public Safety - Other Public Safety</t>
  </si>
  <si>
    <t>Grants from Other Local Units - Transportation</t>
  </si>
  <si>
    <t>Physical Environment - Sewer / Wastewater Utility</t>
  </si>
  <si>
    <t>Other Charges for Services</t>
  </si>
  <si>
    <t>Court-Ordered Judgments and Fines - As Decided by County Court Criminal</t>
  </si>
  <si>
    <t>Sale of Contraband Property Seized by Law Enforcement</t>
  </si>
  <si>
    <t>Other Judgments, Fines, and Forfeits</t>
  </si>
  <si>
    <t>Proceeds of General Capital Asset Dispositions - Sales</t>
  </si>
  <si>
    <t>2015 Municipal Population:</t>
  </si>
  <si>
    <t>Local Fiscal Year Ended September 30, 2016</t>
  </si>
  <si>
    <t>Impact Fees - Commercial - Culture / Recreation</t>
  </si>
  <si>
    <t>State Grant - Public Safety</t>
  </si>
  <si>
    <t>Grants from Other Local Units - Other</t>
  </si>
  <si>
    <t>Sales - Sale of Surplus Materials and Scrap</t>
  </si>
  <si>
    <t>2016 Municipal Population:</t>
  </si>
  <si>
    <t>Local Fiscal Year Ended September 30, 2017</t>
  </si>
  <si>
    <t>State Grant - Physical Environment - Sewer / Wastewater</t>
  </si>
  <si>
    <t>Grants from Other Local Units - General Government</t>
  </si>
  <si>
    <t>Grants from Other Local Units - Culture / Recreation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</si>
  <si>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</si>
  <si>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</si>
  <si>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</si>
  <si>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</si>
  <si>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</si>
  <si>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</si>
  <si>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</si>
  <si>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</si>
  <si>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</si>
  <si>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</si>
  <si>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</si>
  <si>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</si>
  <si>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</si>
  <si>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</si>
  <si>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</si>
  <si>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</si>
  <si>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</si>
  <si>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</si>
  <si>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</si>
  <si>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</si>
  <si>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</si>
  <si>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</si>
  <si>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</si>
  <si>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2022 Municipal Population:</t>
  </si>
  <si>
    <t>Local Fiscal Year Ended September 30, 2023</t>
  </si>
  <si>
    <t>Impact Fees - Residential - Transportation</t>
  </si>
  <si>
    <t>Impact Fees - Commercial - Transportation</t>
  </si>
  <si>
    <t>Federal Grant - Physical Environment - Water Supply System</t>
  </si>
  <si>
    <t>Proceeds - Leases - Financial Agreements</t>
  </si>
  <si>
    <t>Proprietary Non-Operating Sources - Other Non-Operating Sources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</si>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</sst>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166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167</v>
      </c>
      <c r="N4" s="35" t="s">
        <v>10</v>
      </c>
      <c r="O4" s="35" t="s">
        <v>168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SUM(D6:D16)</f>
        <v>7179972</v>
      </c>
      <c r="E5" s="27">
        <f t="shared" si="0"/>
        <v>2659746</v>
      </c>
      <c r="F5" s="27">
        <f t="shared" si="0"/>
        <v>912000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10751718</v>
      </c>
      <c r="P5" s="33">
        <f t="shared" ref="P5:P36" si="1">(O5/P$81)</f>
        <v>618.48354809019793</v>
      </c>
      <c r="Q5" s="6"/>
    </row>
    <row r="6" spans="1:134">
      <c r="A6" s="12"/>
      <c r="B6" s="25">
        <v>311</v>
      </c>
      <c r="C6" s="20" t="s">
        <v>2</v>
      </c>
      <c r="D6" s="46">
        <v>4724088</v>
      </c>
      <c r="E6" s="46">
        <v>1833534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6557622</v>
      </c>
      <c r="P6" s="47">
        <f t="shared" si="1"/>
        <v>377.22169811320754</v>
      </c>
      <c r="Q6" s="9"/>
    </row>
    <row r="7" spans="1:134">
      <c r="A7" s="12"/>
      <c r="B7" s="25">
        <v>312.41000000000003</v>
      </c>
      <c r="C7" s="20" t="s">
        <v>170</v>
      </c>
      <c r="D7" s="46">
        <v>0</v>
      </c>
      <c r="E7" s="46">
        <v>507116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507116</v>
      </c>
      <c r="P7" s="47">
        <f t="shared" si="1"/>
        <v>29.171421997238841</v>
      </c>
      <c r="Q7" s="9"/>
    </row>
    <row r="8" spans="1:134">
      <c r="A8" s="12"/>
      <c r="B8" s="25">
        <v>312.43</v>
      </c>
      <c r="C8" s="20" t="s">
        <v>171</v>
      </c>
      <c r="D8" s="46">
        <v>0</v>
      </c>
      <c r="E8" s="46">
        <v>319096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319096</v>
      </c>
      <c r="P8" s="47">
        <f t="shared" si="1"/>
        <v>18.355729406350669</v>
      </c>
      <c r="Q8" s="9"/>
    </row>
    <row r="9" spans="1:134">
      <c r="A9" s="12"/>
      <c r="B9" s="25">
        <v>312.51</v>
      </c>
      <c r="C9" s="20" t="s">
        <v>82</v>
      </c>
      <c r="D9" s="46">
        <v>155904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155904</v>
      </c>
      <c r="P9" s="47">
        <f t="shared" si="1"/>
        <v>8.9682466635987108</v>
      </c>
      <c r="Q9" s="9"/>
    </row>
    <row r="10" spans="1:134">
      <c r="A10" s="12"/>
      <c r="B10" s="25">
        <v>312.52</v>
      </c>
      <c r="C10" s="20" t="s">
        <v>102</v>
      </c>
      <c r="D10" s="46">
        <v>183237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183237</v>
      </c>
      <c r="P10" s="47">
        <f t="shared" si="1"/>
        <v>10.540554532903819</v>
      </c>
      <c r="Q10" s="9"/>
    </row>
    <row r="11" spans="1:134">
      <c r="A11" s="12"/>
      <c r="B11" s="25">
        <v>314.10000000000002</v>
      </c>
      <c r="C11" s="20" t="s">
        <v>13</v>
      </c>
      <c r="D11" s="46">
        <v>1226944</v>
      </c>
      <c r="E11" s="46">
        <v>0</v>
      </c>
      <c r="F11" s="46">
        <v>800000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2026944</v>
      </c>
      <c r="P11" s="47">
        <f t="shared" si="1"/>
        <v>116.59825126553152</v>
      </c>
      <c r="Q11" s="9"/>
    </row>
    <row r="12" spans="1:134">
      <c r="A12" s="12"/>
      <c r="B12" s="25">
        <v>314.3</v>
      </c>
      <c r="C12" s="20" t="s">
        <v>14</v>
      </c>
      <c r="D12" s="46">
        <v>403955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403955</v>
      </c>
      <c r="P12" s="47">
        <f t="shared" si="1"/>
        <v>23.237172112287162</v>
      </c>
      <c r="Q12" s="9"/>
    </row>
    <row r="13" spans="1:134">
      <c r="A13" s="12"/>
      <c r="B13" s="25">
        <v>314.39999999999998</v>
      </c>
      <c r="C13" s="20" t="s">
        <v>15</v>
      </c>
      <c r="D13" s="46">
        <v>7219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7219</v>
      </c>
      <c r="P13" s="47">
        <f t="shared" si="1"/>
        <v>0.41526691210308331</v>
      </c>
      <c r="Q13" s="9"/>
    </row>
    <row r="14" spans="1:134">
      <c r="A14" s="12"/>
      <c r="B14" s="25">
        <v>314.8</v>
      </c>
      <c r="C14" s="20" t="s">
        <v>16</v>
      </c>
      <c r="D14" s="46">
        <v>31284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31284</v>
      </c>
      <c r="P14" s="47">
        <f t="shared" si="1"/>
        <v>1.7995858260469397</v>
      </c>
      <c r="Q14" s="9"/>
    </row>
    <row r="15" spans="1:134">
      <c r="A15" s="12"/>
      <c r="B15" s="25">
        <v>315.10000000000002</v>
      </c>
      <c r="C15" s="20" t="s">
        <v>172</v>
      </c>
      <c r="D15" s="46">
        <v>388565</v>
      </c>
      <c r="E15" s="46">
        <v>0</v>
      </c>
      <c r="F15" s="46">
        <v>112000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500565</v>
      </c>
      <c r="P15" s="47">
        <f t="shared" si="1"/>
        <v>28.794581224114129</v>
      </c>
      <c r="Q15" s="9"/>
    </row>
    <row r="16" spans="1:134">
      <c r="A16" s="12"/>
      <c r="B16" s="25">
        <v>316</v>
      </c>
      <c r="C16" s="20" t="s">
        <v>104</v>
      </c>
      <c r="D16" s="46">
        <v>58776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58776</v>
      </c>
      <c r="P16" s="47">
        <f t="shared" si="1"/>
        <v>3.3810400368154623</v>
      </c>
      <c r="Q16" s="9"/>
    </row>
    <row r="17" spans="1:17" ht="15.75">
      <c r="A17" s="29" t="s">
        <v>19</v>
      </c>
      <c r="B17" s="30"/>
      <c r="C17" s="31"/>
      <c r="D17" s="32">
        <f t="shared" ref="D17:N17" si="3">SUM(D18:D29)</f>
        <v>3181264</v>
      </c>
      <c r="E17" s="32">
        <f t="shared" si="3"/>
        <v>498517</v>
      </c>
      <c r="F17" s="32">
        <f t="shared" si="3"/>
        <v>0</v>
      </c>
      <c r="G17" s="32">
        <f t="shared" si="3"/>
        <v>1099241</v>
      </c>
      <c r="H17" s="32">
        <f t="shared" si="3"/>
        <v>0</v>
      </c>
      <c r="I17" s="32">
        <f t="shared" si="3"/>
        <v>1285114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3304466</v>
      </c>
      <c r="N17" s="32">
        <f t="shared" si="3"/>
        <v>0</v>
      </c>
      <c r="O17" s="44">
        <f>SUM(D17:N17)</f>
        <v>9368602</v>
      </c>
      <c r="P17" s="45">
        <f t="shared" si="1"/>
        <v>538.92096180395765</v>
      </c>
      <c r="Q17" s="10"/>
    </row>
    <row r="18" spans="1:17">
      <c r="A18" s="12"/>
      <c r="B18" s="25">
        <v>322</v>
      </c>
      <c r="C18" s="20" t="s">
        <v>173</v>
      </c>
      <c r="D18" s="46">
        <v>1071259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1071259</v>
      </c>
      <c r="P18" s="47">
        <f t="shared" si="1"/>
        <v>61.623274275195584</v>
      </c>
      <c r="Q18" s="9"/>
    </row>
    <row r="19" spans="1:17">
      <c r="A19" s="12"/>
      <c r="B19" s="25">
        <v>323.10000000000002</v>
      </c>
      <c r="C19" s="20" t="s">
        <v>20</v>
      </c>
      <c r="D19" s="46">
        <v>1488583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9" si="4">SUM(D19:N19)</f>
        <v>1488583</v>
      </c>
      <c r="P19" s="47">
        <f t="shared" si="1"/>
        <v>85.629486884491484</v>
      </c>
      <c r="Q19" s="9"/>
    </row>
    <row r="20" spans="1:17">
      <c r="A20" s="12"/>
      <c r="B20" s="25">
        <v>323.7</v>
      </c>
      <c r="C20" s="20" t="s">
        <v>21</v>
      </c>
      <c r="D20" s="46">
        <v>222712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222712</v>
      </c>
      <c r="P20" s="47">
        <f t="shared" si="1"/>
        <v>12.811320754716981</v>
      </c>
      <c r="Q20" s="9"/>
    </row>
    <row r="21" spans="1:17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405141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405141</v>
      </c>
      <c r="P21" s="47">
        <f t="shared" si="1"/>
        <v>23.305395766221814</v>
      </c>
      <c r="Q21" s="9"/>
    </row>
    <row r="22" spans="1:17">
      <c r="A22" s="12"/>
      <c r="B22" s="25">
        <v>324.12</v>
      </c>
      <c r="C22" s="20" t="s">
        <v>23</v>
      </c>
      <c r="D22" s="46">
        <v>0</v>
      </c>
      <c r="E22" s="46">
        <v>0</v>
      </c>
      <c r="F22" s="46">
        <v>0</v>
      </c>
      <c r="G22" s="46">
        <v>9015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9015</v>
      </c>
      <c r="P22" s="47">
        <f t="shared" si="1"/>
        <v>0.51858030372756558</v>
      </c>
      <c r="Q22" s="9"/>
    </row>
    <row r="23" spans="1:17">
      <c r="A23" s="12"/>
      <c r="B23" s="25">
        <v>324.20999999999998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1199032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1199032</v>
      </c>
      <c r="P23" s="47">
        <f t="shared" si="1"/>
        <v>68.973308789691671</v>
      </c>
      <c r="Q23" s="9"/>
    </row>
    <row r="24" spans="1:17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86082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86082</v>
      </c>
      <c r="P24" s="47">
        <f t="shared" si="1"/>
        <v>4.9517947537965945</v>
      </c>
      <c r="Q24" s="9"/>
    </row>
    <row r="25" spans="1:17">
      <c r="A25" s="12"/>
      <c r="B25" s="25">
        <v>324.31</v>
      </c>
      <c r="C25" s="20" t="s">
        <v>182</v>
      </c>
      <c r="D25" s="46">
        <v>0</v>
      </c>
      <c r="E25" s="46">
        <v>318576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318576</v>
      </c>
      <c r="P25" s="47">
        <f t="shared" si="1"/>
        <v>18.32581684307409</v>
      </c>
      <c r="Q25" s="9"/>
    </row>
    <row r="26" spans="1:17">
      <c r="A26" s="12"/>
      <c r="B26" s="25">
        <v>324.32</v>
      </c>
      <c r="C26" s="20" t="s">
        <v>183</v>
      </c>
      <c r="D26" s="46">
        <v>0</v>
      </c>
      <c r="E26" s="46">
        <v>43868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43868</v>
      </c>
      <c r="P26" s="47">
        <f t="shared" si="1"/>
        <v>2.5234698573400829</v>
      </c>
      <c r="Q26" s="9"/>
    </row>
    <row r="27" spans="1:17">
      <c r="A27" s="12"/>
      <c r="B27" s="25">
        <v>324.61</v>
      </c>
      <c r="C27" s="20" t="s">
        <v>26</v>
      </c>
      <c r="D27" s="46">
        <v>0</v>
      </c>
      <c r="E27" s="46">
        <v>123652</v>
      </c>
      <c r="F27" s="46">
        <v>0</v>
      </c>
      <c r="G27" s="46">
        <v>685085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808737</v>
      </c>
      <c r="P27" s="47">
        <f t="shared" si="1"/>
        <v>46.521916705016103</v>
      </c>
      <c r="Q27" s="9"/>
    </row>
    <row r="28" spans="1:17">
      <c r="A28" s="12"/>
      <c r="B28" s="25">
        <v>325.10000000000002</v>
      </c>
      <c r="C28" s="20" t="s">
        <v>134</v>
      </c>
      <c r="D28" s="46">
        <v>0</v>
      </c>
      <c r="E28" s="46">
        <v>12421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12421</v>
      </c>
      <c r="P28" s="47">
        <f t="shared" si="1"/>
        <v>0.71450759318913948</v>
      </c>
      <c r="Q28" s="9"/>
    </row>
    <row r="29" spans="1:17">
      <c r="A29" s="12"/>
      <c r="B29" s="25">
        <v>329.5</v>
      </c>
      <c r="C29" s="20" t="s">
        <v>174</v>
      </c>
      <c r="D29" s="46">
        <v>398710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3304466</v>
      </c>
      <c r="N29" s="46">
        <v>0</v>
      </c>
      <c r="O29" s="46">
        <f t="shared" si="4"/>
        <v>3703176</v>
      </c>
      <c r="P29" s="47">
        <f t="shared" si="1"/>
        <v>213.02208927749655</v>
      </c>
      <c r="Q29" s="9"/>
    </row>
    <row r="30" spans="1:17" ht="15.75">
      <c r="A30" s="29" t="s">
        <v>175</v>
      </c>
      <c r="B30" s="30"/>
      <c r="C30" s="31"/>
      <c r="D30" s="32">
        <f t="shared" ref="D30:N30" si="5">SUM(D31:D45)</f>
        <v>2495156</v>
      </c>
      <c r="E30" s="32">
        <f t="shared" si="5"/>
        <v>3378021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396180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631059</v>
      </c>
      <c r="O30" s="44">
        <f>SUM(D30:N30)</f>
        <v>6900416</v>
      </c>
      <c r="P30" s="45">
        <f t="shared" si="1"/>
        <v>396.94063506672802</v>
      </c>
      <c r="Q30" s="10"/>
    </row>
    <row r="31" spans="1:17">
      <c r="A31" s="12"/>
      <c r="B31" s="25">
        <v>331.1</v>
      </c>
      <c r="C31" s="20" t="s">
        <v>88</v>
      </c>
      <c r="D31" s="46">
        <v>122347</v>
      </c>
      <c r="E31" s="46">
        <v>400438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522785</v>
      </c>
      <c r="P31" s="47">
        <f t="shared" si="1"/>
        <v>30.072768062586285</v>
      </c>
      <c r="Q31" s="9"/>
    </row>
    <row r="32" spans="1:17">
      <c r="A32" s="12"/>
      <c r="B32" s="25">
        <v>331.2</v>
      </c>
      <c r="C32" s="20" t="s">
        <v>28</v>
      </c>
      <c r="D32" s="46">
        <v>0</v>
      </c>
      <c r="E32" s="46">
        <v>23000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23000</v>
      </c>
      <c r="P32" s="47">
        <f t="shared" si="1"/>
        <v>1.3230556833870226</v>
      </c>
      <c r="Q32" s="9"/>
    </row>
    <row r="33" spans="1:17">
      <c r="A33" s="12"/>
      <c r="B33" s="25">
        <v>331.31</v>
      </c>
      <c r="C33" s="20" t="s">
        <v>184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396180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1" si="6">SUM(D33:N33)</f>
        <v>396180</v>
      </c>
      <c r="P33" s="47">
        <f t="shared" si="1"/>
        <v>22.7899217671422</v>
      </c>
      <c r="Q33" s="9"/>
    </row>
    <row r="34" spans="1:17">
      <c r="A34" s="12"/>
      <c r="B34" s="25">
        <v>331.41</v>
      </c>
      <c r="C34" s="20" t="s">
        <v>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47116</v>
      </c>
      <c r="O34" s="46">
        <f t="shared" si="6"/>
        <v>47116</v>
      </c>
      <c r="P34" s="47">
        <f t="shared" si="1"/>
        <v>2.7103083294983894</v>
      </c>
      <c r="Q34" s="9"/>
    </row>
    <row r="35" spans="1:17">
      <c r="A35" s="12"/>
      <c r="B35" s="25">
        <v>334.41</v>
      </c>
      <c r="C35" s="20" t="s">
        <v>32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368943</v>
      </c>
      <c r="O35" s="46">
        <f t="shared" si="6"/>
        <v>368943</v>
      </c>
      <c r="P35" s="47">
        <f t="shared" si="1"/>
        <v>21.223136217211227</v>
      </c>
      <c r="Q35" s="9"/>
    </row>
    <row r="36" spans="1:17">
      <c r="A36" s="12"/>
      <c r="B36" s="25">
        <v>334.5</v>
      </c>
      <c r="C36" s="20" t="s">
        <v>95</v>
      </c>
      <c r="D36" s="46">
        <v>0</v>
      </c>
      <c r="E36" s="46">
        <v>368300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368300</v>
      </c>
      <c r="P36" s="47">
        <f t="shared" si="1"/>
        <v>21.18614818223654</v>
      </c>
      <c r="Q36" s="9"/>
    </row>
    <row r="37" spans="1:17">
      <c r="A37" s="12"/>
      <c r="B37" s="25">
        <v>335.125</v>
      </c>
      <c r="C37" s="20" t="s">
        <v>176</v>
      </c>
      <c r="D37" s="46">
        <v>696218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696218</v>
      </c>
      <c r="P37" s="47">
        <f t="shared" ref="P37:P68" si="7">(O37/P$81)</f>
        <v>40.049355729406351</v>
      </c>
      <c r="Q37" s="9"/>
    </row>
    <row r="38" spans="1:17">
      <c r="A38" s="12"/>
      <c r="B38" s="25">
        <v>335.14</v>
      </c>
      <c r="C38" s="20" t="s">
        <v>106</v>
      </c>
      <c r="D38" s="46">
        <v>47639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47639</v>
      </c>
      <c r="P38" s="47">
        <f t="shared" si="7"/>
        <v>2.7403934652554072</v>
      </c>
      <c r="Q38" s="9"/>
    </row>
    <row r="39" spans="1:17">
      <c r="A39" s="12"/>
      <c r="B39" s="25">
        <v>335.15</v>
      </c>
      <c r="C39" s="20" t="s">
        <v>107</v>
      </c>
      <c r="D39" s="46">
        <v>12851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12851</v>
      </c>
      <c r="P39" s="47">
        <f t="shared" si="7"/>
        <v>0.73924298205246208</v>
      </c>
      <c r="Q39" s="9"/>
    </row>
    <row r="40" spans="1:17">
      <c r="A40" s="12"/>
      <c r="B40" s="25">
        <v>335.18</v>
      </c>
      <c r="C40" s="20" t="s">
        <v>177</v>
      </c>
      <c r="D40" s="46">
        <v>1412610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1412610</v>
      </c>
      <c r="P40" s="47">
        <f t="shared" si="7"/>
        <v>81.259203865623562</v>
      </c>
      <c r="Q40" s="9"/>
    </row>
    <row r="41" spans="1:17">
      <c r="A41" s="12"/>
      <c r="B41" s="25">
        <v>335.21</v>
      </c>
      <c r="C41" s="20" t="s">
        <v>38</v>
      </c>
      <c r="D41" s="46">
        <v>11492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11492</v>
      </c>
      <c r="P41" s="47">
        <f t="shared" si="7"/>
        <v>0.66106764841233323</v>
      </c>
      <c r="Q41" s="9"/>
    </row>
    <row r="42" spans="1:17">
      <c r="A42" s="12"/>
      <c r="B42" s="25">
        <v>335.48</v>
      </c>
      <c r="C42" s="20" t="s">
        <v>39</v>
      </c>
      <c r="D42" s="46">
        <v>0</v>
      </c>
      <c r="E42" s="46">
        <v>215905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4" si="8">SUM(D42:N42)</f>
        <v>215905</v>
      </c>
      <c r="P42" s="47">
        <f t="shared" si="7"/>
        <v>12.41975379659457</v>
      </c>
      <c r="Q42" s="9"/>
    </row>
    <row r="43" spans="1:17">
      <c r="A43" s="12"/>
      <c r="B43" s="25">
        <v>337.4</v>
      </c>
      <c r="C43" s="20" t="s">
        <v>139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215000</v>
      </c>
      <c r="O43" s="46">
        <f t="shared" si="8"/>
        <v>215000</v>
      </c>
      <c r="P43" s="47">
        <f t="shared" si="7"/>
        <v>12.367694431661297</v>
      </c>
      <c r="Q43" s="9"/>
    </row>
    <row r="44" spans="1:17">
      <c r="A44" s="12"/>
      <c r="B44" s="25">
        <v>337.7</v>
      </c>
      <c r="C44" s="20" t="s">
        <v>156</v>
      </c>
      <c r="D44" s="46">
        <v>0</v>
      </c>
      <c r="E44" s="46">
        <v>835817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835817</v>
      </c>
      <c r="P44" s="47">
        <f t="shared" si="7"/>
        <v>48.079670961803956</v>
      </c>
      <c r="Q44" s="9"/>
    </row>
    <row r="45" spans="1:17">
      <c r="A45" s="12"/>
      <c r="B45" s="25">
        <v>338</v>
      </c>
      <c r="C45" s="20" t="s">
        <v>40</v>
      </c>
      <c r="D45" s="46">
        <v>191999</v>
      </c>
      <c r="E45" s="46">
        <v>1534561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1726560</v>
      </c>
      <c r="P45" s="47">
        <f t="shared" si="7"/>
        <v>99.318913943856415</v>
      </c>
      <c r="Q45" s="9"/>
    </row>
    <row r="46" spans="1:17" ht="15.75">
      <c r="A46" s="29" t="s">
        <v>45</v>
      </c>
      <c r="B46" s="30"/>
      <c r="C46" s="31"/>
      <c r="D46" s="32">
        <f t="shared" ref="D46:N46" si="9">SUM(D47:D56)</f>
        <v>4064026</v>
      </c>
      <c r="E46" s="32">
        <f t="shared" si="9"/>
        <v>179725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12432574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428465</v>
      </c>
      <c r="O46" s="32">
        <f>SUM(D46:N46)</f>
        <v>17104790</v>
      </c>
      <c r="P46" s="45">
        <f t="shared" si="7"/>
        <v>983.93867924528297</v>
      </c>
      <c r="Q46" s="10"/>
    </row>
    <row r="47" spans="1:17">
      <c r="A47" s="12"/>
      <c r="B47" s="25">
        <v>341.9</v>
      </c>
      <c r="C47" s="20" t="s">
        <v>111</v>
      </c>
      <c r="D47" s="46">
        <v>345311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6" si="10">SUM(D47:N47)</f>
        <v>345311</v>
      </c>
      <c r="P47" s="47">
        <f t="shared" si="7"/>
        <v>19.863725264611137</v>
      </c>
      <c r="Q47" s="9"/>
    </row>
    <row r="48" spans="1:17">
      <c r="A48" s="12"/>
      <c r="B48" s="25">
        <v>342.1</v>
      </c>
      <c r="C48" s="20" t="s">
        <v>50</v>
      </c>
      <c r="D48" s="46">
        <v>24723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24723</v>
      </c>
      <c r="P48" s="47">
        <f t="shared" si="7"/>
        <v>1.4221698113207548</v>
      </c>
      <c r="Q48" s="9"/>
    </row>
    <row r="49" spans="1:17">
      <c r="A49" s="12"/>
      <c r="B49" s="25">
        <v>342.2</v>
      </c>
      <c r="C49" s="20" t="s">
        <v>51</v>
      </c>
      <c r="D49" s="46">
        <v>1144557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1144557</v>
      </c>
      <c r="P49" s="47">
        <f t="shared" si="7"/>
        <v>65.839680165669577</v>
      </c>
      <c r="Q49" s="9"/>
    </row>
    <row r="50" spans="1:17">
      <c r="A50" s="12"/>
      <c r="B50" s="25">
        <v>343.4</v>
      </c>
      <c r="C50" s="20" t="s">
        <v>54</v>
      </c>
      <c r="D50" s="46">
        <v>1518494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1518494</v>
      </c>
      <c r="P50" s="47">
        <f t="shared" si="7"/>
        <v>87.350092038656243</v>
      </c>
      <c r="Q50" s="9"/>
    </row>
    <row r="51" spans="1:17">
      <c r="A51" s="12"/>
      <c r="B51" s="25">
        <v>343.6</v>
      </c>
      <c r="C51" s="20" t="s">
        <v>55</v>
      </c>
      <c r="D51" s="46">
        <v>967000</v>
      </c>
      <c r="E51" s="46">
        <v>0</v>
      </c>
      <c r="F51" s="46">
        <v>0</v>
      </c>
      <c r="G51" s="46">
        <v>0</v>
      </c>
      <c r="H51" s="46">
        <v>0</v>
      </c>
      <c r="I51" s="46">
        <v>11676309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12643309</v>
      </c>
      <c r="P51" s="47">
        <f t="shared" si="7"/>
        <v>727.29573170731703</v>
      </c>
      <c r="Q51" s="9"/>
    </row>
    <row r="52" spans="1:17">
      <c r="A52" s="12"/>
      <c r="B52" s="25">
        <v>343.8</v>
      </c>
      <c r="C52" s="20" t="s">
        <v>56</v>
      </c>
      <c r="D52" s="46">
        <v>7426</v>
      </c>
      <c r="E52" s="46">
        <v>0</v>
      </c>
      <c r="F52" s="46">
        <v>0</v>
      </c>
      <c r="G52" s="46">
        <v>0</v>
      </c>
      <c r="H52" s="46">
        <v>0</v>
      </c>
      <c r="I52" s="46">
        <v>248627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256053</v>
      </c>
      <c r="P52" s="47">
        <f t="shared" si="7"/>
        <v>14.729233778186838</v>
      </c>
      <c r="Q52" s="9"/>
    </row>
    <row r="53" spans="1:17">
      <c r="A53" s="12"/>
      <c r="B53" s="25">
        <v>343.9</v>
      </c>
      <c r="C53" s="20" t="s">
        <v>96</v>
      </c>
      <c r="D53" s="46">
        <v>56000</v>
      </c>
      <c r="E53" s="46">
        <v>0</v>
      </c>
      <c r="F53" s="46">
        <v>0</v>
      </c>
      <c r="G53" s="46">
        <v>0</v>
      </c>
      <c r="H53" s="46">
        <v>0</v>
      </c>
      <c r="I53" s="46">
        <v>507638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563638</v>
      </c>
      <c r="P53" s="47">
        <f t="shared" si="7"/>
        <v>32.422802577082372</v>
      </c>
      <c r="Q53" s="9"/>
    </row>
    <row r="54" spans="1:17">
      <c r="A54" s="12"/>
      <c r="B54" s="25">
        <v>344.1</v>
      </c>
      <c r="C54" s="20" t="s">
        <v>112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428465</v>
      </c>
      <c r="O54" s="46">
        <f t="shared" si="10"/>
        <v>428465</v>
      </c>
      <c r="P54" s="47">
        <f t="shared" si="7"/>
        <v>24.647089277496548</v>
      </c>
      <c r="Q54" s="9"/>
    </row>
    <row r="55" spans="1:17">
      <c r="A55" s="12"/>
      <c r="B55" s="25">
        <v>344.9</v>
      </c>
      <c r="C55" s="20" t="s">
        <v>113</v>
      </c>
      <c r="D55" s="46">
        <v>0</v>
      </c>
      <c r="E55" s="46">
        <v>179725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179725</v>
      </c>
      <c r="P55" s="47">
        <f t="shared" si="7"/>
        <v>10.338529682466636</v>
      </c>
      <c r="Q55" s="9"/>
    </row>
    <row r="56" spans="1:17">
      <c r="A56" s="12"/>
      <c r="B56" s="25">
        <v>347.2</v>
      </c>
      <c r="C56" s="20" t="s">
        <v>59</v>
      </c>
      <c r="D56" s="46">
        <v>515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515</v>
      </c>
      <c r="P56" s="47">
        <f t="shared" si="7"/>
        <v>2.9624942475839851E-2</v>
      </c>
      <c r="Q56" s="9"/>
    </row>
    <row r="57" spans="1:17" ht="15.75">
      <c r="A57" s="29" t="s">
        <v>46</v>
      </c>
      <c r="B57" s="30"/>
      <c r="C57" s="31"/>
      <c r="D57" s="32">
        <f t="shared" ref="D57:N57" si="11">SUM(D58:D61)</f>
        <v>212479</v>
      </c>
      <c r="E57" s="32">
        <f t="shared" si="11"/>
        <v>5304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1"/>
        <v>0</v>
      </c>
      <c r="O57" s="32">
        <f>SUM(D57:N57)</f>
        <v>217783</v>
      </c>
      <c r="P57" s="45">
        <f t="shared" si="7"/>
        <v>12.527784169351127</v>
      </c>
      <c r="Q57" s="10"/>
    </row>
    <row r="58" spans="1:17">
      <c r="A58" s="13"/>
      <c r="B58" s="39">
        <v>351.1</v>
      </c>
      <c r="C58" s="21" t="s">
        <v>142</v>
      </c>
      <c r="D58" s="46">
        <v>118918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118918</v>
      </c>
      <c r="P58" s="47">
        <f t="shared" si="7"/>
        <v>6.840658076392085</v>
      </c>
      <c r="Q58" s="9"/>
    </row>
    <row r="59" spans="1:17">
      <c r="A59" s="13"/>
      <c r="B59" s="39">
        <v>354</v>
      </c>
      <c r="C59" s="21" t="s">
        <v>62</v>
      </c>
      <c r="D59" s="46">
        <v>93536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1" si="12">SUM(D59:N59)</f>
        <v>93536</v>
      </c>
      <c r="P59" s="47">
        <f t="shared" si="7"/>
        <v>5.3805798435342842</v>
      </c>
      <c r="Q59" s="9"/>
    </row>
    <row r="60" spans="1:17">
      <c r="A60" s="13"/>
      <c r="B60" s="39">
        <v>358.2</v>
      </c>
      <c r="C60" s="21" t="s">
        <v>143</v>
      </c>
      <c r="D60" s="46">
        <v>0</v>
      </c>
      <c r="E60" s="46">
        <v>5304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5304</v>
      </c>
      <c r="P60" s="47">
        <f t="shared" si="7"/>
        <v>0.30510814542107684</v>
      </c>
      <c r="Q60" s="9"/>
    </row>
    <row r="61" spans="1:17">
      <c r="A61" s="13"/>
      <c r="B61" s="39">
        <v>359</v>
      </c>
      <c r="C61" s="21" t="s">
        <v>144</v>
      </c>
      <c r="D61" s="46">
        <v>25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25</v>
      </c>
      <c r="P61" s="47">
        <f t="shared" si="7"/>
        <v>1.4381040036815463E-3</v>
      </c>
      <c r="Q61" s="9"/>
    </row>
    <row r="62" spans="1:17" ht="15.75">
      <c r="A62" s="29" t="s">
        <v>4</v>
      </c>
      <c r="B62" s="30"/>
      <c r="C62" s="31"/>
      <c r="D62" s="32">
        <f t="shared" ref="D62:N62" si="13">SUM(D63:D73)</f>
        <v>370775</v>
      </c>
      <c r="E62" s="32">
        <f t="shared" si="13"/>
        <v>405736</v>
      </c>
      <c r="F62" s="32">
        <f t="shared" si="13"/>
        <v>0</v>
      </c>
      <c r="G62" s="32">
        <f t="shared" si="13"/>
        <v>21907</v>
      </c>
      <c r="H62" s="32">
        <f t="shared" si="13"/>
        <v>0</v>
      </c>
      <c r="I62" s="32">
        <f t="shared" si="13"/>
        <v>301056</v>
      </c>
      <c r="J62" s="32">
        <f t="shared" si="13"/>
        <v>0</v>
      </c>
      <c r="K62" s="32">
        <f t="shared" si="13"/>
        <v>6941463</v>
      </c>
      <c r="L62" s="32">
        <f t="shared" si="13"/>
        <v>0</v>
      </c>
      <c r="M62" s="32">
        <f t="shared" si="13"/>
        <v>0</v>
      </c>
      <c r="N62" s="32">
        <f t="shared" si="13"/>
        <v>4288</v>
      </c>
      <c r="O62" s="32">
        <f>SUM(D62:N62)</f>
        <v>8045225</v>
      </c>
      <c r="P62" s="45">
        <f t="shared" si="7"/>
        <v>462.79481132075472</v>
      </c>
      <c r="Q62" s="10"/>
    </row>
    <row r="63" spans="1:17">
      <c r="A63" s="12"/>
      <c r="B63" s="25">
        <v>361.1</v>
      </c>
      <c r="C63" s="20" t="s">
        <v>64</v>
      </c>
      <c r="D63" s="46">
        <v>117228</v>
      </c>
      <c r="E63" s="46">
        <v>269674</v>
      </c>
      <c r="F63" s="46">
        <v>0</v>
      </c>
      <c r="G63" s="46">
        <v>21907</v>
      </c>
      <c r="H63" s="46">
        <v>0</v>
      </c>
      <c r="I63" s="46">
        <v>156164</v>
      </c>
      <c r="J63" s="46">
        <v>0</v>
      </c>
      <c r="K63" s="46">
        <v>354685</v>
      </c>
      <c r="L63" s="46">
        <v>0</v>
      </c>
      <c r="M63" s="46">
        <v>0</v>
      </c>
      <c r="N63" s="46">
        <v>4288</v>
      </c>
      <c r="O63" s="46">
        <f>SUM(D63:N63)</f>
        <v>923946</v>
      </c>
      <c r="P63" s="47">
        <f t="shared" si="7"/>
        <v>53.149217671421994</v>
      </c>
      <c r="Q63" s="9"/>
    </row>
    <row r="64" spans="1:17">
      <c r="A64" s="12"/>
      <c r="B64" s="25">
        <v>361.2</v>
      </c>
      <c r="C64" s="20" t="s">
        <v>65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472746</v>
      </c>
      <c r="L64" s="46">
        <v>0</v>
      </c>
      <c r="M64" s="46">
        <v>0</v>
      </c>
      <c r="N64" s="46">
        <v>0</v>
      </c>
      <c r="O64" s="46">
        <f t="shared" ref="O64:O78" si="14">SUM(D64:N64)</f>
        <v>472746</v>
      </c>
      <c r="P64" s="47">
        <f t="shared" si="7"/>
        <v>27.194316612977449</v>
      </c>
      <c r="Q64" s="9"/>
    </row>
    <row r="65" spans="1:120">
      <c r="A65" s="12"/>
      <c r="B65" s="25">
        <v>361.3</v>
      </c>
      <c r="C65" s="20" t="s">
        <v>66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3640830</v>
      </c>
      <c r="L65" s="46">
        <v>0</v>
      </c>
      <c r="M65" s="46">
        <v>0</v>
      </c>
      <c r="N65" s="46">
        <v>0</v>
      </c>
      <c r="O65" s="46">
        <f t="shared" si="14"/>
        <v>3640830</v>
      </c>
      <c r="P65" s="47">
        <f t="shared" si="7"/>
        <v>209.43568798895535</v>
      </c>
      <c r="Q65" s="9"/>
    </row>
    <row r="66" spans="1:120">
      <c r="A66" s="12"/>
      <c r="B66" s="25">
        <v>361.4</v>
      </c>
      <c r="C66" s="20" t="s">
        <v>115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24135</v>
      </c>
      <c r="L66" s="46">
        <v>0</v>
      </c>
      <c r="M66" s="46">
        <v>0</v>
      </c>
      <c r="N66" s="46">
        <v>0</v>
      </c>
      <c r="O66" s="46">
        <f t="shared" si="14"/>
        <v>24135</v>
      </c>
      <c r="P66" s="47">
        <f t="shared" si="7"/>
        <v>1.3883456051541647</v>
      </c>
      <c r="Q66" s="9"/>
    </row>
    <row r="67" spans="1:120">
      <c r="A67" s="12"/>
      <c r="B67" s="25">
        <v>362</v>
      </c>
      <c r="C67" s="20" t="s">
        <v>68</v>
      </c>
      <c r="D67" s="46">
        <v>14460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14460</v>
      </c>
      <c r="P67" s="47">
        <f t="shared" si="7"/>
        <v>0.83179935572940633</v>
      </c>
      <c r="Q67" s="9"/>
    </row>
    <row r="68" spans="1:120">
      <c r="A68" s="12"/>
      <c r="B68" s="25">
        <v>364</v>
      </c>
      <c r="C68" s="20" t="s">
        <v>116</v>
      </c>
      <c r="D68" s="46">
        <v>48599</v>
      </c>
      <c r="E68" s="46">
        <v>67280</v>
      </c>
      <c r="F68" s="46">
        <v>0</v>
      </c>
      <c r="G68" s="46">
        <v>0</v>
      </c>
      <c r="H68" s="46">
        <v>0</v>
      </c>
      <c r="I68" s="46">
        <v>3238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119117</v>
      </c>
      <c r="P68" s="47">
        <f t="shared" si="7"/>
        <v>6.8521053842613897</v>
      </c>
      <c r="Q68" s="9"/>
    </row>
    <row r="69" spans="1:120">
      <c r="A69" s="12"/>
      <c r="B69" s="25">
        <v>365</v>
      </c>
      <c r="C69" s="20" t="s">
        <v>151</v>
      </c>
      <c r="D69" s="46">
        <v>6584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6584</v>
      </c>
      <c r="P69" s="47">
        <f t="shared" ref="P69:P79" si="15">(O69/P$81)</f>
        <v>0.378739070409572</v>
      </c>
      <c r="Q69" s="9"/>
    </row>
    <row r="70" spans="1:120">
      <c r="A70" s="12"/>
      <c r="B70" s="25">
        <v>366</v>
      </c>
      <c r="C70" s="20" t="s">
        <v>69</v>
      </c>
      <c r="D70" s="46">
        <v>3510</v>
      </c>
      <c r="E70" s="46">
        <v>39675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43185</v>
      </c>
      <c r="P70" s="47">
        <f t="shared" si="15"/>
        <v>2.4841808559595031</v>
      </c>
      <c r="Q70" s="9"/>
    </row>
    <row r="71" spans="1:120">
      <c r="A71" s="12"/>
      <c r="B71" s="25">
        <v>368</v>
      </c>
      <c r="C71" s="20" t="s">
        <v>70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2449067</v>
      </c>
      <c r="L71" s="46">
        <v>0</v>
      </c>
      <c r="M71" s="46">
        <v>0</v>
      </c>
      <c r="N71" s="46">
        <v>0</v>
      </c>
      <c r="O71" s="46">
        <f t="shared" si="14"/>
        <v>2449067</v>
      </c>
      <c r="P71" s="47">
        <f t="shared" si="15"/>
        <v>140.88052231937414</v>
      </c>
      <c r="Q71" s="9"/>
    </row>
    <row r="72" spans="1:120">
      <c r="A72" s="12"/>
      <c r="B72" s="25">
        <v>369.3</v>
      </c>
      <c r="C72" s="20" t="s">
        <v>99</v>
      </c>
      <c r="D72" s="46">
        <v>100293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100293</v>
      </c>
      <c r="P72" s="47">
        <f t="shared" si="15"/>
        <v>5.7692705936493329</v>
      </c>
      <c r="Q72" s="9"/>
    </row>
    <row r="73" spans="1:120">
      <c r="A73" s="12"/>
      <c r="B73" s="25">
        <v>369.9</v>
      </c>
      <c r="C73" s="20" t="s">
        <v>71</v>
      </c>
      <c r="D73" s="46">
        <v>80101</v>
      </c>
      <c r="E73" s="46">
        <v>29107</v>
      </c>
      <c r="F73" s="46">
        <v>0</v>
      </c>
      <c r="G73" s="46">
        <v>0</v>
      </c>
      <c r="H73" s="46">
        <v>0</v>
      </c>
      <c r="I73" s="46">
        <v>141654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250862</v>
      </c>
      <c r="P73" s="47">
        <f t="shared" si="15"/>
        <v>14.430625862862403</v>
      </c>
      <c r="Q73" s="9"/>
    </row>
    <row r="74" spans="1:120" ht="15.75">
      <c r="A74" s="29" t="s">
        <v>47</v>
      </c>
      <c r="B74" s="30"/>
      <c r="C74" s="31"/>
      <c r="D74" s="32">
        <f t="shared" ref="D74:N74" si="16">SUM(D75:D78)</f>
        <v>3817214</v>
      </c>
      <c r="E74" s="32">
        <f t="shared" si="16"/>
        <v>18807481</v>
      </c>
      <c r="F74" s="32">
        <f t="shared" si="16"/>
        <v>1250280</v>
      </c>
      <c r="G74" s="32">
        <f t="shared" si="16"/>
        <v>0</v>
      </c>
      <c r="H74" s="32">
        <f t="shared" si="16"/>
        <v>0</v>
      </c>
      <c r="I74" s="32">
        <f t="shared" si="16"/>
        <v>306168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6"/>
        <v>0</v>
      </c>
      <c r="O74" s="32">
        <f t="shared" si="14"/>
        <v>24181143</v>
      </c>
      <c r="P74" s="45">
        <f t="shared" si="15"/>
        <v>1390.9999424758398</v>
      </c>
      <c r="Q74" s="9"/>
    </row>
    <row r="75" spans="1:120">
      <c r="A75" s="12"/>
      <c r="B75" s="25">
        <v>381</v>
      </c>
      <c r="C75" s="20" t="s">
        <v>72</v>
      </c>
      <c r="D75" s="46">
        <v>1780522</v>
      </c>
      <c r="E75" s="46">
        <v>3116</v>
      </c>
      <c r="F75" s="46">
        <v>1250280</v>
      </c>
      <c r="G75" s="46">
        <v>0</v>
      </c>
      <c r="H75" s="46">
        <v>0</v>
      </c>
      <c r="I75" s="46">
        <v>200000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3233918</v>
      </c>
      <c r="P75" s="47">
        <f t="shared" si="15"/>
        <v>186.02841693511274</v>
      </c>
      <c r="Q75" s="9"/>
    </row>
    <row r="76" spans="1:120">
      <c r="A76" s="12"/>
      <c r="B76" s="25">
        <v>383.1</v>
      </c>
      <c r="C76" s="20" t="s">
        <v>185</v>
      </c>
      <c r="D76" s="46">
        <v>2036692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2036692</v>
      </c>
      <c r="P76" s="47">
        <f t="shared" si="15"/>
        <v>117.15899677864704</v>
      </c>
      <c r="Q76" s="9"/>
    </row>
    <row r="77" spans="1:120">
      <c r="A77" s="12"/>
      <c r="B77" s="25">
        <v>384</v>
      </c>
      <c r="C77" s="20" t="s">
        <v>117</v>
      </c>
      <c r="D77" s="46">
        <v>0</v>
      </c>
      <c r="E77" s="46">
        <v>18804365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18804365</v>
      </c>
      <c r="P77" s="47">
        <f t="shared" si="15"/>
        <v>1081.7053037275655</v>
      </c>
      <c r="Q77" s="9"/>
    </row>
    <row r="78" spans="1:120" ht="15.75" thickBot="1">
      <c r="A78" s="12"/>
      <c r="B78" s="25">
        <v>389.9</v>
      </c>
      <c r="C78" s="20" t="s">
        <v>186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106168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106168</v>
      </c>
      <c r="P78" s="47">
        <f t="shared" si="15"/>
        <v>6.1072250345144958</v>
      </c>
      <c r="Q78" s="9"/>
    </row>
    <row r="79" spans="1:120" ht="16.5" thickBot="1">
      <c r="A79" s="14" t="s">
        <v>60</v>
      </c>
      <c r="B79" s="23"/>
      <c r="C79" s="22"/>
      <c r="D79" s="15">
        <f t="shared" ref="D79:N79" si="17">SUM(D5,D17,D30,D46,D57,D62,D74)</f>
        <v>21320886</v>
      </c>
      <c r="E79" s="15">
        <f t="shared" si="17"/>
        <v>25934530</v>
      </c>
      <c r="F79" s="15">
        <f t="shared" si="17"/>
        <v>2162280</v>
      </c>
      <c r="G79" s="15">
        <f t="shared" si="17"/>
        <v>1121148</v>
      </c>
      <c r="H79" s="15">
        <f t="shared" si="17"/>
        <v>0</v>
      </c>
      <c r="I79" s="15">
        <f t="shared" si="17"/>
        <v>14721092</v>
      </c>
      <c r="J79" s="15">
        <f t="shared" si="17"/>
        <v>0</v>
      </c>
      <c r="K79" s="15">
        <f t="shared" si="17"/>
        <v>6941463</v>
      </c>
      <c r="L79" s="15">
        <f t="shared" si="17"/>
        <v>0</v>
      </c>
      <c r="M79" s="15">
        <f t="shared" si="17"/>
        <v>3304466</v>
      </c>
      <c r="N79" s="15">
        <f t="shared" si="17"/>
        <v>1063812</v>
      </c>
      <c r="O79" s="15">
        <f>SUM(D79:N79)</f>
        <v>76569677</v>
      </c>
      <c r="P79" s="38">
        <f t="shared" si="15"/>
        <v>4404.6063621721123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48" t="s">
        <v>187</v>
      </c>
      <c r="N81" s="48"/>
      <c r="O81" s="48"/>
      <c r="P81" s="43">
        <v>17384</v>
      </c>
    </row>
    <row r="82" spans="1:16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1"/>
    </row>
    <row r="83" spans="1:16" ht="15.75" customHeight="1" thickBot="1">
      <c r="A83" s="52" t="s">
        <v>92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4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5293050</v>
      </c>
      <c r="E5" s="27">
        <f t="shared" si="0"/>
        <v>1667043</v>
      </c>
      <c r="F5" s="27">
        <f t="shared" si="0"/>
        <v>681316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229252</v>
      </c>
      <c r="L5" s="27">
        <f t="shared" si="0"/>
        <v>0</v>
      </c>
      <c r="M5" s="27">
        <f t="shared" si="0"/>
        <v>0</v>
      </c>
      <c r="N5" s="28">
        <f>SUM(D5:M5)</f>
        <v>7870661</v>
      </c>
      <c r="O5" s="33">
        <f t="shared" ref="O5:O36" si="1">(N5/O$74)</f>
        <v>530.72562373567098</v>
      </c>
      <c r="P5" s="6"/>
    </row>
    <row r="6" spans="1:133">
      <c r="A6" s="12"/>
      <c r="B6" s="25">
        <v>311</v>
      </c>
      <c r="C6" s="20" t="s">
        <v>2</v>
      </c>
      <c r="D6" s="46">
        <v>3768494</v>
      </c>
      <c r="E6" s="46">
        <v>923423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4691917</v>
      </c>
      <c r="O6" s="47">
        <f t="shared" si="1"/>
        <v>316.38010788941335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68612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68612</v>
      </c>
      <c r="O7" s="47">
        <f t="shared" si="1"/>
        <v>4.626567768037761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675008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675008</v>
      </c>
      <c r="O8" s="47">
        <f t="shared" si="1"/>
        <v>45.516385704652734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132572</v>
      </c>
      <c r="L9" s="46">
        <v>0</v>
      </c>
      <c r="M9" s="46">
        <v>0</v>
      </c>
      <c r="N9" s="46">
        <f>SUM(D9:M9)</f>
        <v>132572</v>
      </c>
      <c r="O9" s="47">
        <f t="shared" si="1"/>
        <v>8.9394470667565749</v>
      </c>
      <c r="P9" s="9"/>
    </row>
    <row r="10" spans="1:133">
      <c r="A10" s="12"/>
      <c r="B10" s="25">
        <v>312.52</v>
      </c>
      <c r="C10" s="20" t="s">
        <v>102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96680</v>
      </c>
      <c r="L10" s="46">
        <v>0</v>
      </c>
      <c r="M10" s="46">
        <v>0</v>
      </c>
      <c r="N10" s="46">
        <f>SUM(D10:M10)</f>
        <v>96680</v>
      </c>
      <c r="O10" s="47">
        <f t="shared" si="1"/>
        <v>6.5192178017532028</v>
      </c>
      <c r="P10" s="9"/>
    </row>
    <row r="11" spans="1:133">
      <c r="A11" s="12"/>
      <c r="B11" s="25">
        <v>314.10000000000002</v>
      </c>
      <c r="C11" s="20" t="s">
        <v>13</v>
      </c>
      <c r="D11" s="46">
        <v>693053</v>
      </c>
      <c r="E11" s="46">
        <v>0</v>
      </c>
      <c r="F11" s="46">
        <v>654932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1347985</v>
      </c>
      <c r="O11" s="47">
        <f t="shared" si="1"/>
        <v>90.895819285232633</v>
      </c>
      <c r="P11" s="9"/>
    </row>
    <row r="12" spans="1:133">
      <c r="A12" s="12"/>
      <c r="B12" s="25">
        <v>314.3</v>
      </c>
      <c r="C12" s="20" t="s">
        <v>14</v>
      </c>
      <c r="D12" s="46">
        <v>223967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223967</v>
      </c>
      <c r="O12" s="47">
        <f t="shared" si="1"/>
        <v>15.102292650033716</v>
      </c>
      <c r="P12" s="9"/>
    </row>
    <row r="13" spans="1:133">
      <c r="A13" s="12"/>
      <c r="B13" s="25">
        <v>314.8</v>
      </c>
      <c r="C13" s="20" t="s">
        <v>16</v>
      </c>
      <c r="D13" s="46">
        <v>40820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40820</v>
      </c>
      <c r="O13" s="47">
        <f t="shared" si="1"/>
        <v>2.7525286581254216</v>
      </c>
      <c r="P13" s="9"/>
    </row>
    <row r="14" spans="1:133">
      <c r="A14" s="12"/>
      <c r="B14" s="25">
        <v>315</v>
      </c>
      <c r="C14" s="20" t="s">
        <v>103</v>
      </c>
      <c r="D14" s="46">
        <v>495953</v>
      </c>
      <c r="E14" s="46">
        <v>0</v>
      </c>
      <c r="F14" s="46">
        <v>26384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522337</v>
      </c>
      <c r="O14" s="47">
        <f t="shared" si="1"/>
        <v>35.221645313553609</v>
      </c>
      <c r="P14" s="9"/>
    </row>
    <row r="15" spans="1:133">
      <c r="A15" s="12"/>
      <c r="B15" s="25">
        <v>316</v>
      </c>
      <c r="C15" s="20" t="s">
        <v>104</v>
      </c>
      <c r="D15" s="46">
        <v>70763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70763</v>
      </c>
      <c r="O15" s="47">
        <f t="shared" si="1"/>
        <v>4.7716115981119351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SUM(D17:D23)</f>
        <v>1217824</v>
      </c>
      <c r="E16" s="32">
        <f t="shared" si="3"/>
        <v>48650</v>
      </c>
      <c r="F16" s="32">
        <f t="shared" si="3"/>
        <v>399425</v>
      </c>
      <c r="G16" s="32">
        <f t="shared" si="3"/>
        <v>116425</v>
      </c>
      <c r="H16" s="32">
        <f t="shared" si="3"/>
        <v>0</v>
      </c>
      <c r="I16" s="32">
        <f t="shared" si="3"/>
        <v>345328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9" si="4">SUM(D16:M16)</f>
        <v>2127652</v>
      </c>
      <c r="O16" s="45">
        <f t="shared" si="1"/>
        <v>143.46945380984491</v>
      </c>
      <c r="P16" s="10"/>
    </row>
    <row r="17" spans="1:16">
      <c r="A17" s="12"/>
      <c r="B17" s="25">
        <v>322</v>
      </c>
      <c r="C17" s="20" t="s">
        <v>0</v>
      </c>
      <c r="D17" s="46">
        <v>347656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347656</v>
      </c>
      <c r="O17" s="47">
        <f t="shared" si="1"/>
        <v>23.44275118004046</v>
      </c>
      <c r="P17" s="9"/>
    </row>
    <row r="18" spans="1:16">
      <c r="A18" s="12"/>
      <c r="B18" s="25">
        <v>323.10000000000002</v>
      </c>
      <c r="C18" s="20" t="s">
        <v>20</v>
      </c>
      <c r="D18" s="46">
        <v>706171</v>
      </c>
      <c r="E18" s="46">
        <v>0</v>
      </c>
      <c r="F18" s="46">
        <v>382938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1089109</v>
      </c>
      <c r="O18" s="47">
        <f t="shared" si="1"/>
        <v>73.439581928523268</v>
      </c>
      <c r="P18" s="9"/>
    </row>
    <row r="19" spans="1:16">
      <c r="A19" s="12"/>
      <c r="B19" s="25">
        <v>323.7</v>
      </c>
      <c r="C19" s="20" t="s">
        <v>21</v>
      </c>
      <c r="D19" s="46">
        <v>132864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132864</v>
      </c>
      <c r="O19" s="47">
        <f t="shared" si="1"/>
        <v>8.9591368846931889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0</v>
      </c>
      <c r="F20" s="46">
        <v>16487</v>
      </c>
      <c r="G20" s="46">
        <v>56915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73402</v>
      </c>
      <c r="O20" s="47">
        <f t="shared" si="1"/>
        <v>4.9495616992582603</v>
      </c>
      <c r="P20" s="9"/>
    </row>
    <row r="21" spans="1:16">
      <c r="A21" s="12"/>
      <c r="B21" s="25">
        <v>324.20999999999998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345328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345328</v>
      </c>
      <c r="O21" s="47">
        <f t="shared" si="1"/>
        <v>23.285772083614294</v>
      </c>
      <c r="P21" s="9"/>
    </row>
    <row r="22" spans="1:16">
      <c r="A22" s="12"/>
      <c r="B22" s="25">
        <v>324.61</v>
      </c>
      <c r="C22" s="20" t="s">
        <v>26</v>
      </c>
      <c r="D22" s="46">
        <v>0</v>
      </c>
      <c r="E22" s="46">
        <v>27432</v>
      </c>
      <c r="F22" s="46">
        <v>0</v>
      </c>
      <c r="G22" s="46">
        <v>59510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86942</v>
      </c>
      <c r="O22" s="47">
        <f t="shared" si="1"/>
        <v>5.8625758597437629</v>
      </c>
      <c r="P22" s="9"/>
    </row>
    <row r="23" spans="1:16">
      <c r="A23" s="12"/>
      <c r="B23" s="25">
        <v>329</v>
      </c>
      <c r="C23" s="20" t="s">
        <v>27</v>
      </c>
      <c r="D23" s="46">
        <v>31133</v>
      </c>
      <c r="E23" s="46">
        <v>21218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52351</v>
      </c>
      <c r="O23" s="47">
        <f t="shared" si="1"/>
        <v>3.5300741739716792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SUM(D25:D39)</f>
        <v>1268876</v>
      </c>
      <c r="E24" s="32">
        <f t="shared" si="5"/>
        <v>1006382</v>
      </c>
      <c r="F24" s="32">
        <f t="shared" si="5"/>
        <v>0</v>
      </c>
      <c r="G24" s="32">
        <f t="shared" si="5"/>
        <v>72136</v>
      </c>
      <c r="H24" s="32">
        <f t="shared" si="5"/>
        <v>0</v>
      </c>
      <c r="I24" s="32">
        <f t="shared" si="5"/>
        <v>635889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153900</v>
      </c>
      <c r="N24" s="44">
        <f t="shared" si="4"/>
        <v>3137183</v>
      </c>
      <c r="O24" s="45">
        <f t="shared" si="1"/>
        <v>211.54302090357385</v>
      </c>
      <c r="P24" s="10"/>
    </row>
    <row r="25" spans="1:16">
      <c r="A25" s="12"/>
      <c r="B25" s="25">
        <v>331.2</v>
      </c>
      <c r="C25" s="20" t="s">
        <v>28</v>
      </c>
      <c r="D25" s="46">
        <v>1131</v>
      </c>
      <c r="E25" s="46">
        <v>13583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14714</v>
      </c>
      <c r="O25" s="47">
        <f t="shared" si="1"/>
        <v>0.99217801753202972</v>
      </c>
      <c r="P25" s="9"/>
    </row>
    <row r="26" spans="1:16">
      <c r="A26" s="12"/>
      <c r="B26" s="25">
        <v>331.41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145800</v>
      </c>
      <c r="N26" s="46">
        <f t="shared" si="4"/>
        <v>145800</v>
      </c>
      <c r="O26" s="47">
        <f t="shared" si="1"/>
        <v>9.8314227916385697</v>
      </c>
      <c r="P26" s="9"/>
    </row>
    <row r="27" spans="1:16">
      <c r="A27" s="12"/>
      <c r="B27" s="25">
        <v>331.7</v>
      </c>
      <c r="C27" s="20" t="s">
        <v>129</v>
      </c>
      <c r="D27" s="46">
        <v>0</v>
      </c>
      <c r="E27" s="46">
        <v>0</v>
      </c>
      <c r="F27" s="46">
        <v>0</v>
      </c>
      <c r="G27" s="46">
        <v>52211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52211</v>
      </c>
      <c r="O27" s="47">
        <f t="shared" si="1"/>
        <v>3.5206338503034389</v>
      </c>
      <c r="P27" s="9"/>
    </row>
    <row r="28" spans="1:16">
      <c r="A28" s="12"/>
      <c r="B28" s="25">
        <v>331.9</v>
      </c>
      <c r="C28" s="20" t="s">
        <v>30</v>
      </c>
      <c r="D28" s="46">
        <v>16073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16073</v>
      </c>
      <c r="O28" s="47">
        <f t="shared" si="1"/>
        <v>1.0838165879973027</v>
      </c>
      <c r="P28" s="9"/>
    </row>
    <row r="29" spans="1:16">
      <c r="A29" s="12"/>
      <c r="B29" s="25">
        <v>333</v>
      </c>
      <c r="C29" s="20" t="s">
        <v>3</v>
      </c>
      <c r="D29" s="46">
        <v>28775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28775</v>
      </c>
      <c r="O29" s="47">
        <f t="shared" si="1"/>
        <v>1.940323668240054</v>
      </c>
      <c r="P29" s="9"/>
    </row>
    <row r="30" spans="1:16">
      <c r="A30" s="12"/>
      <c r="B30" s="25">
        <v>334.41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8100</v>
      </c>
      <c r="N30" s="46">
        <f t="shared" ref="N30:N37" si="6">SUM(D30:M30)</f>
        <v>8100</v>
      </c>
      <c r="O30" s="47">
        <f t="shared" si="1"/>
        <v>0.54619015509103164</v>
      </c>
      <c r="P30" s="9"/>
    </row>
    <row r="31" spans="1:16">
      <c r="A31" s="12"/>
      <c r="B31" s="25">
        <v>334.7</v>
      </c>
      <c r="C31" s="20" t="s">
        <v>33</v>
      </c>
      <c r="D31" s="46">
        <v>0</v>
      </c>
      <c r="E31" s="46">
        <v>0</v>
      </c>
      <c r="F31" s="46">
        <v>0</v>
      </c>
      <c r="G31" s="46">
        <v>19925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19925</v>
      </c>
      <c r="O31" s="47">
        <f t="shared" si="1"/>
        <v>1.3435603506405933</v>
      </c>
      <c r="P31" s="9"/>
    </row>
    <row r="32" spans="1:16">
      <c r="A32" s="12"/>
      <c r="B32" s="25">
        <v>335.12</v>
      </c>
      <c r="C32" s="20" t="s">
        <v>105</v>
      </c>
      <c r="D32" s="46">
        <v>315069</v>
      </c>
      <c r="E32" s="46">
        <v>108020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423089</v>
      </c>
      <c r="O32" s="47">
        <f t="shared" si="1"/>
        <v>28.529265003371545</v>
      </c>
      <c r="P32" s="9"/>
    </row>
    <row r="33" spans="1:16">
      <c r="A33" s="12"/>
      <c r="B33" s="25">
        <v>335.14</v>
      </c>
      <c r="C33" s="20" t="s">
        <v>106</v>
      </c>
      <c r="D33" s="46">
        <v>34153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34153</v>
      </c>
      <c r="O33" s="47">
        <f t="shared" si="1"/>
        <v>2.3029669588671613</v>
      </c>
      <c r="P33" s="9"/>
    </row>
    <row r="34" spans="1:16">
      <c r="A34" s="12"/>
      <c r="B34" s="25">
        <v>335.15</v>
      </c>
      <c r="C34" s="20" t="s">
        <v>107</v>
      </c>
      <c r="D34" s="46">
        <v>10995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10995</v>
      </c>
      <c r="O34" s="47">
        <f t="shared" si="1"/>
        <v>0.74140256237356705</v>
      </c>
      <c r="P34" s="9"/>
    </row>
    <row r="35" spans="1:16">
      <c r="A35" s="12"/>
      <c r="B35" s="25">
        <v>335.18</v>
      </c>
      <c r="C35" s="20" t="s">
        <v>108</v>
      </c>
      <c r="D35" s="46">
        <v>847479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847479</v>
      </c>
      <c r="O35" s="47">
        <f t="shared" si="1"/>
        <v>57.146257585974375</v>
      </c>
      <c r="P35" s="9"/>
    </row>
    <row r="36" spans="1:16">
      <c r="A36" s="12"/>
      <c r="B36" s="25">
        <v>335.21</v>
      </c>
      <c r="C36" s="20" t="s">
        <v>38</v>
      </c>
      <c r="D36" s="46">
        <v>7480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7480</v>
      </c>
      <c r="O36" s="47">
        <f t="shared" si="1"/>
        <v>0.50438300741739717</v>
      </c>
      <c r="P36" s="9"/>
    </row>
    <row r="37" spans="1:16">
      <c r="A37" s="12"/>
      <c r="B37" s="25">
        <v>335.49</v>
      </c>
      <c r="C37" s="20" t="s">
        <v>39</v>
      </c>
      <c r="D37" s="46">
        <v>0</v>
      </c>
      <c r="E37" s="46">
        <v>14219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14219</v>
      </c>
      <c r="O37" s="47">
        <f t="shared" ref="O37:O68" si="7">(N37/O$74)</f>
        <v>0.95879973027646659</v>
      </c>
      <c r="P37" s="9"/>
    </row>
    <row r="38" spans="1:16">
      <c r="A38" s="12"/>
      <c r="B38" s="25">
        <v>337.3</v>
      </c>
      <c r="C38" s="20" t="s">
        <v>89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635889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635889</v>
      </c>
      <c r="O38" s="47">
        <f t="shared" si="7"/>
        <v>42.878556979096423</v>
      </c>
      <c r="P38" s="9"/>
    </row>
    <row r="39" spans="1:16">
      <c r="A39" s="12"/>
      <c r="B39" s="25">
        <v>338</v>
      </c>
      <c r="C39" s="20" t="s">
        <v>40</v>
      </c>
      <c r="D39" s="46">
        <v>7721</v>
      </c>
      <c r="E39" s="46">
        <v>870560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878281</v>
      </c>
      <c r="O39" s="47">
        <f t="shared" si="7"/>
        <v>59.223263654753879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SUM(D41:D53)</f>
        <v>1957734</v>
      </c>
      <c r="E40" s="32">
        <f t="shared" si="8"/>
        <v>160707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6649031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80256</v>
      </c>
      <c r="N40" s="32">
        <f>SUM(D40:M40)</f>
        <v>8847728</v>
      </c>
      <c r="O40" s="45">
        <f t="shared" si="7"/>
        <v>596.61011463250168</v>
      </c>
      <c r="P40" s="10"/>
    </row>
    <row r="41" spans="1:16">
      <c r="A41" s="12"/>
      <c r="B41" s="25">
        <v>341.1</v>
      </c>
      <c r="C41" s="20" t="s">
        <v>109</v>
      </c>
      <c r="D41" s="46">
        <v>16645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16645</v>
      </c>
      <c r="O41" s="47">
        <f t="shared" si="7"/>
        <v>1.1223870532703979</v>
      </c>
      <c r="P41" s="9"/>
    </row>
    <row r="42" spans="1:16">
      <c r="A42" s="12"/>
      <c r="B42" s="25">
        <v>341.3</v>
      </c>
      <c r="C42" s="20" t="s">
        <v>110</v>
      </c>
      <c r="D42" s="46">
        <v>395624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3" si="9">SUM(D42:M42)</f>
        <v>395624</v>
      </c>
      <c r="O42" s="47">
        <f t="shared" si="7"/>
        <v>26.67727579231288</v>
      </c>
      <c r="P42" s="9"/>
    </row>
    <row r="43" spans="1:16">
      <c r="A43" s="12"/>
      <c r="B43" s="25">
        <v>341.9</v>
      </c>
      <c r="C43" s="20" t="s">
        <v>111</v>
      </c>
      <c r="D43" s="46">
        <v>5303</v>
      </c>
      <c r="E43" s="46">
        <v>31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3369</v>
      </c>
      <c r="N43" s="46">
        <f t="shared" si="9"/>
        <v>8703</v>
      </c>
      <c r="O43" s="47">
        <f t="shared" si="7"/>
        <v>0.58685097774780848</v>
      </c>
      <c r="P43" s="9"/>
    </row>
    <row r="44" spans="1:16">
      <c r="A44" s="12"/>
      <c r="B44" s="25">
        <v>342.1</v>
      </c>
      <c r="C44" s="20" t="s">
        <v>50</v>
      </c>
      <c r="D44" s="46">
        <v>175528</v>
      </c>
      <c r="E44" s="46">
        <v>28316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203844</v>
      </c>
      <c r="O44" s="47">
        <f t="shared" si="7"/>
        <v>13.745380984490897</v>
      </c>
      <c r="P44" s="9"/>
    </row>
    <row r="45" spans="1:16">
      <c r="A45" s="12"/>
      <c r="B45" s="25">
        <v>342.2</v>
      </c>
      <c r="C45" s="20" t="s">
        <v>51</v>
      </c>
      <c r="D45" s="46">
        <v>267400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267400</v>
      </c>
      <c r="O45" s="47">
        <f t="shared" si="7"/>
        <v>18.031018206338501</v>
      </c>
      <c r="P45" s="9"/>
    </row>
    <row r="46" spans="1:16">
      <c r="A46" s="12"/>
      <c r="B46" s="25">
        <v>342.5</v>
      </c>
      <c r="C46" s="20" t="s">
        <v>52</v>
      </c>
      <c r="D46" s="46">
        <v>23316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23316</v>
      </c>
      <c r="O46" s="47">
        <f t="shared" si="7"/>
        <v>1.5722184760620364</v>
      </c>
      <c r="P46" s="9"/>
    </row>
    <row r="47" spans="1:16">
      <c r="A47" s="12"/>
      <c r="B47" s="25">
        <v>342.9</v>
      </c>
      <c r="C47" s="20" t="s">
        <v>53</v>
      </c>
      <c r="D47" s="46">
        <v>12709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12709</v>
      </c>
      <c r="O47" s="47">
        <f t="shared" si="7"/>
        <v>0.85697909642616321</v>
      </c>
      <c r="P47" s="9"/>
    </row>
    <row r="48" spans="1:16">
      <c r="A48" s="12"/>
      <c r="B48" s="25">
        <v>343.4</v>
      </c>
      <c r="C48" s="20" t="s">
        <v>54</v>
      </c>
      <c r="D48" s="46">
        <v>1018787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1018787</v>
      </c>
      <c r="O48" s="47">
        <f t="shared" si="7"/>
        <v>68.697707349966279</v>
      </c>
      <c r="P48" s="9"/>
    </row>
    <row r="49" spans="1:16">
      <c r="A49" s="12"/>
      <c r="B49" s="25">
        <v>343.6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6649031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6649031</v>
      </c>
      <c r="O49" s="47">
        <f t="shared" si="7"/>
        <v>448.35003371544167</v>
      </c>
      <c r="P49" s="9"/>
    </row>
    <row r="50" spans="1:16">
      <c r="A50" s="12"/>
      <c r="B50" s="25">
        <v>343.8</v>
      </c>
      <c r="C50" s="20" t="s">
        <v>56</v>
      </c>
      <c r="D50" s="46">
        <v>42422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42422</v>
      </c>
      <c r="O50" s="47">
        <f t="shared" si="7"/>
        <v>2.8605529332434254</v>
      </c>
      <c r="P50" s="9"/>
    </row>
    <row r="51" spans="1:16">
      <c r="A51" s="12"/>
      <c r="B51" s="25">
        <v>344.1</v>
      </c>
      <c r="C51" s="20" t="s">
        <v>112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76887</v>
      </c>
      <c r="N51" s="46">
        <f t="shared" si="9"/>
        <v>76887</v>
      </c>
      <c r="O51" s="47">
        <f t="shared" si="7"/>
        <v>5.1845583277140932</v>
      </c>
      <c r="P51" s="9"/>
    </row>
    <row r="52" spans="1:16">
      <c r="A52" s="12"/>
      <c r="B52" s="25">
        <v>344.9</v>
      </c>
      <c r="C52" s="20" t="s">
        <v>113</v>
      </c>
      <c r="D52" s="46">
        <v>0</v>
      </c>
      <c r="E52" s="46">
        <v>125164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125164</v>
      </c>
      <c r="O52" s="47">
        <f t="shared" si="7"/>
        <v>8.439919082939987</v>
      </c>
      <c r="P52" s="9"/>
    </row>
    <row r="53" spans="1:16">
      <c r="A53" s="12"/>
      <c r="B53" s="25">
        <v>347.2</v>
      </c>
      <c r="C53" s="20" t="s">
        <v>59</v>
      </c>
      <c r="D53" s="46">
        <v>0</v>
      </c>
      <c r="E53" s="46">
        <v>7196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7196</v>
      </c>
      <c r="O53" s="47">
        <f t="shared" si="7"/>
        <v>0.48523263654753879</v>
      </c>
      <c r="P53" s="9"/>
    </row>
    <row r="54" spans="1:16" ht="15.75">
      <c r="A54" s="29" t="s">
        <v>46</v>
      </c>
      <c r="B54" s="30"/>
      <c r="C54" s="31"/>
      <c r="D54" s="32">
        <f t="shared" ref="D54:M54" si="10">SUM(D55:D56)</f>
        <v>39199</v>
      </c>
      <c r="E54" s="32">
        <f t="shared" si="10"/>
        <v>19393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>SUM(D54:M54)</f>
        <v>58592</v>
      </c>
      <c r="O54" s="45">
        <f t="shared" si="7"/>
        <v>3.9509103169251518</v>
      </c>
      <c r="P54" s="10"/>
    </row>
    <row r="55" spans="1:16">
      <c r="A55" s="13"/>
      <c r="B55" s="39">
        <v>351.9</v>
      </c>
      <c r="C55" s="21" t="s">
        <v>114</v>
      </c>
      <c r="D55" s="46">
        <v>18508</v>
      </c>
      <c r="E55" s="46">
        <v>19393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37901</v>
      </c>
      <c r="O55" s="47">
        <f t="shared" si="7"/>
        <v>2.5556979096426162</v>
      </c>
      <c r="P55" s="9"/>
    </row>
    <row r="56" spans="1:16">
      <c r="A56" s="13"/>
      <c r="B56" s="39">
        <v>354</v>
      </c>
      <c r="C56" s="21" t="s">
        <v>62</v>
      </c>
      <c r="D56" s="46">
        <v>20691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20691</v>
      </c>
      <c r="O56" s="47">
        <f t="shared" si="7"/>
        <v>1.3952124072825354</v>
      </c>
      <c r="P56" s="9"/>
    </row>
    <row r="57" spans="1:16" ht="15.75">
      <c r="A57" s="29" t="s">
        <v>4</v>
      </c>
      <c r="B57" s="30"/>
      <c r="C57" s="31"/>
      <c r="D57" s="32">
        <f t="shared" ref="D57:M57" si="11">SUM(D58:D66)</f>
        <v>136691</v>
      </c>
      <c r="E57" s="32">
        <f t="shared" si="11"/>
        <v>17655</v>
      </c>
      <c r="F57" s="32">
        <f t="shared" si="11"/>
        <v>10</v>
      </c>
      <c r="G57" s="32">
        <f t="shared" si="11"/>
        <v>3500</v>
      </c>
      <c r="H57" s="32">
        <f t="shared" si="11"/>
        <v>0</v>
      </c>
      <c r="I57" s="32">
        <f t="shared" si="11"/>
        <v>196663</v>
      </c>
      <c r="J57" s="32">
        <f t="shared" si="11"/>
        <v>0</v>
      </c>
      <c r="K57" s="32">
        <f t="shared" si="11"/>
        <v>4398895</v>
      </c>
      <c r="L57" s="32">
        <f t="shared" si="11"/>
        <v>0</v>
      </c>
      <c r="M57" s="32">
        <f t="shared" si="11"/>
        <v>0</v>
      </c>
      <c r="N57" s="32">
        <f>SUM(D57:M57)</f>
        <v>4753414</v>
      </c>
      <c r="O57" s="45">
        <f t="shared" si="7"/>
        <v>320.52690492245449</v>
      </c>
      <c r="P57" s="10"/>
    </row>
    <row r="58" spans="1:16">
      <c r="A58" s="12"/>
      <c r="B58" s="25">
        <v>361.1</v>
      </c>
      <c r="C58" s="20" t="s">
        <v>64</v>
      </c>
      <c r="D58" s="46">
        <v>7056</v>
      </c>
      <c r="E58" s="46">
        <v>2436</v>
      </c>
      <c r="F58" s="46">
        <v>10</v>
      </c>
      <c r="G58" s="46">
        <v>3500</v>
      </c>
      <c r="H58" s="46">
        <v>0</v>
      </c>
      <c r="I58" s="46">
        <v>7496</v>
      </c>
      <c r="J58" s="46">
        <v>0</v>
      </c>
      <c r="K58" s="46">
        <v>244202</v>
      </c>
      <c r="L58" s="46">
        <v>0</v>
      </c>
      <c r="M58" s="46">
        <v>0</v>
      </c>
      <c r="N58" s="46">
        <f>SUM(D58:M58)</f>
        <v>264700</v>
      </c>
      <c r="O58" s="47">
        <f t="shared" si="7"/>
        <v>17.848954821308158</v>
      </c>
      <c r="P58" s="9"/>
    </row>
    <row r="59" spans="1:16">
      <c r="A59" s="12"/>
      <c r="B59" s="25">
        <v>361.2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454472</v>
      </c>
      <c r="L59" s="46">
        <v>0</v>
      </c>
      <c r="M59" s="46">
        <v>0</v>
      </c>
      <c r="N59" s="46">
        <f t="shared" ref="N59:N66" si="12">SUM(D59:M59)</f>
        <v>454472</v>
      </c>
      <c r="O59" s="47">
        <f t="shared" si="7"/>
        <v>30.64544841537424</v>
      </c>
      <c r="P59" s="9"/>
    </row>
    <row r="60" spans="1:16">
      <c r="A60" s="12"/>
      <c r="B60" s="25">
        <v>361.3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37139</v>
      </c>
      <c r="L60" s="46">
        <v>0</v>
      </c>
      <c r="M60" s="46">
        <v>0</v>
      </c>
      <c r="N60" s="46">
        <f t="shared" si="12"/>
        <v>37139</v>
      </c>
      <c r="O60" s="47">
        <f t="shared" si="7"/>
        <v>2.5043155765340526</v>
      </c>
      <c r="P60" s="9"/>
    </row>
    <row r="61" spans="1:16">
      <c r="A61" s="12"/>
      <c r="B61" s="25">
        <v>361.4</v>
      </c>
      <c r="C61" s="20" t="s">
        <v>115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2154037</v>
      </c>
      <c r="L61" s="46">
        <v>0</v>
      </c>
      <c r="M61" s="46">
        <v>0</v>
      </c>
      <c r="N61" s="46">
        <f t="shared" si="12"/>
        <v>2154037</v>
      </c>
      <c r="O61" s="47">
        <f t="shared" si="7"/>
        <v>145.24861766689145</v>
      </c>
      <c r="P61" s="9"/>
    </row>
    <row r="62" spans="1:16">
      <c r="A62" s="12"/>
      <c r="B62" s="25">
        <v>362</v>
      </c>
      <c r="C62" s="20" t="s">
        <v>68</v>
      </c>
      <c r="D62" s="46">
        <v>51650</v>
      </c>
      <c r="E62" s="46">
        <v>0</v>
      </c>
      <c r="F62" s="46">
        <v>0</v>
      </c>
      <c r="G62" s="46">
        <v>0</v>
      </c>
      <c r="H62" s="46">
        <v>0</v>
      </c>
      <c r="I62" s="46">
        <v>183572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235222</v>
      </c>
      <c r="O62" s="47">
        <f t="shared" si="7"/>
        <v>15.861227242076872</v>
      </c>
      <c r="P62" s="9"/>
    </row>
    <row r="63" spans="1:16">
      <c r="A63" s="12"/>
      <c r="B63" s="25">
        <v>364</v>
      </c>
      <c r="C63" s="20" t="s">
        <v>116</v>
      </c>
      <c r="D63" s="46">
        <v>5143</v>
      </c>
      <c r="E63" s="46">
        <v>0</v>
      </c>
      <c r="F63" s="46">
        <v>0</v>
      </c>
      <c r="G63" s="46">
        <v>0</v>
      </c>
      <c r="H63" s="46">
        <v>0</v>
      </c>
      <c r="I63" s="46">
        <v>5593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10736</v>
      </c>
      <c r="O63" s="47">
        <f t="shared" si="7"/>
        <v>0.72393796358732299</v>
      </c>
      <c r="P63" s="9"/>
    </row>
    <row r="64" spans="1:16">
      <c r="A64" s="12"/>
      <c r="B64" s="25">
        <v>366</v>
      </c>
      <c r="C64" s="20" t="s">
        <v>69</v>
      </c>
      <c r="D64" s="46">
        <v>16890</v>
      </c>
      <c r="E64" s="46">
        <v>8078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24968</v>
      </c>
      <c r="O64" s="47">
        <f t="shared" si="7"/>
        <v>1.683614295347269</v>
      </c>
      <c r="P64" s="9"/>
    </row>
    <row r="65" spans="1:119">
      <c r="A65" s="12"/>
      <c r="B65" s="25">
        <v>368</v>
      </c>
      <c r="C65" s="20" t="s">
        <v>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1507613</v>
      </c>
      <c r="L65" s="46">
        <v>0</v>
      </c>
      <c r="M65" s="46">
        <v>0</v>
      </c>
      <c r="N65" s="46">
        <f t="shared" si="12"/>
        <v>1507613</v>
      </c>
      <c r="O65" s="47">
        <f t="shared" si="7"/>
        <v>101.65967633175994</v>
      </c>
      <c r="P65" s="9"/>
    </row>
    <row r="66" spans="1:119">
      <c r="A66" s="12"/>
      <c r="B66" s="25">
        <v>369.9</v>
      </c>
      <c r="C66" s="20" t="s">
        <v>71</v>
      </c>
      <c r="D66" s="46">
        <v>55952</v>
      </c>
      <c r="E66" s="46">
        <v>7141</v>
      </c>
      <c r="F66" s="46">
        <v>0</v>
      </c>
      <c r="G66" s="46">
        <v>0</v>
      </c>
      <c r="H66" s="46">
        <v>0</v>
      </c>
      <c r="I66" s="46">
        <v>2</v>
      </c>
      <c r="J66" s="46">
        <v>0</v>
      </c>
      <c r="K66" s="46">
        <v>1432</v>
      </c>
      <c r="L66" s="46">
        <v>0</v>
      </c>
      <c r="M66" s="46">
        <v>0</v>
      </c>
      <c r="N66" s="46">
        <f t="shared" si="12"/>
        <v>64527</v>
      </c>
      <c r="O66" s="47">
        <f t="shared" si="7"/>
        <v>4.3511126095751855</v>
      </c>
      <c r="P66" s="9"/>
    </row>
    <row r="67" spans="1:119" ht="15.75">
      <c r="A67" s="29" t="s">
        <v>47</v>
      </c>
      <c r="B67" s="30"/>
      <c r="C67" s="31"/>
      <c r="D67" s="32">
        <f t="shared" ref="D67:M67" si="13">SUM(D68:D71)</f>
        <v>1057679</v>
      </c>
      <c r="E67" s="32">
        <f t="shared" si="13"/>
        <v>6665</v>
      </c>
      <c r="F67" s="32">
        <f t="shared" si="13"/>
        <v>1107118</v>
      </c>
      <c r="G67" s="32">
        <f t="shared" si="13"/>
        <v>15737</v>
      </c>
      <c r="H67" s="32">
        <f t="shared" si="13"/>
        <v>0</v>
      </c>
      <c r="I67" s="32">
        <f t="shared" si="13"/>
        <v>325000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39907</v>
      </c>
      <c r="N67" s="32">
        <f t="shared" ref="N67:N72" si="14">SUM(D67:M67)</f>
        <v>2552106</v>
      </c>
      <c r="O67" s="45">
        <f t="shared" si="7"/>
        <v>172.09076196898178</v>
      </c>
      <c r="P67" s="9"/>
    </row>
    <row r="68" spans="1:119">
      <c r="A68" s="12"/>
      <c r="B68" s="25">
        <v>381</v>
      </c>
      <c r="C68" s="20" t="s">
        <v>72</v>
      </c>
      <c r="D68" s="46">
        <v>959518</v>
      </c>
      <c r="E68" s="46">
        <v>6665</v>
      </c>
      <c r="F68" s="46">
        <v>1107118</v>
      </c>
      <c r="G68" s="46">
        <v>15737</v>
      </c>
      <c r="H68" s="46">
        <v>0</v>
      </c>
      <c r="I68" s="46">
        <v>325000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2414038</v>
      </c>
      <c r="O68" s="47">
        <f t="shared" si="7"/>
        <v>162.78071476736346</v>
      </c>
      <c r="P68" s="9"/>
    </row>
    <row r="69" spans="1:119">
      <c r="A69" s="12"/>
      <c r="B69" s="25">
        <v>383</v>
      </c>
      <c r="C69" s="20" t="s">
        <v>73</v>
      </c>
      <c r="D69" s="46">
        <v>86457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86457</v>
      </c>
      <c r="O69" s="47">
        <f>(N69/O$74)</f>
        <v>5.8298718813216457</v>
      </c>
      <c r="P69" s="9"/>
    </row>
    <row r="70" spans="1:119">
      <c r="A70" s="12"/>
      <c r="B70" s="25">
        <v>388.2</v>
      </c>
      <c r="C70" s="20" t="s">
        <v>74</v>
      </c>
      <c r="D70" s="46">
        <v>11704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11704</v>
      </c>
      <c r="O70" s="47">
        <f>(N70/O$74)</f>
        <v>0.78921105866486851</v>
      </c>
      <c r="P70" s="9"/>
    </row>
    <row r="71" spans="1:119" ht="15.75" thickBot="1">
      <c r="A71" s="12"/>
      <c r="B71" s="25">
        <v>389.7</v>
      </c>
      <c r="C71" s="20" t="s">
        <v>130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39907</v>
      </c>
      <c r="N71" s="46">
        <f t="shared" si="14"/>
        <v>39907</v>
      </c>
      <c r="O71" s="47">
        <f>(N71/O$74)</f>
        <v>2.6909642616318274</v>
      </c>
      <c r="P71" s="9"/>
    </row>
    <row r="72" spans="1:119" ht="16.5" thickBot="1">
      <c r="A72" s="14" t="s">
        <v>60</v>
      </c>
      <c r="B72" s="23"/>
      <c r="C72" s="22"/>
      <c r="D72" s="15">
        <f t="shared" ref="D72:M72" si="15">SUM(D5,D16,D24,D40,D54,D57,D67)</f>
        <v>10971053</v>
      </c>
      <c r="E72" s="15">
        <f t="shared" si="15"/>
        <v>2926495</v>
      </c>
      <c r="F72" s="15">
        <f t="shared" si="15"/>
        <v>2187869</v>
      </c>
      <c r="G72" s="15">
        <f t="shared" si="15"/>
        <v>207798</v>
      </c>
      <c r="H72" s="15">
        <f t="shared" si="15"/>
        <v>0</v>
      </c>
      <c r="I72" s="15">
        <f t="shared" si="15"/>
        <v>8151911</v>
      </c>
      <c r="J72" s="15">
        <f t="shared" si="15"/>
        <v>0</v>
      </c>
      <c r="K72" s="15">
        <f t="shared" si="15"/>
        <v>4628147</v>
      </c>
      <c r="L72" s="15">
        <f t="shared" si="15"/>
        <v>0</v>
      </c>
      <c r="M72" s="15">
        <f t="shared" si="15"/>
        <v>274063</v>
      </c>
      <c r="N72" s="15">
        <f t="shared" si="14"/>
        <v>29347336</v>
      </c>
      <c r="O72" s="38">
        <f>(N72/O$74)</f>
        <v>1978.9167902899528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131</v>
      </c>
      <c r="M74" s="48"/>
      <c r="N74" s="48"/>
      <c r="O74" s="43">
        <v>14830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5211639</v>
      </c>
      <c r="E5" s="27">
        <f t="shared" si="0"/>
        <v>1534865</v>
      </c>
      <c r="F5" s="27">
        <f t="shared" si="0"/>
        <v>654931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228954</v>
      </c>
      <c r="L5" s="27">
        <f t="shared" si="0"/>
        <v>0</v>
      </c>
      <c r="M5" s="27">
        <f t="shared" si="0"/>
        <v>0</v>
      </c>
      <c r="N5" s="28">
        <f>SUM(D5:M5)</f>
        <v>7630389</v>
      </c>
      <c r="O5" s="33">
        <f t="shared" ref="O5:O36" si="1">(N5/O$74)</f>
        <v>525.4365101225726</v>
      </c>
      <c r="P5" s="6"/>
    </row>
    <row r="6" spans="1:133">
      <c r="A6" s="12"/>
      <c r="B6" s="25">
        <v>311</v>
      </c>
      <c r="C6" s="20" t="s">
        <v>2</v>
      </c>
      <c r="D6" s="46">
        <v>3749325</v>
      </c>
      <c r="E6" s="46">
        <v>919754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4669079</v>
      </c>
      <c r="O6" s="47">
        <f t="shared" si="1"/>
        <v>321.51762842583668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61165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61165</v>
      </c>
      <c r="O7" s="47">
        <f t="shared" si="1"/>
        <v>4.2118854152320617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553946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553946</v>
      </c>
      <c r="O8" s="47">
        <f t="shared" si="1"/>
        <v>38.145296791075609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132795</v>
      </c>
      <c r="L9" s="46">
        <v>0</v>
      </c>
      <c r="M9" s="46">
        <v>0</v>
      </c>
      <c r="N9" s="46">
        <f>SUM(D9:M9)</f>
        <v>132795</v>
      </c>
      <c r="O9" s="47">
        <f t="shared" si="1"/>
        <v>9.1444015975760919</v>
      </c>
      <c r="P9" s="9"/>
    </row>
    <row r="10" spans="1:133">
      <c r="A10" s="12"/>
      <c r="B10" s="25">
        <v>312.52</v>
      </c>
      <c r="C10" s="20" t="s">
        <v>102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96159</v>
      </c>
      <c r="L10" s="46">
        <v>0</v>
      </c>
      <c r="M10" s="46">
        <v>0</v>
      </c>
      <c r="N10" s="46">
        <f>SUM(D10:M10)</f>
        <v>96159</v>
      </c>
      <c r="O10" s="47">
        <f t="shared" si="1"/>
        <v>6.6216085938575953</v>
      </c>
      <c r="P10" s="9"/>
    </row>
    <row r="11" spans="1:133">
      <c r="A11" s="12"/>
      <c r="B11" s="25">
        <v>314.10000000000002</v>
      </c>
      <c r="C11" s="20" t="s">
        <v>13</v>
      </c>
      <c r="D11" s="46">
        <v>597298</v>
      </c>
      <c r="E11" s="46">
        <v>0</v>
      </c>
      <c r="F11" s="46">
        <v>654931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1252229</v>
      </c>
      <c r="O11" s="47">
        <f t="shared" si="1"/>
        <v>86.229789285222424</v>
      </c>
      <c r="P11" s="9"/>
    </row>
    <row r="12" spans="1:133">
      <c r="A12" s="12"/>
      <c r="B12" s="25">
        <v>314.3</v>
      </c>
      <c r="C12" s="20" t="s">
        <v>14</v>
      </c>
      <c r="D12" s="46">
        <v>225694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225694</v>
      </c>
      <c r="O12" s="47">
        <f t="shared" si="1"/>
        <v>15.541523206169948</v>
      </c>
      <c r="P12" s="9"/>
    </row>
    <row r="13" spans="1:133">
      <c r="A13" s="12"/>
      <c r="B13" s="25">
        <v>314.8</v>
      </c>
      <c r="C13" s="20" t="s">
        <v>16</v>
      </c>
      <c r="D13" s="46">
        <v>35574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35574</v>
      </c>
      <c r="O13" s="47">
        <f t="shared" si="1"/>
        <v>2.4496625809117201</v>
      </c>
      <c r="P13" s="9"/>
    </row>
    <row r="14" spans="1:133">
      <c r="A14" s="12"/>
      <c r="B14" s="25">
        <v>315</v>
      </c>
      <c r="C14" s="20" t="s">
        <v>103</v>
      </c>
      <c r="D14" s="46">
        <v>527187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527187</v>
      </c>
      <c r="O14" s="47">
        <f t="shared" si="1"/>
        <v>36.3026442638755</v>
      </c>
      <c r="P14" s="9"/>
    </row>
    <row r="15" spans="1:133">
      <c r="A15" s="12"/>
      <c r="B15" s="25">
        <v>316</v>
      </c>
      <c r="C15" s="20" t="s">
        <v>104</v>
      </c>
      <c r="D15" s="46">
        <v>76561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76561</v>
      </c>
      <c r="O15" s="47">
        <f t="shared" si="1"/>
        <v>5.2720699628150394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SUM(D17:D23)</f>
        <v>989388</v>
      </c>
      <c r="E16" s="32">
        <f t="shared" si="3"/>
        <v>40592</v>
      </c>
      <c r="F16" s="32">
        <f t="shared" si="3"/>
        <v>386256</v>
      </c>
      <c r="G16" s="32">
        <f t="shared" si="3"/>
        <v>91791</v>
      </c>
      <c r="H16" s="32">
        <f t="shared" si="3"/>
        <v>0</v>
      </c>
      <c r="I16" s="32">
        <f t="shared" si="3"/>
        <v>246949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8" si="4">SUM(D16:M16)</f>
        <v>1754976</v>
      </c>
      <c r="O16" s="45">
        <f t="shared" si="1"/>
        <v>120.84946977000413</v>
      </c>
      <c r="P16" s="10"/>
    </row>
    <row r="17" spans="1:16">
      <c r="A17" s="12"/>
      <c r="B17" s="25">
        <v>322</v>
      </c>
      <c r="C17" s="20" t="s">
        <v>0</v>
      </c>
      <c r="D17" s="46">
        <v>262537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262537</v>
      </c>
      <c r="O17" s="47">
        <f t="shared" si="1"/>
        <v>18.07857044484231</v>
      </c>
      <c r="P17" s="9"/>
    </row>
    <row r="18" spans="1:16">
      <c r="A18" s="12"/>
      <c r="B18" s="25">
        <v>323.10000000000002</v>
      </c>
      <c r="C18" s="20" t="s">
        <v>20</v>
      </c>
      <c r="D18" s="46">
        <v>601056</v>
      </c>
      <c r="E18" s="46">
        <v>0</v>
      </c>
      <c r="F18" s="46">
        <v>380640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981696</v>
      </c>
      <c r="O18" s="47">
        <f t="shared" si="1"/>
        <v>67.60060597713813</v>
      </c>
      <c r="P18" s="9"/>
    </row>
    <row r="19" spans="1:16">
      <c r="A19" s="12"/>
      <c r="B19" s="25">
        <v>323.7</v>
      </c>
      <c r="C19" s="20" t="s">
        <v>21</v>
      </c>
      <c r="D19" s="46">
        <v>117170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117170</v>
      </c>
      <c r="O19" s="47">
        <f t="shared" si="1"/>
        <v>8.0684478721939126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0</v>
      </c>
      <c r="F20" s="46">
        <v>5616</v>
      </c>
      <c r="G20" s="46">
        <v>45063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50679</v>
      </c>
      <c r="O20" s="47">
        <f t="shared" si="1"/>
        <v>3.4898085663131799</v>
      </c>
      <c r="P20" s="9"/>
    </row>
    <row r="21" spans="1:16">
      <c r="A21" s="12"/>
      <c r="B21" s="25">
        <v>324.20999999999998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246949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246949</v>
      </c>
      <c r="O21" s="47">
        <f t="shared" si="1"/>
        <v>17.005164577881835</v>
      </c>
      <c r="P21" s="9"/>
    </row>
    <row r="22" spans="1:16">
      <c r="A22" s="12"/>
      <c r="B22" s="25">
        <v>324.61</v>
      </c>
      <c r="C22" s="20" t="s">
        <v>26</v>
      </c>
      <c r="D22" s="46">
        <v>0</v>
      </c>
      <c r="E22" s="46">
        <v>21542</v>
      </c>
      <c r="F22" s="46">
        <v>0</v>
      </c>
      <c r="G22" s="46">
        <v>46728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68270</v>
      </c>
      <c r="O22" s="47">
        <f t="shared" si="1"/>
        <v>4.701143093237846</v>
      </c>
      <c r="P22" s="9"/>
    </row>
    <row r="23" spans="1:16">
      <c r="A23" s="12"/>
      <c r="B23" s="25">
        <v>329</v>
      </c>
      <c r="C23" s="20" t="s">
        <v>27</v>
      </c>
      <c r="D23" s="46">
        <v>8625</v>
      </c>
      <c r="E23" s="46">
        <v>19050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27675</v>
      </c>
      <c r="O23" s="47">
        <f t="shared" si="1"/>
        <v>1.9057292383969151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SUM(D25:D37)</f>
        <v>1132327</v>
      </c>
      <c r="E24" s="32">
        <f t="shared" si="5"/>
        <v>981119</v>
      </c>
      <c r="F24" s="32">
        <f t="shared" si="5"/>
        <v>0</v>
      </c>
      <c r="G24" s="32">
        <f t="shared" si="5"/>
        <v>8484</v>
      </c>
      <c r="H24" s="32">
        <f t="shared" si="5"/>
        <v>0</v>
      </c>
      <c r="I24" s="32">
        <f t="shared" si="5"/>
        <v>152672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27121</v>
      </c>
      <c r="N24" s="44">
        <f t="shared" si="4"/>
        <v>2301723</v>
      </c>
      <c r="O24" s="45">
        <f t="shared" si="1"/>
        <v>158.49903594546205</v>
      </c>
      <c r="P24" s="10"/>
    </row>
    <row r="25" spans="1:16">
      <c r="A25" s="12"/>
      <c r="B25" s="25">
        <v>331.2</v>
      </c>
      <c r="C25" s="20" t="s">
        <v>28</v>
      </c>
      <c r="D25" s="46">
        <v>2268</v>
      </c>
      <c r="E25" s="46">
        <v>15398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17666</v>
      </c>
      <c r="O25" s="47">
        <f t="shared" si="1"/>
        <v>1.2164991048065006</v>
      </c>
      <c r="P25" s="9"/>
    </row>
    <row r="26" spans="1:16">
      <c r="A26" s="12"/>
      <c r="B26" s="25">
        <v>331.41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27121</v>
      </c>
      <c r="N26" s="46">
        <f t="shared" si="4"/>
        <v>27121</v>
      </c>
      <c r="O26" s="47">
        <f t="shared" si="1"/>
        <v>1.8675802231097645</v>
      </c>
      <c r="P26" s="9"/>
    </row>
    <row r="27" spans="1:16">
      <c r="A27" s="12"/>
      <c r="B27" s="25">
        <v>331.9</v>
      </c>
      <c r="C27" s="20" t="s">
        <v>30</v>
      </c>
      <c r="D27" s="46">
        <v>7902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7902</v>
      </c>
      <c r="O27" s="47">
        <f t="shared" si="1"/>
        <v>0.54413992563007851</v>
      </c>
      <c r="P27" s="9"/>
    </row>
    <row r="28" spans="1:16">
      <c r="A28" s="12"/>
      <c r="B28" s="25">
        <v>333</v>
      </c>
      <c r="C28" s="20" t="s">
        <v>3</v>
      </c>
      <c r="D28" s="46">
        <v>31293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31293</v>
      </c>
      <c r="O28" s="47">
        <f t="shared" si="1"/>
        <v>2.1548684754166092</v>
      </c>
      <c r="P28" s="9"/>
    </row>
    <row r="29" spans="1:16">
      <c r="A29" s="12"/>
      <c r="B29" s="25">
        <v>334.7</v>
      </c>
      <c r="C29" s="20" t="s">
        <v>33</v>
      </c>
      <c r="D29" s="46">
        <v>0</v>
      </c>
      <c r="E29" s="46">
        <v>0</v>
      </c>
      <c r="F29" s="46">
        <v>0</v>
      </c>
      <c r="G29" s="46">
        <v>8484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8484</v>
      </c>
      <c r="O29" s="47">
        <f t="shared" si="1"/>
        <v>0.58421704999311386</v>
      </c>
      <c r="P29" s="9"/>
    </row>
    <row r="30" spans="1:16">
      <c r="A30" s="12"/>
      <c r="B30" s="25">
        <v>335.12</v>
      </c>
      <c r="C30" s="20" t="s">
        <v>105</v>
      </c>
      <c r="D30" s="46">
        <v>287939</v>
      </c>
      <c r="E30" s="46">
        <v>103235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391174</v>
      </c>
      <c r="O30" s="47">
        <f t="shared" si="1"/>
        <v>26.936647844649496</v>
      </c>
      <c r="P30" s="9"/>
    </row>
    <row r="31" spans="1:16">
      <c r="A31" s="12"/>
      <c r="B31" s="25">
        <v>335.14</v>
      </c>
      <c r="C31" s="20" t="s">
        <v>106</v>
      </c>
      <c r="D31" s="46">
        <v>31294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31294</v>
      </c>
      <c r="O31" s="47">
        <f t="shared" si="1"/>
        <v>2.1549373364550339</v>
      </c>
      <c r="P31" s="9"/>
    </row>
    <row r="32" spans="1:16">
      <c r="A32" s="12"/>
      <c r="B32" s="25">
        <v>335.15</v>
      </c>
      <c r="C32" s="20" t="s">
        <v>107</v>
      </c>
      <c r="D32" s="46">
        <v>10416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10416</v>
      </c>
      <c r="O32" s="47">
        <f t="shared" si="1"/>
        <v>0.7172565762291695</v>
      </c>
      <c r="P32" s="9"/>
    </row>
    <row r="33" spans="1:16">
      <c r="A33" s="12"/>
      <c r="B33" s="25">
        <v>335.18</v>
      </c>
      <c r="C33" s="20" t="s">
        <v>108</v>
      </c>
      <c r="D33" s="46">
        <v>744955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744955</v>
      </c>
      <c r="O33" s="47">
        <f t="shared" si="1"/>
        <v>51.298374879493181</v>
      </c>
      <c r="P33" s="9"/>
    </row>
    <row r="34" spans="1:16">
      <c r="A34" s="12"/>
      <c r="B34" s="25">
        <v>335.21</v>
      </c>
      <c r="C34" s="20" t="s">
        <v>38</v>
      </c>
      <c r="D34" s="46">
        <v>8760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8760</v>
      </c>
      <c r="O34" s="47">
        <f t="shared" si="1"/>
        <v>0.60322269659826466</v>
      </c>
      <c r="P34" s="9"/>
    </row>
    <row r="35" spans="1:16">
      <c r="A35" s="12"/>
      <c r="B35" s="25">
        <v>335.49</v>
      </c>
      <c r="C35" s="20" t="s">
        <v>39</v>
      </c>
      <c r="D35" s="46">
        <v>0</v>
      </c>
      <c r="E35" s="46">
        <v>12493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12493</v>
      </c>
      <c r="O35" s="47">
        <f t="shared" si="1"/>
        <v>0.86028095303677177</v>
      </c>
      <c r="P35" s="9"/>
    </row>
    <row r="36" spans="1:16">
      <c r="A36" s="12"/>
      <c r="B36" s="25">
        <v>337.3</v>
      </c>
      <c r="C36" s="20" t="s">
        <v>89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152672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152672</v>
      </c>
      <c r="O36" s="47">
        <f t="shared" si="1"/>
        <v>10.513152458339071</v>
      </c>
      <c r="P36" s="9"/>
    </row>
    <row r="37" spans="1:16">
      <c r="A37" s="12"/>
      <c r="B37" s="25">
        <v>338</v>
      </c>
      <c r="C37" s="20" t="s">
        <v>40</v>
      </c>
      <c r="D37" s="46">
        <v>7500</v>
      </c>
      <c r="E37" s="46">
        <v>849993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857493</v>
      </c>
      <c r="O37" s="47">
        <f t="shared" ref="O37:O68" si="7">(N37/O$74)</f>
        <v>59.047858421705001</v>
      </c>
      <c r="P37" s="9"/>
    </row>
    <row r="38" spans="1:16" ht="15.75">
      <c r="A38" s="29" t="s">
        <v>45</v>
      </c>
      <c r="B38" s="30"/>
      <c r="C38" s="31"/>
      <c r="D38" s="32">
        <f t="shared" ref="D38:M38" si="8">SUM(D39:D51)</f>
        <v>1978892</v>
      </c>
      <c r="E38" s="32">
        <f t="shared" si="8"/>
        <v>142077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6549909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90595</v>
      </c>
      <c r="N38" s="32">
        <f>SUM(D38:M38)</f>
        <v>8761473</v>
      </c>
      <c r="O38" s="45">
        <f t="shared" si="7"/>
        <v>603.32412890786395</v>
      </c>
      <c r="P38" s="10"/>
    </row>
    <row r="39" spans="1:16">
      <c r="A39" s="12"/>
      <c r="B39" s="25">
        <v>341.1</v>
      </c>
      <c r="C39" s="20" t="s">
        <v>109</v>
      </c>
      <c r="D39" s="46">
        <v>10582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10582</v>
      </c>
      <c r="O39" s="47">
        <f t="shared" si="7"/>
        <v>0.72868750860762976</v>
      </c>
      <c r="P39" s="9"/>
    </row>
    <row r="40" spans="1:16">
      <c r="A40" s="12"/>
      <c r="B40" s="25">
        <v>341.3</v>
      </c>
      <c r="C40" s="20" t="s">
        <v>110</v>
      </c>
      <c r="D40" s="46">
        <v>419310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1" si="9">SUM(D40:M40)</f>
        <v>419310</v>
      </c>
      <c r="O40" s="47">
        <f t="shared" si="7"/>
        <v>28.874122021760087</v>
      </c>
      <c r="P40" s="9"/>
    </row>
    <row r="41" spans="1:16">
      <c r="A41" s="12"/>
      <c r="B41" s="25">
        <v>341.9</v>
      </c>
      <c r="C41" s="20" t="s">
        <v>111</v>
      </c>
      <c r="D41" s="46">
        <v>3857</v>
      </c>
      <c r="E41" s="46">
        <v>897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3953</v>
      </c>
      <c r="N41" s="46">
        <f t="shared" si="9"/>
        <v>8707</v>
      </c>
      <c r="O41" s="47">
        <f t="shared" si="7"/>
        <v>0.59957306156176837</v>
      </c>
      <c r="P41" s="9"/>
    </row>
    <row r="42" spans="1:16">
      <c r="A42" s="12"/>
      <c r="B42" s="25">
        <v>342.1</v>
      </c>
      <c r="C42" s="20" t="s">
        <v>50</v>
      </c>
      <c r="D42" s="46">
        <v>174528</v>
      </c>
      <c r="E42" s="46">
        <v>25632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200160</v>
      </c>
      <c r="O42" s="47">
        <f t="shared" si="7"/>
        <v>13.783225451039801</v>
      </c>
      <c r="P42" s="9"/>
    </row>
    <row r="43" spans="1:16">
      <c r="A43" s="12"/>
      <c r="B43" s="25">
        <v>342.2</v>
      </c>
      <c r="C43" s="20" t="s">
        <v>51</v>
      </c>
      <c r="D43" s="46">
        <v>270070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270070</v>
      </c>
      <c r="O43" s="47">
        <f t="shared" si="7"/>
        <v>18.597300647293761</v>
      </c>
      <c r="P43" s="9"/>
    </row>
    <row r="44" spans="1:16">
      <c r="A44" s="12"/>
      <c r="B44" s="25">
        <v>342.5</v>
      </c>
      <c r="C44" s="20" t="s">
        <v>52</v>
      </c>
      <c r="D44" s="46">
        <v>15902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15902</v>
      </c>
      <c r="O44" s="47">
        <f t="shared" si="7"/>
        <v>1.0950282330257541</v>
      </c>
      <c r="P44" s="9"/>
    </row>
    <row r="45" spans="1:16">
      <c r="A45" s="12"/>
      <c r="B45" s="25">
        <v>342.9</v>
      </c>
      <c r="C45" s="20" t="s">
        <v>53</v>
      </c>
      <c r="D45" s="46">
        <v>11321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11321</v>
      </c>
      <c r="O45" s="47">
        <f t="shared" si="7"/>
        <v>0.77957581600330528</v>
      </c>
      <c r="P45" s="9"/>
    </row>
    <row r="46" spans="1:16">
      <c r="A46" s="12"/>
      <c r="B46" s="25">
        <v>343.4</v>
      </c>
      <c r="C46" s="20" t="s">
        <v>54</v>
      </c>
      <c r="D46" s="46">
        <v>996661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996661</v>
      </c>
      <c r="O46" s="47">
        <f t="shared" si="7"/>
        <v>68.63111141716017</v>
      </c>
      <c r="P46" s="9"/>
    </row>
    <row r="47" spans="1:16">
      <c r="A47" s="12"/>
      <c r="B47" s="25">
        <v>343.6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6549909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6549909</v>
      </c>
      <c r="O47" s="47">
        <f t="shared" si="7"/>
        <v>451.03353532571271</v>
      </c>
      <c r="P47" s="9"/>
    </row>
    <row r="48" spans="1:16">
      <c r="A48" s="12"/>
      <c r="B48" s="25">
        <v>343.8</v>
      </c>
      <c r="C48" s="20" t="s">
        <v>56</v>
      </c>
      <c r="D48" s="46">
        <v>76369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76369</v>
      </c>
      <c r="O48" s="47">
        <f t="shared" si="7"/>
        <v>5.2588486434375428</v>
      </c>
      <c r="P48" s="9"/>
    </row>
    <row r="49" spans="1:16">
      <c r="A49" s="12"/>
      <c r="B49" s="25">
        <v>344.1</v>
      </c>
      <c r="C49" s="20" t="s">
        <v>112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86642</v>
      </c>
      <c r="N49" s="46">
        <f t="shared" si="9"/>
        <v>86642</v>
      </c>
      <c r="O49" s="47">
        <f t="shared" si="7"/>
        <v>5.9662580911720147</v>
      </c>
      <c r="P49" s="9"/>
    </row>
    <row r="50" spans="1:16">
      <c r="A50" s="12"/>
      <c r="B50" s="25">
        <v>344.9</v>
      </c>
      <c r="C50" s="20" t="s">
        <v>113</v>
      </c>
      <c r="D50" s="46">
        <v>0</v>
      </c>
      <c r="E50" s="46">
        <v>108418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108418</v>
      </c>
      <c r="O50" s="47">
        <f t="shared" si="7"/>
        <v>7.4657760639030437</v>
      </c>
      <c r="P50" s="9"/>
    </row>
    <row r="51" spans="1:16">
      <c r="A51" s="12"/>
      <c r="B51" s="25">
        <v>347.2</v>
      </c>
      <c r="C51" s="20" t="s">
        <v>59</v>
      </c>
      <c r="D51" s="46">
        <v>292</v>
      </c>
      <c r="E51" s="46">
        <v>7130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7422</v>
      </c>
      <c r="O51" s="47">
        <f t="shared" si="7"/>
        <v>0.51108662718633802</v>
      </c>
      <c r="P51" s="9"/>
    </row>
    <row r="52" spans="1:16" ht="15.75">
      <c r="A52" s="29" t="s">
        <v>46</v>
      </c>
      <c r="B52" s="30"/>
      <c r="C52" s="31"/>
      <c r="D52" s="32">
        <f t="shared" ref="D52:M52" si="10">SUM(D53:D54)</f>
        <v>33575</v>
      </c>
      <c r="E52" s="32">
        <f t="shared" si="10"/>
        <v>29801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63376</v>
      </c>
      <c r="O52" s="45">
        <f t="shared" si="7"/>
        <v>4.3641371711885419</v>
      </c>
      <c r="P52" s="10"/>
    </row>
    <row r="53" spans="1:16">
      <c r="A53" s="13"/>
      <c r="B53" s="39">
        <v>351.9</v>
      </c>
      <c r="C53" s="21" t="s">
        <v>114</v>
      </c>
      <c r="D53" s="46">
        <v>14205</v>
      </c>
      <c r="E53" s="46">
        <v>29801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44006</v>
      </c>
      <c r="O53" s="47">
        <f t="shared" si="7"/>
        <v>3.0302988569067622</v>
      </c>
      <c r="P53" s="9"/>
    </row>
    <row r="54" spans="1:16">
      <c r="A54" s="13"/>
      <c r="B54" s="39">
        <v>354</v>
      </c>
      <c r="C54" s="21" t="s">
        <v>62</v>
      </c>
      <c r="D54" s="46">
        <v>19370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19370</v>
      </c>
      <c r="O54" s="47">
        <f t="shared" si="7"/>
        <v>1.3338383142817793</v>
      </c>
      <c r="P54" s="9"/>
    </row>
    <row r="55" spans="1:16" ht="15.75">
      <c r="A55" s="29" t="s">
        <v>4</v>
      </c>
      <c r="B55" s="30"/>
      <c r="C55" s="31"/>
      <c r="D55" s="32">
        <f t="shared" ref="D55:M55" si="11">SUM(D56:D65)</f>
        <v>116415</v>
      </c>
      <c r="E55" s="32">
        <f t="shared" si="11"/>
        <v>29944</v>
      </c>
      <c r="F55" s="32">
        <f t="shared" si="11"/>
        <v>3007</v>
      </c>
      <c r="G55" s="32">
        <f t="shared" si="11"/>
        <v>1848</v>
      </c>
      <c r="H55" s="32">
        <f t="shared" si="11"/>
        <v>0</v>
      </c>
      <c r="I55" s="32">
        <f t="shared" si="11"/>
        <v>250183</v>
      </c>
      <c r="J55" s="32">
        <f t="shared" si="11"/>
        <v>0</v>
      </c>
      <c r="K55" s="32">
        <f t="shared" si="11"/>
        <v>4981500</v>
      </c>
      <c r="L55" s="32">
        <f t="shared" si="11"/>
        <v>0</v>
      </c>
      <c r="M55" s="32">
        <f t="shared" si="11"/>
        <v>498</v>
      </c>
      <c r="N55" s="32">
        <f>SUM(D55:M55)</f>
        <v>5383395</v>
      </c>
      <c r="O55" s="45">
        <f t="shared" si="7"/>
        <v>370.70616994904282</v>
      </c>
      <c r="P55" s="10"/>
    </row>
    <row r="56" spans="1:16">
      <c r="A56" s="12"/>
      <c r="B56" s="25">
        <v>361.1</v>
      </c>
      <c r="C56" s="20" t="s">
        <v>64</v>
      </c>
      <c r="D56" s="46">
        <v>10911</v>
      </c>
      <c r="E56" s="46">
        <v>3311</v>
      </c>
      <c r="F56" s="46">
        <v>3007</v>
      </c>
      <c r="G56" s="46">
        <v>1848</v>
      </c>
      <c r="H56" s="46">
        <v>0</v>
      </c>
      <c r="I56" s="46">
        <v>8678</v>
      </c>
      <c r="J56" s="46">
        <v>0</v>
      </c>
      <c r="K56" s="46">
        <v>294095</v>
      </c>
      <c r="L56" s="46">
        <v>0</v>
      </c>
      <c r="M56" s="46">
        <v>0</v>
      </c>
      <c r="N56" s="46">
        <f>SUM(D56:M56)</f>
        <v>321850</v>
      </c>
      <c r="O56" s="47">
        <f t="shared" si="7"/>
        <v>22.162925216912271</v>
      </c>
      <c r="P56" s="9"/>
    </row>
    <row r="57" spans="1:16">
      <c r="A57" s="12"/>
      <c r="B57" s="25">
        <v>361.2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386912</v>
      </c>
      <c r="L57" s="46">
        <v>0</v>
      </c>
      <c r="M57" s="46">
        <v>0</v>
      </c>
      <c r="N57" s="46">
        <f t="shared" ref="N57:N65" si="12">SUM(D57:M57)</f>
        <v>386912</v>
      </c>
      <c r="O57" s="47">
        <f t="shared" si="7"/>
        <v>26.643162098884453</v>
      </c>
      <c r="P57" s="9"/>
    </row>
    <row r="58" spans="1:16">
      <c r="A58" s="12"/>
      <c r="B58" s="25">
        <v>361.3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2484711</v>
      </c>
      <c r="L58" s="46">
        <v>0</v>
      </c>
      <c r="M58" s="46">
        <v>0</v>
      </c>
      <c r="N58" s="46">
        <f t="shared" si="12"/>
        <v>2484711</v>
      </c>
      <c r="O58" s="47">
        <f t="shared" si="7"/>
        <v>171.09977964467703</v>
      </c>
      <c r="P58" s="9"/>
    </row>
    <row r="59" spans="1:16">
      <c r="A59" s="12"/>
      <c r="B59" s="25">
        <v>361.4</v>
      </c>
      <c r="C59" s="20" t="s">
        <v>115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505311</v>
      </c>
      <c r="L59" s="46">
        <v>0</v>
      </c>
      <c r="M59" s="46">
        <v>0</v>
      </c>
      <c r="N59" s="46">
        <f t="shared" si="12"/>
        <v>505311</v>
      </c>
      <c r="O59" s="47">
        <f t="shared" si="7"/>
        <v>34.796240187302026</v>
      </c>
      <c r="P59" s="9"/>
    </row>
    <row r="60" spans="1:16">
      <c r="A60" s="12"/>
      <c r="B60" s="25">
        <v>362</v>
      </c>
      <c r="C60" s="20" t="s">
        <v>68</v>
      </c>
      <c r="D60" s="46">
        <v>56002</v>
      </c>
      <c r="E60" s="46">
        <v>0</v>
      </c>
      <c r="F60" s="46">
        <v>0</v>
      </c>
      <c r="G60" s="46">
        <v>0</v>
      </c>
      <c r="H60" s="46">
        <v>0</v>
      </c>
      <c r="I60" s="46">
        <v>196314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252316</v>
      </c>
      <c r="O60" s="47">
        <f t="shared" si="7"/>
        <v>17.37474177110591</v>
      </c>
      <c r="P60" s="9"/>
    </row>
    <row r="61" spans="1:16">
      <c r="A61" s="12"/>
      <c r="B61" s="25">
        <v>364</v>
      </c>
      <c r="C61" s="20" t="s">
        <v>116</v>
      </c>
      <c r="D61" s="46">
        <v>8066</v>
      </c>
      <c r="E61" s="46">
        <v>8750</v>
      </c>
      <c r="F61" s="46">
        <v>0</v>
      </c>
      <c r="G61" s="46">
        <v>0</v>
      </c>
      <c r="H61" s="46">
        <v>0</v>
      </c>
      <c r="I61" s="46">
        <v>12064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28880</v>
      </c>
      <c r="O61" s="47">
        <f t="shared" si="7"/>
        <v>1.9887067896983885</v>
      </c>
      <c r="P61" s="9"/>
    </row>
    <row r="62" spans="1:16">
      <c r="A62" s="12"/>
      <c r="B62" s="25">
        <v>366</v>
      </c>
      <c r="C62" s="20" t="s">
        <v>69</v>
      </c>
      <c r="D62" s="46">
        <v>18179</v>
      </c>
      <c r="E62" s="46">
        <v>9983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28162</v>
      </c>
      <c r="O62" s="47">
        <f t="shared" si="7"/>
        <v>1.9392645641096267</v>
      </c>
      <c r="P62" s="9"/>
    </row>
    <row r="63" spans="1:16">
      <c r="A63" s="12"/>
      <c r="B63" s="25">
        <v>368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1309147</v>
      </c>
      <c r="L63" s="46">
        <v>0</v>
      </c>
      <c r="M63" s="46">
        <v>0</v>
      </c>
      <c r="N63" s="46">
        <f t="shared" si="12"/>
        <v>1309147</v>
      </c>
      <c r="O63" s="47">
        <f t="shared" si="7"/>
        <v>90.149221870265805</v>
      </c>
      <c r="P63" s="9"/>
    </row>
    <row r="64" spans="1:16">
      <c r="A64" s="12"/>
      <c r="B64" s="25">
        <v>369.3</v>
      </c>
      <c r="C64" s="20" t="s">
        <v>99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32566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32566</v>
      </c>
      <c r="O64" s="47">
        <f t="shared" si="7"/>
        <v>2.2425285773309462</v>
      </c>
      <c r="P64" s="9"/>
    </row>
    <row r="65" spans="1:119">
      <c r="A65" s="12"/>
      <c r="B65" s="25">
        <v>369.9</v>
      </c>
      <c r="C65" s="20" t="s">
        <v>71</v>
      </c>
      <c r="D65" s="46">
        <v>23257</v>
      </c>
      <c r="E65" s="46">
        <v>7900</v>
      </c>
      <c r="F65" s="46">
        <v>0</v>
      </c>
      <c r="G65" s="46">
        <v>0</v>
      </c>
      <c r="H65" s="46">
        <v>0</v>
      </c>
      <c r="I65" s="46">
        <v>561</v>
      </c>
      <c r="J65" s="46">
        <v>0</v>
      </c>
      <c r="K65" s="46">
        <v>1324</v>
      </c>
      <c r="L65" s="46">
        <v>0</v>
      </c>
      <c r="M65" s="46">
        <v>498</v>
      </c>
      <c r="N65" s="46">
        <f t="shared" si="12"/>
        <v>33540</v>
      </c>
      <c r="O65" s="47">
        <f t="shared" si="7"/>
        <v>2.3095992287563698</v>
      </c>
      <c r="P65" s="9"/>
    </row>
    <row r="66" spans="1:119" ht="15.75">
      <c r="A66" s="29" t="s">
        <v>47</v>
      </c>
      <c r="B66" s="30"/>
      <c r="C66" s="31"/>
      <c r="D66" s="32">
        <f t="shared" ref="D66:M66" si="13">SUM(D67:D71)</f>
        <v>970641</v>
      </c>
      <c r="E66" s="32">
        <f t="shared" si="13"/>
        <v>0</v>
      </c>
      <c r="F66" s="32">
        <f t="shared" si="13"/>
        <v>1116302</v>
      </c>
      <c r="G66" s="32">
        <f t="shared" si="13"/>
        <v>1708000</v>
      </c>
      <c r="H66" s="32">
        <f t="shared" si="13"/>
        <v>0</v>
      </c>
      <c r="I66" s="32">
        <f t="shared" si="13"/>
        <v>0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47594</v>
      </c>
      <c r="N66" s="32">
        <f t="shared" ref="N66:N72" si="14">SUM(D66:M66)</f>
        <v>3842537</v>
      </c>
      <c r="O66" s="45">
        <f t="shared" si="7"/>
        <v>264.60108800440713</v>
      </c>
      <c r="P66" s="9"/>
    </row>
    <row r="67" spans="1:119">
      <c r="A67" s="12"/>
      <c r="B67" s="25">
        <v>381</v>
      </c>
      <c r="C67" s="20" t="s">
        <v>72</v>
      </c>
      <c r="D67" s="46">
        <v>844510</v>
      </c>
      <c r="E67" s="46">
        <v>0</v>
      </c>
      <c r="F67" s="46">
        <v>1116302</v>
      </c>
      <c r="G67" s="46">
        <v>8000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1968812</v>
      </c>
      <c r="O67" s="47">
        <f t="shared" si="7"/>
        <v>135.57443878253684</v>
      </c>
      <c r="P67" s="9"/>
    </row>
    <row r="68" spans="1:119">
      <c r="A68" s="12"/>
      <c r="B68" s="25">
        <v>383</v>
      </c>
      <c r="C68" s="20" t="s">
        <v>73</v>
      </c>
      <c r="D68" s="46">
        <v>119184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119184</v>
      </c>
      <c r="O68" s="47">
        <f t="shared" si="7"/>
        <v>8.2071340035807747</v>
      </c>
      <c r="P68" s="9"/>
    </row>
    <row r="69" spans="1:119">
      <c r="A69" s="12"/>
      <c r="B69" s="25">
        <v>384</v>
      </c>
      <c r="C69" s="20" t="s">
        <v>117</v>
      </c>
      <c r="D69" s="46">
        <v>0</v>
      </c>
      <c r="E69" s="46">
        <v>0</v>
      </c>
      <c r="F69" s="46">
        <v>0</v>
      </c>
      <c r="G69" s="46">
        <v>1700000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1700000</v>
      </c>
      <c r="O69" s="47">
        <f>(N69/O$74)</f>
        <v>117.06376532158104</v>
      </c>
      <c r="P69" s="9"/>
    </row>
    <row r="70" spans="1:119">
      <c r="A70" s="12"/>
      <c r="B70" s="25">
        <v>388.2</v>
      </c>
      <c r="C70" s="20" t="s">
        <v>74</v>
      </c>
      <c r="D70" s="46">
        <v>6947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6947</v>
      </c>
      <c r="O70" s="47">
        <f>(N70/O$74)</f>
        <v>0.47837763393471971</v>
      </c>
      <c r="P70" s="9"/>
    </row>
    <row r="71" spans="1:119" ht="15.75" thickBot="1">
      <c r="A71" s="12"/>
      <c r="B71" s="25">
        <v>389.4</v>
      </c>
      <c r="C71" s="20" t="s">
        <v>118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47594</v>
      </c>
      <c r="N71" s="46">
        <f t="shared" si="14"/>
        <v>47594</v>
      </c>
      <c r="O71" s="47">
        <f>(N71/O$74)</f>
        <v>3.2773722627737225</v>
      </c>
      <c r="P71" s="9"/>
    </row>
    <row r="72" spans="1:119" ht="16.5" thickBot="1">
      <c r="A72" s="14" t="s">
        <v>60</v>
      </c>
      <c r="B72" s="23"/>
      <c r="C72" s="22"/>
      <c r="D72" s="15">
        <f t="shared" ref="D72:M72" si="15">SUM(D5,D16,D24,D38,D52,D55,D66)</f>
        <v>10432877</v>
      </c>
      <c r="E72" s="15">
        <f t="shared" si="15"/>
        <v>2758398</v>
      </c>
      <c r="F72" s="15">
        <f t="shared" si="15"/>
        <v>2160496</v>
      </c>
      <c r="G72" s="15">
        <f t="shared" si="15"/>
        <v>1810123</v>
      </c>
      <c r="H72" s="15">
        <f t="shared" si="15"/>
        <v>0</v>
      </c>
      <c r="I72" s="15">
        <f t="shared" si="15"/>
        <v>7199713</v>
      </c>
      <c r="J72" s="15">
        <f t="shared" si="15"/>
        <v>0</v>
      </c>
      <c r="K72" s="15">
        <f t="shared" si="15"/>
        <v>5210454</v>
      </c>
      <c r="L72" s="15">
        <f t="shared" si="15"/>
        <v>0</v>
      </c>
      <c r="M72" s="15">
        <f t="shared" si="15"/>
        <v>165808</v>
      </c>
      <c r="N72" s="15">
        <f t="shared" si="14"/>
        <v>29737869</v>
      </c>
      <c r="O72" s="38">
        <f>(N72/O$74)</f>
        <v>2047.7805398705414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119</v>
      </c>
      <c r="M74" s="48"/>
      <c r="N74" s="48"/>
      <c r="O74" s="43">
        <v>14522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5152446</v>
      </c>
      <c r="E5" s="27">
        <f t="shared" si="0"/>
        <v>1535180</v>
      </c>
      <c r="F5" s="27">
        <f t="shared" si="0"/>
        <v>643335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224603</v>
      </c>
      <c r="L5" s="27">
        <f t="shared" si="0"/>
        <v>0</v>
      </c>
      <c r="M5" s="27">
        <f t="shared" si="0"/>
        <v>0</v>
      </c>
      <c r="N5" s="28">
        <f>SUM(D5:M5)</f>
        <v>7555564</v>
      </c>
      <c r="O5" s="33">
        <f t="shared" ref="O5:O36" si="1">(N5/O$73)</f>
        <v>527.51267192627245</v>
      </c>
      <c r="P5" s="6"/>
    </row>
    <row r="6" spans="1:133">
      <c r="A6" s="12"/>
      <c r="B6" s="25">
        <v>311</v>
      </c>
      <c r="C6" s="20" t="s">
        <v>2</v>
      </c>
      <c r="D6" s="46">
        <v>3710954</v>
      </c>
      <c r="E6" s="46">
        <v>931765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4642719</v>
      </c>
      <c r="O6" s="47">
        <f t="shared" si="1"/>
        <v>324.14431334217693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60478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60478</v>
      </c>
      <c r="O7" s="47">
        <f t="shared" si="1"/>
        <v>4.2224394330796624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542937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542937</v>
      </c>
      <c r="O8" s="47">
        <f t="shared" si="1"/>
        <v>37.906653634015221</v>
      </c>
      <c r="P8" s="9"/>
    </row>
    <row r="9" spans="1:133">
      <c r="A9" s="12"/>
      <c r="B9" s="25">
        <v>312.51</v>
      </c>
      <c r="C9" s="20" t="s">
        <v>87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127901</v>
      </c>
      <c r="L9" s="46">
        <v>0</v>
      </c>
      <c r="M9" s="46">
        <v>0</v>
      </c>
      <c r="N9" s="46">
        <f>SUM(D9:M9)</f>
        <v>127901</v>
      </c>
      <c r="O9" s="47">
        <f t="shared" si="1"/>
        <v>8.9297633177406972</v>
      </c>
      <c r="P9" s="9"/>
    </row>
    <row r="10" spans="1:133">
      <c r="A10" s="12"/>
      <c r="B10" s="25">
        <v>312.52</v>
      </c>
      <c r="C10" s="20" t="s">
        <v>83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96702</v>
      </c>
      <c r="L10" s="46">
        <v>0</v>
      </c>
      <c r="M10" s="46">
        <v>0</v>
      </c>
      <c r="N10" s="46">
        <f>SUM(D10:M10)</f>
        <v>96702</v>
      </c>
      <c r="O10" s="47">
        <f t="shared" si="1"/>
        <v>6.7515185366194235</v>
      </c>
      <c r="P10" s="9"/>
    </row>
    <row r="11" spans="1:133">
      <c r="A11" s="12"/>
      <c r="B11" s="25">
        <v>314.10000000000002</v>
      </c>
      <c r="C11" s="20" t="s">
        <v>13</v>
      </c>
      <c r="D11" s="46">
        <v>556105</v>
      </c>
      <c r="E11" s="46">
        <v>0</v>
      </c>
      <c r="F11" s="46">
        <v>643335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1199440</v>
      </c>
      <c r="O11" s="47">
        <f t="shared" si="1"/>
        <v>83.742232772463865</v>
      </c>
      <c r="P11" s="9"/>
    </row>
    <row r="12" spans="1:133">
      <c r="A12" s="12"/>
      <c r="B12" s="25">
        <v>314.3</v>
      </c>
      <c r="C12" s="20" t="s">
        <v>14</v>
      </c>
      <c r="D12" s="46">
        <v>225906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225906</v>
      </c>
      <c r="O12" s="47">
        <f t="shared" si="1"/>
        <v>15.772254415974308</v>
      </c>
      <c r="P12" s="9"/>
    </row>
    <row r="13" spans="1:133">
      <c r="A13" s="12"/>
      <c r="B13" s="25">
        <v>314.8</v>
      </c>
      <c r="C13" s="20" t="s">
        <v>16</v>
      </c>
      <c r="D13" s="46">
        <v>38628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38628</v>
      </c>
      <c r="O13" s="47">
        <f t="shared" si="1"/>
        <v>2.69692103609579</v>
      </c>
      <c r="P13" s="9"/>
    </row>
    <row r="14" spans="1:133">
      <c r="A14" s="12"/>
      <c r="B14" s="25">
        <v>315</v>
      </c>
      <c r="C14" s="20" t="s">
        <v>17</v>
      </c>
      <c r="D14" s="46">
        <v>545699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545699</v>
      </c>
      <c r="O14" s="47">
        <f t="shared" si="1"/>
        <v>38.099490330238076</v>
      </c>
      <c r="P14" s="9"/>
    </row>
    <row r="15" spans="1:133">
      <c r="A15" s="12"/>
      <c r="B15" s="25">
        <v>316</v>
      </c>
      <c r="C15" s="20" t="s">
        <v>18</v>
      </c>
      <c r="D15" s="46">
        <v>75154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75154</v>
      </c>
      <c r="O15" s="47">
        <f t="shared" si="1"/>
        <v>5.2470851078684637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966834</v>
      </c>
      <c r="E16" s="32">
        <f t="shared" si="3"/>
        <v>22519</v>
      </c>
      <c r="F16" s="32">
        <f t="shared" si="3"/>
        <v>435308</v>
      </c>
      <c r="G16" s="32">
        <f t="shared" si="3"/>
        <v>51505</v>
      </c>
      <c r="H16" s="32">
        <f t="shared" si="3"/>
        <v>0</v>
      </c>
      <c r="I16" s="32">
        <f t="shared" si="3"/>
        <v>144753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1620919</v>
      </c>
      <c r="O16" s="45">
        <f t="shared" si="1"/>
        <v>113.16895901696572</v>
      </c>
      <c r="P16" s="10"/>
    </row>
    <row r="17" spans="1:16">
      <c r="A17" s="12"/>
      <c r="B17" s="25">
        <v>322</v>
      </c>
      <c r="C17" s="20" t="s">
        <v>0</v>
      </c>
      <c r="D17" s="46">
        <v>196341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196341</v>
      </c>
      <c r="O17" s="47">
        <f t="shared" si="1"/>
        <v>13.708091880192697</v>
      </c>
      <c r="P17" s="9"/>
    </row>
    <row r="18" spans="1:16">
      <c r="A18" s="12"/>
      <c r="B18" s="25">
        <v>323.10000000000002</v>
      </c>
      <c r="C18" s="20" t="s">
        <v>20</v>
      </c>
      <c r="D18" s="46">
        <v>650257</v>
      </c>
      <c r="E18" s="46">
        <v>0</v>
      </c>
      <c r="F18" s="46">
        <v>431872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1082129</v>
      </c>
      <c r="O18" s="47">
        <f t="shared" si="1"/>
        <v>75.551839698387212</v>
      </c>
      <c r="P18" s="9"/>
    </row>
    <row r="19" spans="1:16">
      <c r="A19" s="12"/>
      <c r="B19" s="25">
        <v>323.7</v>
      </c>
      <c r="C19" s="20" t="s">
        <v>21</v>
      </c>
      <c r="D19" s="46">
        <v>116230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116230</v>
      </c>
      <c r="O19" s="47">
        <f t="shared" si="1"/>
        <v>8.1149200586469323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0</v>
      </c>
      <c r="F20" s="46">
        <v>3436</v>
      </c>
      <c r="G20" s="46">
        <v>20750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24186</v>
      </c>
      <c r="O20" s="47">
        <f t="shared" si="1"/>
        <v>1.6886127207987154</v>
      </c>
      <c r="P20" s="9"/>
    </row>
    <row r="21" spans="1:16">
      <c r="A21" s="12"/>
      <c r="B21" s="25">
        <v>324.12</v>
      </c>
      <c r="C21" s="20" t="s">
        <v>23</v>
      </c>
      <c r="D21" s="46">
        <v>0</v>
      </c>
      <c r="E21" s="46">
        <v>0</v>
      </c>
      <c r="F21" s="46">
        <v>0</v>
      </c>
      <c r="G21" s="46">
        <v>6071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6071</v>
      </c>
      <c r="O21" s="47">
        <f t="shared" si="1"/>
        <v>0.42386371570201775</v>
      </c>
      <c r="P21" s="9"/>
    </row>
    <row r="22" spans="1:16">
      <c r="A22" s="12"/>
      <c r="B22" s="25">
        <v>324.20999999999998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139862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139862</v>
      </c>
      <c r="O22" s="47">
        <f t="shared" si="1"/>
        <v>9.7648537317601054</v>
      </c>
      <c r="P22" s="9"/>
    </row>
    <row r="23" spans="1:16">
      <c r="A23" s="12"/>
      <c r="B23" s="25">
        <v>324.22000000000003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4891</v>
      </c>
      <c r="O23" s="47">
        <f t="shared" si="1"/>
        <v>0.34147874048732807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11307</v>
      </c>
      <c r="F24" s="46">
        <v>0</v>
      </c>
      <c r="G24" s="46">
        <v>24684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35991</v>
      </c>
      <c r="O24" s="47">
        <f t="shared" si="1"/>
        <v>2.5128115618236402</v>
      </c>
      <c r="P24" s="9"/>
    </row>
    <row r="25" spans="1:16">
      <c r="A25" s="12"/>
      <c r="B25" s="25">
        <v>329</v>
      </c>
      <c r="C25" s="20" t="s">
        <v>27</v>
      </c>
      <c r="D25" s="46">
        <v>4006</v>
      </c>
      <c r="E25" s="46">
        <v>11212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15218</v>
      </c>
      <c r="O25" s="47">
        <f t="shared" si="1"/>
        <v>1.0624869091670739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SUM(D27:D38)</f>
        <v>1108371</v>
      </c>
      <c r="E26" s="32">
        <f t="shared" si="6"/>
        <v>1044711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222246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59963</v>
      </c>
      <c r="N26" s="44">
        <f t="shared" si="5"/>
        <v>2435291</v>
      </c>
      <c r="O26" s="45">
        <f t="shared" si="1"/>
        <v>170.02660057250577</v>
      </c>
      <c r="P26" s="10"/>
    </row>
    <row r="27" spans="1:16">
      <c r="A27" s="12"/>
      <c r="B27" s="25">
        <v>331.2</v>
      </c>
      <c r="C27" s="20" t="s">
        <v>28</v>
      </c>
      <c r="D27" s="46">
        <v>4309</v>
      </c>
      <c r="E27" s="46">
        <v>19395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23704</v>
      </c>
      <c r="O27" s="47">
        <f t="shared" si="1"/>
        <v>1.6549605529567828</v>
      </c>
      <c r="P27" s="9"/>
    </row>
    <row r="28" spans="1:16">
      <c r="A28" s="12"/>
      <c r="B28" s="25">
        <v>331.41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59963</v>
      </c>
      <c r="N28" s="46">
        <f t="shared" si="5"/>
        <v>59963</v>
      </c>
      <c r="O28" s="47">
        <f t="shared" si="1"/>
        <v>4.1864832786427426</v>
      </c>
      <c r="P28" s="9"/>
    </row>
    <row r="29" spans="1:16">
      <c r="A29" s="12"/>
      <c r="B29" s="25">
        <v>331.9</v>
      </c>
      <c r="C29" s="20" t="s">
        <v>30</v>
      </c>
      <c r="D29" s="46">
        <v>18290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18290</v>
      </c>
      <c r="O29" s="47">
        <f t="shared" si="1"/>
        <v>1.2769671158276896</v>
      </c>
      <c r="P29" s="9"/>
    </row>
    <row r="30" spans="1:16">
      <c r="A30" s="12"/>
      <c r="B30" s="25">
        <v>333</v>
      </c>
      <c r="C30" s="20" t="s">
        <v>3</v>
      </c>
      <c r="D30" s="46">
        <v>50325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50325</v>
      </c>
      <c r="O30" s="47">
        <f t="shared" si="1"/>
        <v>3.5135795573553028</v>
      </c>
      <c r="P30" s="9"/>
    </row>
    <row r="31" spans="1:16">
      <c r="A31" s="12"/>
      <c r="B31" s="25">
        <v>335.12</v>
      </c>
      <c r="C31" s="20" t="s">
        <v>34</v>
      </c>
      <c r="D31" s="46">
        <v>276186</v>
      </c>
      <c r="E31" s="46">
        <v>105980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382166</v>
      </c>
      <c r="O31" s="47">
        <f t="shared" si="1"/>
        <v>26.681980032116176</v>
      </c>
      <c r="P31" s="9"/>
    </row>
    <row r="32" spans="1:16">
      <c r="A32" s="12"/>
      <c r="B32" s="25">
        <v>335.14</v>
      </c>
      <c r="C32" s="20" t="s">
        <v>35</v>
      </c>
      <c r="D32" s="46">
        <v>29218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29218</v>
      </c>
      <c r="O32" s="47">
        <f t="shared" si="1"/>
        <v>2.0399357676464427</v>
      </c>
      <c r="P32" s="9"/>
    </row>
    <row r="33" spans="1:16">
      <c r="A33" s="12"/>
      <c r="B33" s="25">
        <v>335.15</v>
      </c>
      <c r="C33" s="20" t="s">
        <v>36</v>
      </c>
      <c r="D33" s="46">
        <v>10979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10979</v>
      </c>
      <c r="O33" s="47">
        <f t="shared" si="1"/>
        <v>0.7665293583746422</v>
      </c>
      <c r="P33" s="9"/>
    </row>
    <row r="34" spans="1:16">
      <c r="A34" s="12"/>
      <c r="B34" s="25">
        <v>335.18</v>
      </c>
      <c r="C34" s="20" t="s">
        <v>37</v>
      </c>
      <c r="D34" s="46">
        <v>702661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702661</v>
      </c>
      <c r="O34" s="47">
        <f t="shared" si="1"/>
        <v>49.058228024855126</v>
      </c>
      <c r="P34" s="9"/>
    </row>
    <row r="35" spans="1:16">
      <c r="A35" s="12"/>
      <c r="B35" s="25">
        <v>335.21</v>
      </c>
      <c r="C35" s="20" t="s">
        <v>38</v>
      </c>
      <c r="D35" s="46">
        <v>8160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8160</v>
      </c>
      <c r="O35" s="47">
        <f t="shared" si="1"/>
        <v>0.56971304894226071</v>
      </c>
      <c r="P35" s="9"/>
    </row>
    <row r="36" spans="1:16">
      <c r="A36" s="12"/>
      <c r="B36" s="25">
        <v>335.49</v>
      </c>
      <c r="C36" s="20" t="s">
        <v>39</v>
      </c>
      <c r="D36" s="46">
        <v>0</v>
      </c>
      <c r="E36" s="46">
        <v>17117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17117</v>
      </c>
      <c r="O36" s="47">
        <f t="shared" si="1"/>
        <v>1.1950708650422397</v>
      </c>
      <c r="P36" s="9"/>
    </row>
    <row r="37" spans="1:16">
      <c r="A37" s="12"/>
      <c r="B37" s="25">
        <v>337.3</v>
      </c>
      <c r="C37" s="20" t="s">
        <v>89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222246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222246</v>
      </c>
      <c r="O37" s="47">
        <f t="shared" ref="O37:O68" si="8">(N37/O$73)</f>
        <v>15.516721357257557</v>
      </c>
      <c r="P37" s="9"/>
    </row>
    <row r="38" spans="1:16">
      <c r="A38" s="12"/>
      <c r="B38" s="25">
        <v>338</v>
      </c>
      <c r="C38" s="20" t="s">
        <v>40</v>
      </c>
      <c r="D38" s="46">
        <v>8243</v>
      </c>
      <c r="E38" s="46">
        <v>902219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910462</v>
      </c>
      <c r="O38" s="47">
        <f t="shared" si="8"/>
        <v>63.566431613488795</v>
      </c>
      <c r="P38" s="9"/>
    </row>
    <row r="39" spans="1:16" ht="15.75">
      <c r="A39" s="29" t="s">
        <v>45</v>
      </c>
      <c r="B39" s="30"/>
      <c r="C39" s="31"/>
      <c r="D39" s="32">
        <f t="shared" ref="D39:M39" si="9">SUM(D40:D53)</f>
        <v>1936289</v>
      </c>
      <c r="E39" s="32">
        <f t="shared" si="9"/>
        <v>140438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6514807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86904</v>
      </c>
      <c r="N39" s="32">
        <f>SUM(D39:M39)</f>
        <v>8678438</v>
      </c>
      <c r="O39" s="45">
        <f t="shared" si="8"/>
        <v>605.90923689171268</v>
      </c>
      <c r="P39" s="10"/>
    </row>
    <row r="40" spans="1:16">
      <c r="A40" s="12"/>
      <c r="B40" s="25">
        <v>341.1</v>
      </c>
      <c r="C40" s="20" t="s">
        <v>84</v>
      </c>
      <c r="D40" s="46">
        <v>5062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5062</v>
      </c>
      <c r="O40" s="47">
        <f t="shared" si="8"/>
        <v>0.35341758011589752</v>
      </c>
      <c r="P40" s="9"/>
    </row>
    <row r="41" spans="1:16">
      <c r="A41" s="12"/>
      <c r="B41" s="25">
        <v>341.3</v>
      </c>
      <c r="C41" s="20" t="s">
        <v>48</v>
      </c>
      <c r="D41" s="46">
        <v>455241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3" si="10">SUM(D41:M41)</f>
        <v>455241</v>
      </c>
      <c r="O41" s="47">
        <f t="shared" si="8"/>
        <v>31.783913984500455</v>
      </c>
      <c r="P41" s="9"/>
    </row>
    <row r="42" spans="1:16">
      <c r="A42" s="12"/>
      <c r="B42" s="25">
        <v>341.9</v>
      </c>
      <c r="C42" s="20" t="s">
        <v>49</v>
      </c>
      <c r="D42" s="46">
        <v>3008</v>
      </c>
      <c r="E42" s="46">
        <v>36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3468</v>
      </c>
      <c r="N42" s="46">
        <f t="shared" si="10"/>
        <v>6512</v>
      </c>
      <c r="O42" s="47">
        <f t="shared" si="8"/>
        <v>0.45465335474411783</v>
      </c>
      <c r="P42" s="9"/>
    </row>
    <row r="43" spans="1:16">
      <c r="A43" s="12"/>
      <c r="B43" s="25">
        <v>342.1</v>
      </c>
      <c r="C43" s="20" t="s">
        <v>50</v>
      </c>
      <c r="D43" s="46">
        <v>148984</v>
      </c>
      <c r="E43" s="46">
        <v>25632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174616</v>
      </c>
      <c r="O43" s="47">
        <f t="shared" si="8"/>
        <v>12.191300705159534</v>
      </c>
      <c r="P43" s="9"/>
    </row>
    <row r="44" spans="1:16">
      <c r="A44" s="12"/>
      <c r="B44" s="25">
        <v>342.2</v>
      </c>
      <c r="C44" s="20" t="s">
        <v>51</v>
      </c>
      <c r="D44" s="46">
        <v>268697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268697</v>
      </c>
      <c r="O44" s="47">
        <f t="shared" si="8"/>
        <v>18.759826851916497</v>
      </c>
      <c r="P44" s="9"/>
    </row>
    <row r="45" spans="1:16">
      <c r="A45" s="12"/>
      <c r="B45" s="25">
        <v>342.5</v>
      </c>
      <c r="C45" s="20" t="s">
        <v>52</v>
      </c>
      <c r="D45" s="46">
        <v>15943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15943</v>
      </c>
      <c r="O45" s="47">
        <f t="shared" si="8"/>
        <v>1.1131047964811842</v>
      </c>
      <c r="P45" s="9"/>
    </row>
    <row r="46" spans="1:16">
      <c r="A46" s="12"/>
      <c r="B46" s="25">
        <v>342.9</v>
      </c>
      <c r="C46" s="20" t="s">
        <v>53</v>
      </c>
      <c r="D46" s="46">
        <v>9886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9886</v>
      </c>
      <c r="O46" s="47">
        <f t="shared" si="8"/>
        <v>0.69021852963764574</v>
      </c>
      <c r="P46" s="9"/>
    </row>
    <row r="47" spans="1:16">
      <c r="A47" s="12"/>
      <c r="B47" s="25">
        <v>343.4</v>
      </c>
      <c r="C47" s="20" t="s">
        <v>54</v>
      </c>
      <c r="D47" s="46">
        <v>953421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953421</v>
      </c>
      <c r="O47" s="47">
        <f t="shared" si="8"/>
        <v>66.565733435732739</v>
      </c>
      <c r="P47" s="9"/>
    </row>
    <row r="48" spans="1:16">
      <c r="A48" s="12"/>
      <c r="B48" s="25">
        <v>343.6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6514807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6514807</v>
      </c>
      <c r="O48" s="47">
        <f t="shared" si="8"/>
        <v>454.84933324024297</v>
      </c>
      <c r="P48" s="9"/>
    </row>
    <row r="49" spans="1:16">
      <c r="A49" s="12"/>
      <c r="B49" s="25">
        <v>343.8</v>
      </c>
      <c r="C49" s="20" t="s">
        <v>56</v>
      </c>
      <c r="D49" s="46">
        <v>71913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71913</v>
      </c>
      <c r="O49" s="47">
        <f t="shared" si="8"/>
        <v>5.0208056971304895</v>
      </c>
      <c r="P49" s="9"/>
    </row>
    <row r="50" spans="1:16">
      <c r="A50" s="12"/>
      <c r="B50" s="25">
        <v>343.9</v>
      </c>
      <c r="C50" s="20" t="s">
        <v>96</v>
      </c>
      <c r="D50" s="46">
        <v>3760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3760</v>
      </c>
      <c r="O50" s="47">
        <f t="shared" si="8"/>
        <v>0.2625148362773162</v>
      </c>
      <c r="P50" s="9"/>
    </row>
    <row r="51" spans="1:16">
      <c r="A51" s="12"/>
      <c r="B51" s="25">
        <v>344.1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83436</v>
      </c>
      <c r="N51" s="46">
        <f t="shared" si="10"/>
        <v>83436</v>
      </c>
      <c r="O51" s="47">
        <f t="shared" si="8"/>
        <v>5.8253159254346158</v>
      </c>
      <c r="P51" s="9"/>
    </row>
    <row r="52" spans="1:16">
      <c r="A52" s="12"/>
      <c r="B52" s="25">
        <v>344.9</v>
      </c>
      <c r="C52" s="20" t="s">
        <v>58</v>
      </c>
      <c r="D52" s="46">
        <v>0</v>
      </c>
      <c r="E52" s="46">
        <v>107530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107530</v>
      </c>
      <c r="O52" s="47">
        <f t="shared" si="8"/>
        <v>7.5075054108776094</v>
      </c>
      <c r="P52" s="9"/>
    </row>
    <row r="53" spans="1:16">
      <c r="A53" s="12"/>
      <c r="B53" s="25">
        <v>347.2</v>
      </c>
      <c r="C53" s="20" t="s">
        <v>59</v>
      </c>
      <c r="D53" s="46">
        <v>374</v>
      </c>
      <c r="E53" s="46">
        <v>7240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7614</v>
      </c>
      <c r="O53" s="47">
        <f t="shared" si="8"/>
        <v>0.53159254346156537</v>
      </c>
      <c r="P53" s="9"/>
    </row>
    <row r="54" spans="1:16" ht="15.75">
      <c r="A54" s="29" t="s">
        <v>46</v>
      </c>
      <c r="B54" s="30"/>
      <c r="C54" s="31"/>
      <c r="D54" s="32">
        <f t="shared" ref="D54:M54" si="11">SUM(D55:D56)</f>
        <v>34127</v>
      </c>
      <c r="E54" s="32">
        <f t="shared" si="11"/>
        <v>7343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>SUM(D54:M54)</f>
        <v>41470</v>
      </c>
      <c r="O54" s="45">
        <f t="shared" si="8"/>
        <v>2.8953431543671018</v>
      </c>
      <c r="P54" s="10"/>
    </row>
    <row r="55" spans="1:16">
      <c r="A55" s="13"/>
      <c r="B55" s="39">
        <v>351.9</v>
      </c>
      <c r="C55" s="21" t="s">
        <v>63</v>
      </c>
      <c r="D55" s="46">
        <v>24871</v>
      </c>
      <c r="E55" s="46">
        <v>7343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32214</v>
      </c>
      <c r="O55" s="47">
        <f t="shared" si="8"/>
        <v>2.2491098233610276</v>
      </c>
      <c r="P55" s="9"/>
    </row>
    <row r="56" spans="1:16">
      <c r="A56" s="13"/>
      <c r="B56" s="39">
        <v>354</v>
      </c>
      <c r="C56" s="21" t="s">
        <v>62</v>
      </c>
      <c r="D56" s="46">
        <v>9256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9256</v>
      </c>
      <c r="O56" s="47">
        <f t="shared" si="8"/>
        <v>0.64623333100607416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SUM(D58:D67)</f>
        <v>87939</v>
      </c>
      <c r="E57" s="32">
        <f t="shared" si="12"/>
        <v>53103</v>
      </c>
      <c r="F57" s="32">
        <f t="shared" si="12"/>
        <v>2489</v>
      </c>
      <c r="G57" s="32">
        <f t="shared" si="12"/>
        <v>3328</v>
      </c>
      <c r="H57" s="32">
        <f t="shared" si="12"/>
        <v>0</v>
      </c>
      <c r="I57" s="32">
        <f t="shared" si="12"/>
        <v>323821</v>
      </c>
      <c r="J57" s="32">
        <f t="shared" si="12"/>
        <v>0</v>
      </c>
      <c r="K57" s="32">
        <f t="shared" si="12"/>
        <v>4956654</v>
      </c>
      <c r="L57" s="32">
        <f t="shared" si="12"/>
        <v>0</v>
      </c>
      <c r="M57" s="32">
        <f t="shared" si="12"/>
        <v>42060</v>
      </c>
      <c r="N57" s="32">
        <f>SUM(D57:M57)</f>
        <v>5469394</v>
      </c>
      <c r="O57" s="45">
        <f t="shared" si="8"/>
        <v>381.86092299099352</v>
      </c>
      <c r="P57" s="10"/>
    </row>
    <row r="58" spans="1:16">
      <c r="A58" s="12"/>
      <c r="B58" s="25">
        <v>361.1</v>
      </c>
      <c r="C58" s="20" t="s">
        <v>64</v>
      </c>
      <c r="D58" s="46">
        <v>17715</v>
      </c>
      <c r="E58" s="46">
        <v>9099</v>
      </c>
      <c r="F58" s="46">
        <v>2489</v>
      </c>
      <c r="G58" s="46">
        <v>3328</v>
      </c>
      <c r="H58" s="46">
        <v>0</v>
      </c>
      <c r="I58" s="46">
        <v>26480</v>
      </c>
      <c r="J58" s="46">
        <v>0</v>
      </c>
      <c r="K58" s="46">
        <v>326040</v>
      </c>
      <c r="L58" s="46">
        <v>0</v>
      </c>
      <c r="M58" s="46">
        <v>0</v>
      </c>
      <c r="N58" s="46">
        <f>SUM(D58:M58)</f>
        <v>385151</v>
      </c>
      <c r="O58" s="47">
        <f t="shared" si="8"/>
        <v>26.890386092299099</v>
      </c>
      <c r="P58" s="9"/>
    </row>
    <row r="59" spans="1:16">
      <c r="A59" s="12"/>
      <c r="B59" s="25">
        <v>361.2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324502</v>
      </c>
      <c r="L59" s="46">
        <v>0</v>
      </c>
      <c r="M59" s="46">
        <v>0</v>
      </c>
      <c r="N59" s="46">
        <f t="shared" ref="N59:N67" si="13">SUM(D59:M59)</f>
        <v>324502</v>
      </c>
      <c r="O59" s="47">
        <f t="shared" si="8"/>
        <v>22.656007819590869</v>
      </c>
      <c r="P59" s="9"/>
    </row>
    <row r="60" spans="1:16">
      <c r="A60" s="12"/>
      <c r="B60" s="25">
        <v>361.3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2196802</v>
      </c>
      <c r="L60" s="46">
        <v>0</v>
      </c>
      <c r="M60" s="46">
        <v>0</v>
      </c>
      <c r="N60" s="46">
        <f t="shared" si="13"/>
        <v>2196802</v>
      </c>
      <c r="O60" s="47">
        <f t="shared" si="8"/>
        <v>153.3758290860853</v>
      </c>
      <c r="P60" s="9"/>
    </row>
    <row r="61" spans="1:16">
      <c r="A61" s="12"/>
      <c r="B61" s="25">
        <v>361.4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629165</v>
      </c>
      <c r="L61" s="46">
        <v>0</v>
      </c>
      <c r="M61" s="46">
        <v>0</v>
      </c>
      <c r="N61" s="46">
        <f t="shared" si="13"/>
        <v>629165</v>
      </c>
      <c r="O61" s="47">
        <f t="shared" si="8"/>
        <v>43.926900788940863</v>
      </c>
      <c r="P61" s="9"/>
    </row>
    <row r="62" spans="1:16">
      <c r="A62" s="12"/>
      <c r="B62" s="25">
        <v>362</v>
      </c>
      <c r="C62" s="20" t="s">
        <v>68</v>
      </c>
      <c r="D62" s="46">
        <v>27968</v>
      </c>
      <c r="E62" s="46">
        <v>0</v>
      </c>
      <c r="F62" s="46">
        <v>0</v>
      </c>
      <c r="G62" s="46">
        <v>0</v>
      </c>
      <c r="H62" s="46">
        <v>0</v>
      </c>
      <c r="I62" s="46">
        <v>215959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243927</v>
      </c>
      <c r="O62" s="47">
        <f t="shared" si="8"/>
        <v>17.030440550164073</v>
      </c>
      <c r="P62" s="9"/>
    </row>
    <row r="63" spans="1:16">
      <c r="A63" s="12"/>
      <c r="B63" s="25">
        <v>364</v>
      </c>
      <c r="C63" s="20" t="s">
        <v>90</v>
      </c>
      <c r="D63" s="46">
        <v>9767</v>
      </c>
      <c r="E63" s="46">
        <v>23637</v>
      </c>
      <c r="F63" s="46">
        <v>0</v>
      </c>
      <c r="G63" s="46">
        <v>0</v>
      </c>
      <c r="H63" s="46">
        <v>0</v>
      </c>
      <c r="I63" s="46">
        <v>17063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50467</v>
      </c>
      <c r="O63" s="47">
        <f t="shared" si="8"/>
        <v>3.5234936814913076</v>
      </c>
      <c r="P63" s="9"/>
    </row>
    <row r="64" spans="1:16">
      <c r="A64" s="12"/>
      <c r="B64" s="25">
        <v>366</v>
      </c>
      <c r="C64" s="20" t="s">
        <v>69</v>
      </c>
      <c r="D64" s="46">
        <v>3444</v>
      </c>
      <c r="E64" s="46">
        <v>8299</v>
      </c>
      <c r="F64" s="46">
        <v>0</v>
      </c>
      <c r="G64" s="46">
        <v>0</v>
      </c>
      <c r="H64" s="46">
        <v>0</v>
      </c>
      <c r="I64" s="46">
        <v>31507</v>
      </c>
      <c r="J64" s="46">
        <v>0</v>
      </c>
      <c r="K64" s="46">
        <v>0</v>
      </c>
      <c r="L64" s="46">
        <v>0</v>
      </c>
      <c r="M64" s="46">
        <v>42060</v>
      </c>
      <c r="N64" s="46">
        <f t="shared" si="13"/>
        <v>85310</v>
      </c>
      <c r="O64" s="47">
        <f t="shared" si="8"/>
        <v>5.9561544369196397</v>
      </c>
      <c r="P64" s="9"/>
    </row>
    <row r="65" spans="1:119">
      <c r="A65" s="12"/>
      <c r="B65" s="25">
        <v>368</v>
      </c>
      <c r="C65" s="20" t="s">
        <v>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1480145</v>
      </c>
      <c r="L65" s="46">
        <v>0</v>
      </c>
      <c r="M65" s="46">
        <v>0</v>
      </c>
      <c r="N65" s="46">
        <f t="shared" si="13"/>
        <v>1480145</v>
      </c>
      <c r="O65" s="47">
        <f t="shared" si="8"/>
        <v>103.34043147385324</v>
      </c>
      <c r="P65" s="9"/>
    </row>
    <row r="66" spans="1:119">
      <c r="A66" s="12"/>
      <c r="B66" s="25">
        <v>369.3</v>
      </c>
      <c r="C66" s="20" t="s">
        <v>99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32566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32566</v>
      </c>
      <c r="O66" s="47">
        <f t="shared" si="8"/>
        <v>2.2736856803742231</v>
      </c>
      <c r="P66" s="9"/>
    </row>
    <row r="67" spans="1:119">
      <c r="A67" s="12"/>
      <c r="B67" s="25">
        <v>369.9</v>
      </c>
      <c r="C67" s="20" t="s">
        <v>71</v>
      </c>
      <c r="D67" s="46">
        <v>29045</v>
      </c>
      <c r="E67" s="46">
        <v>12068</v>
      </c>
      <c r="F67" s="46">
        <v>0</v>
      </c>
      <c r="G67" s="46">
        <v>0</v>
      </c>
      <c r="H67" s="46">
        <v>0</v>
      </c>
      <c r="I67" s="46">
        <v>246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41359</v>
      </c>
      <c r="O67" s="47">
        <f t="shared" si="8"/>
        <v>2.8875933812748724</v>
      </c>
      <c r="P67" s="9"/>
    </row>
    <row r="68" spans="1:119" ht="15.75">
      <c r="A68" s="29" t="s">
        <v>47</v>
      </c>
      <c r="B68" s="30"/>
      <c r="C68" s="31"/>
      <c r="D68" s="32">
        <f t="shared" ref="D68:M68" si="14">SUM(D69:D70)</f>
        <v>837774</v>
      </c>
      <c r="E68" s="32">
        <f t="shared" si="14"/>
        <v>76903</v>
      </c>
      <c r="F68" s="32">
        <f t="shared" si="14"/>
        <v>1169145</v>
      </c>
      <c r="G68" s="32">
        <f t="shared" si="14"/>
        <v>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2083822</v>
      </c>
      <c r="O68" s="45">
        <f t="shared" si="8"/>
        <v>145.48781679815681</v>
      </c>
      <c r="P68" s="9"/>
    </row>
    <row r="69" spans="1:119">
      <c r="A69" s="12"/>
      <c r="B69" s="25">
        <v>381</v>
      </c>
      <c r="C69" s="20" t="s">
        <v>72</v>
      </c>
      <c r="D69" s="46">
        <v>828000</v>
      </c>
      <c r="E69" s="46">
        <v>76903</v>
      </c>
      <c r="F69" s="46">
        <v>1169145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2074048</v>
      </c>
      <c r="O69" s="47">
        <f>(N69/O$73)</f>
        <v>144.80541785938701</v>
      </c>
      <c r="P69" s="9"/>
    </row>
    <row r="70" spans="1:119" ht="15.75" thickBot="1">
      <c r="A70" s="12"/>
      <c r="B70" s="25">
        <v>388.2</v>
      </c>
      <c r="C70" s="20" t="s">
        <v>74</v>
      </c>
      <c r="D70" s="46">
        <v>9774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9774</v>
      </c>
      <c r="O70" s="47">
        <f>(N70/O$73)</f>
        <v>0.68239893876981084</v>
      </c>
      <c r="P70" s="9"/>
    </row>
    <row r="71" spans="1:119" ht="16.5" thickBot="1">
      <c r="A71" s="14" t="s">
        <v>60</v>
      </c>
      <c r="B71" s="23"/>
      <c r="C71" s="22"/>
      <c r="D71" s="15">
        <f t="shared" ref="D71:M71" si="15">SUM(D5,D16,D26,D39,D54,D57,D68)</f>
        <v>10123780</v>
      </c>
      <c r="E71" s="15">
        <f t="shared" si="15"/>
        <v>2880197</v>
      </c>
      <c r="F71" s="15">
        <f t="shared" si="15"/>
        <v>2250277</v>
      </c>
      <c r="G71" s="15">
        <f t="shared" si="15"/>
        <v>54833</v>
      </c>
      <c r="H71" s="15">
        <f t="shared" si="15"/>
        <v>0</v>
      </c>
      <c r="I71" s="15">
        <f t="shared" si="15"/>
        <v>7205627</v>
      </c>
      <c r="J71" s="15">
        <f t="shared" si="15"/>
        <v>0</v>
      </c>
      <c r="K71" s="15">
        <f t="shared" si="15"/>
        <v>5181257</v>
      </c>
      <c r="L71" s="15">
        <f t="shared" si="15"/>
        <v>0</v>
      </c>
      <c r="M71" s="15">
        <f t="shared" si="15"/>
        <v>188927</v>
      </c>
      <c r="N71" s="15">
        <f>SUM(D71:M71)</f>
        <v>27884898</v>
      </c>
      <c r="O71" s="38">
        <f>(N71/O$73)</f>
        <v>1946.861551350974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100</v>
      </c>
      <c r="M73" s="48"/>
      <c r="N73" s="48"/>
      <c r="O73" s="43">
        <v>14323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5036037</v>
      </c>
      <c r="E5" s="27">
        <f t="shared" si="0"/>
        <v>1678231</v>
      </c>
      <c r="F5" s="27">
        <f t="shared" si="0"/>
        <v>650110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228242</v>
      </c>
      <c r="L5" s="27">
        <f t="shared" si="0"/>
        <v>0</v>
      </c>
      <c r="M5" s="27">
        <f t="shared" si="0"/>
        <v>0</v>
      </c>
      <c r="N5" s="28">
        <f>SUM(D5:M5)</f>
        <v>7592620</v>
      </c>
      <c r="O5" s="33">
        <f t="shared" ref="O5:O36" si="1">(N5/O$74)</f>
        <v>532.40445971530744</v>
      </c>
      <c r="P5" s="6"/>
    </row>
    <row r="6" spans="1:133">
      <c r="A6" s="12"/>
      <c r="B6" s="25">
        <v>311</v>
      </c>
      <c r="C6" s="20" t="s">
        <v>2</v>
      </c>
      <c r="D6" s="46">
        <v>3515835</v>
      </c>
      <c r="E6" s="46">
        <v>1068408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4584243</v>
      </c>
      <c r="O6" s="47">
        <f t="shared" si="1"/>
        <v>321.45312390435453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60566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60566</v>
      </c>
      <c r="O7" s="47">
        <f t="shared" si="1"/>
        <v>4.2469672533482923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549257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549257</v>
      </c>
      <c r="O8" s="47">
        <f t="shared" si="1"/>
        <v>38.514620293107072</v>
      </c>
      <c r="P8" s="9"/>
    </row>
    <row r="9" spans="1:133">
      <c r="A9" s="12"/>
      <c r="B9" s="25">
        <v>312.51</v>
      </c>
      <c r="C9" s="20" t="s">
        <v>87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125965</v>
      </c>
      <c r="L9" s="46">
        <v>0</v>
      </c>
      <c r="M9" s="46">
        <v>0</v>
      </c>
      <c r="N9" s="46">
        <f>SUM(D9:M9)</f>
        <v>125965</v>
      </c>
      <c r="O9" s="47">
        <f t="shared" si="1"/>
        <v>8.8328307972792928</v>
      </c>
      <c r="P9" s="9"/>
    </row>
    <row r="10" spans="1:133">
      <c r="A10" s="12"/>
      <c r="B10" s="25">
        <v>312.52</v>
      </c>
      <c r="C10" s="20" t="s">
        <v>83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102277</v>
      </c>
      <c r="L10" s="46">
        <v>0</v>
      </c>
      <c r="M10" s="46">
        <v>0</v>
      </c>
      <c r="N10" s="46">
        <f>SUM(D10:M10)</f>
        <v>102277</v>
      </c>
      <c r="O10" s="47">
        <f t="shared" si="1"/>
        <v>7.1717972091718671</v>
      </c>
      <c r="P10" s="9"/>
    </row>
    <row r="11" spans="1:133">
      <c r="A11" s="12"/>
      <c r="B11" s="25">
        <v>314.10000000000002</v>
      </c>
      <c r="C11" s="20" t="s">
        <v>13</v>
      </c>
      <c r="D11" s="46">
        <v>642203</v>
      </c>
      <c r="E11" s="46">
        <v>0</v>
      </c>
      <c r="F11" s="46">
        <v>650110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1292313</v>
      </c>
      <c r="O11" s="47">
        <f t="shared" si="1"/>
        <v>90.618680316948314</v>
      </c>
      <c r="P11" s="9"/>
    </row>
    <row r="12" spans="1:133">
      <c r="A12" s="12"/>
      <c r="B12" s="25">
        <v>314.3</v>
      </c>
      <c r="C12" s="20" t="s">
        <v>14</v>
      </c>
      <c r="D12" s="46">
        <v>226370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226370</v>
      </c>
      <c r="O12" s="47">
        <f t="shared" si="1"/>
        <v>15.87336091438188</v>
      </c>
      <c r="P12" s="9"/>
    </row>
    <row r="13" spans="1:133">
      <c r="A13" s="12"/>
      <c r="B13" s="25">
        <v>314.8</v>
      </c>
      <c r="C13" s="20" t="s">
        <v>16</v>
      </c>
      <c r="D13" s="46">
        <v>16621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16621</v>
      </c>
      <c r="O13" s="47">
        <f t="shared" si="1"/>
        <v>1.1654862912839212</v>
      </c>
      <c r="P13" s="9"/>
    </row>
    <row r="14" spans="1:133">
      <c r="A14" s="12"/>
      <c r="B14" s="25">
        <v>315</v>
      </c>
      <c r="C14" s="20" t="s">
        <v>17</v>
      </c>
      <c r="D14" s="46">
        <v>560716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560716</v>
      </c>
      <c r="O14" s="47">
        <f t="shared" si="1"/>
        <v>39.318140382862353</v>
      </c>
      <c r="P14" s="9"/>
    </row>
    <row r="15" spans="1:133">
      <c r="A15" s="12"/>
      <c r="B15" s="25">
        <v>316</v>
      </c>
      <c r="C15" s="20" t="s">
        <v>18</v>
      </c>
      <c r="D15" s="46">
        <v>74292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74292</v>
      </c>
      <c r="O15" s="47">
        <f t="shared" si="1"/>
        <v>5.2094523525699463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1114860</v>
      </c>
      <c r="E16" s="32">
        <f t="shared" si="3"/>
        <v>51497</v>
      </c>
      <c r="F16" s="32">
        <f t="shared" si="3"/>
        <v>446849</v>
      </c>
      <c r="G16" s="32">
        <f t="shared" si="3"/>
        <v>132974</v>
      </c>
      <c r="H16" s="32">
        <f t="shared" si="3"/>
        <v>0</v>
      </c>
      <c r="I16" s="32">
        <f t="shared" si="3"/>
        <v>512411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2258591</v>
      </c>
      <c r="O16" s="45">
        <f t="shared" si="1"/>
        <v>158.37535937171307</v>
      </c>
      <c r="P16" s="10"/>
    </row>
    <row r="17" spans="1:16">
      <c r="A17" s="12"/>
      <c r="B17" s="25">
        <v>322</v>
      </c>
      <c r="C17" s="20" t="s">
        <v>0</v>
      </c>
      <c r="D17" s="46">
        <v>265056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265056</v>
      </c>
      <c r="O17" s="47">
        <f t="shared" si="1"/>
        <v>18.586073907860598</v>
      </c>
      <c r="P17" s="9"/>
    </row>
    <row r="18" spans="1:16">
      <c r="A18" s="12"/>
      <c r="B18" s="25">
        <v>323.10000000000002</v>
      </c>
      <c r="C18" s="20" t="s">
        <v>20</v>
      </c>
      <c r="D18" s="46">
        <v>699814</v>
      </c>
      <c r="E18" s="46">
        <v>0</v>
      </c>
      <c r="F18" s="46">
        <v>427891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1127705</v>
      </c>
      <c r="O18" s="47">
        <f t="shared" si="1"/>
        <v>79.076151742514554</v>
      </c>
      <c r="P18" s="9"/>
    </row>
    <row r="19" spans="1:16">
      <c r="A19" s="12"/>
      <c r="B19" s="25">
        <v>323.7</v>
      </c>
      <c r="C19" s="20" t="s">
        <v>21</v>
      </c>
      <c r="D19" s="46">
        <v>145861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145861</v>
      </c>
      <c r="O19" s="47">
        <f t="shared" si="1"/>
        <v>10.227964378374589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0</v>
      </c>
      <c r="F20" s="46">
        <v>18958</v>
      </c>
      <c r="G20" s="46">
        <v>25554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44512</v>
      </c>
      <c r="O20" s="47">
        <f t="shared" si="1"/>
        <v>3.1212397447584319</v>
      </c>
      <c r="P20" s="9"/>
    </row>
    <row r="21" spans="1:16">
      <c r="A21" s="12"/>
      <c r="B21" s="25">
        <v>324.12</v>
      </c>
      <c r="C21" s="20" t="s">
        <v>23</v>
      </c>
      <c r="D21" s="46">
        <v>0</v>
      </c>
      <c r="E21" s="46">
        <v>0</v>
      </c>
      <c r="F21" s="46">
        <v>0</v>
      </c>
      <c r="G21" s="46">
        <v>18635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18635</v>
      </c>
      <c r="O21" s="47">
        <f t="shared" si="1"/>
        <v>1.3067106093541827</v>
      </c>
      <c r="P21" s="9"/>
    </row>
    <row r="22" spans="1:16">
      <c r="A22" s="12"/>
      <c r="B22" s="25">
        <v>324.20999999999998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499504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499504</v>
      </c>
      <c r="O22" s="47">
        <f t="shared" si="1"/>
        <v>35.025874763340582</v>
      </c>
      <c r="P22" s="9"/>
    </row>
    <row r="23" spans="1:16">
      <c r="A23" s="12"/>
      <c r="B23" s="25">
        <v>324.22000000000003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12907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12907</v>
      </c>
      <c r="O23" s="47">
        <f t="shared" si="1"/>
        <v>0.90505574644134357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39111</v>
      </c>
      <c r="F24" s="46">
        <v>0</v>
      </c>
      <c r="G24" s="46">
        <v>88785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127896</v>
      </c>
      <c r="O24" s="47">
        <f t="shared" si="1"/>
        <v>8.9682350466306708</v>
      </c>
      <c r="P24" s="9"/>
    </row>
    <row r="25" spans="1:16">
      <c r="A25" s="12"/>
      <c r="B25" s="25">
        <v>329</v>
      </c>
      <c r="C25" s="20" t="s">
        <v>27</v>
      </c>
      <c r="D25" s="46">
        <v>4129</v>
      </c>
      <c r="E25" s="46">
        <v>12386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16515</v>
      </c>
      <c r="O25" s="47">
        <f t="shared" si="1"/>
        <v>1.158053432438118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SUM(D27:D40)</f>
        <v>1187889</v>
      </c>
      <c r="E26" s="32">
        <f t="shared" si="6"/>
        <v>1945054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843778</v>
      </c>
      <c r="N26" s="44">
        <f t="shared" si="5"/>
        <v>3976721</v>
      </c>
      <c r="O26" s="45">
        <f t="shared" si="1"/>
        <v>278.85288549190096</v>
      </c>
      <c r="P26" s="10"/>
    </row>
    <row r="27" spans="1:16">
      <c r="A27" s="12"/>
      <c r="B27" s="25">
        <v>331.1</v>
      </c>
      <c r="C27" s="20" t="s">
        <v>88</v>
      </c>
      <c r="D27" s="46">
        <v>198327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198327</v>
      </c>
      <c r="O27" s="47">
        <f t="shared" si="1"/>
        <v>13.906949021807728</v>
      </c>
      <c r="P27" s="9"/>
    </row>
    <row r="28" spans="1:16">
      <c r="A28" s="12"/>
      <c r="B28" s="25">
        <v>331.2</v>
      </c>
      <c r="C28" s="20" t="s">
        <v>28</v>
      </c>
      <c r="D28" s="46">
        <v>2639</v>
      </c>
      <c r="E28" s="46">
        <v>26655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29294</v>
      </c>
      <c r="O28" s="47">
        <f t="shared" si="1"/>
        <v>2.0541336512166049</v>
      </c>
      <c r="P28" s="9"/>
    </row>
    <row r="29" spans="1:16">
      <c r="A29" s="12"/>
      <c r="B29" s="25">
        <v>331.41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781508</v>
      </c>
      <c r="N29" s="46">
        <f t="shared" si="5"/>
        <v>781508</v>
      </c>
      <c r="O29" s="47">
        <f t="shared" si="1"/>
        <v>54.800364630811302</v>
      </c>
      <c r="P29" s="9"/>
    </row>
    <row r="30" spans="1:16">
      <c r="A30" s="12"/>
      <c r="B30" s="25">
        <v>331.5</v>
      </c>
      <c r="C30" s="20" t="s">
        <v>94</v>
      </c>
      <c r="D30" s="46">
        <v>0</v>
      </c>
      <c r="E30" s="46">
        <v>657270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657270</v>
      </c>
      <c r="O30" s="47">
        <f t="shared" si="1"/>
        <v>46.088633335670707</v>
      </c>
      <c r="P30" s="9"/>
    </row>
    <row r="31" spans="1:16">
      <c r="A31" s="12"/>
      <c r="B31" s="25">
        <v>333</v>
      </c>
      <c r="C31" s="20" t="s">
        <v>3</v>
      </c>
      <c r="D31" s="46">
        <v>40120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40120</v>
      </c>
      <c r="O31" s="47">
        <f t="shared" si="1"/>
        <v>2.8132669518266602</v>
      </c>
      <c r="P31" s="9"/>
    </row>
    <row r="32" spans="1:16">
      <c r="A32" s="12"/>
      <c r="B32" s="25">
        <v>334.41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62270</v>
      </c>
      <c r="N32" s="46">
        <f t="shared" ref="N32:N39" si="7">SUM(D32:M32)</f>
        <v>62270</v>
      </c>
      <c r="O32" s="47">
        <f t="shared" si="1"/>
        <v>4.3664539653600727</v>
      </c>
      <c r="P32" s="9"/>
    </row>
    <row r="33" spans="1:16">
      <c r="A33" s="12"/>
      <c r="B33" s="25">
        <v>334.5</v>
      </c>
      <c r="C33" s="20" t="s">
        <v>95</v>
      </c>
      <c r="D33" s="46">
        <v>18000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18000</v>
      </c>
      <c r="O33" s="47">
        <f t="shared" si="1"/>
        <v>1.2621835775892294</v>
      </c>
      <c r="P33" s="9"/>
    </row>
    <row r="34" spans="1:16">
      <c r="A34" s="12"/>
      <c r="B34" s="25">
        <v>335.12</v>
      </c>
      <c r="C34" s="20" t="s">
        <v>34</v>
      </c>
      <c r="D34" s="46">
        <v>247035</v>
      </c>
      <c r="E34" s="46">
        <v>99664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346699</v>
      </c>
      <c r="O34" s="47">
        <f t="shared" si="1"/>
        <v>24.310988009256015</v>
      </c>
      <c r="P34" s="9"/>
    </row>
    <row r="35" spans="1:16">
      <c r="A35" s="12"/>
      <c r="B35" s="25">
        <v>335.14</v>
      </c>
      <c r="C35" s="20" t="s">
        <v>35</v>
      </c>
      <c r="D35" s="46">
        <v>30905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30905</v>
      </c>
      <c r="O35" s="47">
        <f t="shared" si="1"/>
        <v>2.1670990814108406</v>
      </c>
      <c r="P35" s="9"/>
    </row>
    <row r="36" spans="1:16">
      <c r="A36" s="12"/>
      <c r="B36" s="25">
        <v>335.15</v>
      </c>
      <c r="C36" s="20" t="s">
        <v>36</v>
      </c>
      <c r="D36" s="46">
        <v>10930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10930</v>
      </c>
      <c r="O36" s="47">
        <f t="shared" si="1"/>
        <v>0.76642591683612649</v>
      </c>
      <c r="P36" s="9"/>
    </row>
    <row r="37" spans="1:16">
      <c r="A37" s="12"/>
      <c r="B37" s="25">
        <v>335.18</v>
      </c>
      <c r="C37" s="20" t="s">
        <v>37</v>
      </c>
      <c r="D37" s="46">
        <v>625103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625103</v>
      </c>
      <c r="O37" s="47">
        <f t="shared" ref="O37:O68" si="8">(N37/O$74)</f>
        <v>43.833041161208889</v>
      </c>
      <c r="P37" s="9"/>
    </row>
    <row r="38" spans="1:16">
      <c r="A38" s="12"/>
      <c r="B38" s="25">
        <v>335.21</v>
      </c>
      <c r="C38" s="20" t="s">
        <v>38</v>
      </c>
      <c r="D38" s="46">
        <v>7380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7380</v>
      </c>
      <c r="O38" s="47">
        <f t="shared" si="8"/>
        <v>0.51749526681158409</v>
      </c>
      <c r="P38" s="9"/>
    </row>
    <row r="39" spans="1:16">
      <c r="A39" s="12"/>
      <c r="B39" s="25">
        <v>335.49</v>
      </c>
      <c r="C39" s="20" t="s">
        <v>39</v>
      </c>
      <c r="D39" s="46">
        <v>0</v>
      </c>
      <c r="E39" s="46">
        <v>10026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10026</v>
      </c>
      <c r="O39" s="47">
        <f t="shared" si="8"/>
        <v>0.70303625271720072</v>
      </c>
      <c r="P39" s="9"/>
    </row>
    <row r="40" spans="1:16">
      <c r="A40" s="12"/>
      <c r="B40" s="25">
        <v>338</v>
      </c>
      <c r="C40" s="20" t="s">
        <v>40</v>
      </c>
      <c r="D40" s="46">
        <v>7450</v>
      </c>
      <c r="E40" s="46">
        <v>1151439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1158889</v>
      </c>
      <c r="O40" s="47">
        <f t="shared" si="8"/>
        <v>81.262814669378031</v>
      </c>
      <c r="P40" s="9"/>
    </row>
    <row r="41" spans="1:16" ht="15.75">
      <c r="A41" s="29" t="s">
        <v>45</v>
      </c>
      <c r="B41" s="30"/>
      <c r="C41" s="31"/>
      <c r="D41" s="32">
        <f t="shared" ref="D41:M41" si="9">SUM(D42:D55)</f>
        <v>1944006</v>
      </c>
      <c r="E41" s="32">
        <f t="shared" si="9"/>
        <v>139674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6303592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85700</v>
      </c>
      <c r="N41" s="32">
        <f>SUM(D41:M41)</f>
        <v>8472972</v>
      </c>
      <c r="O41" s="45">
        <f t="shared" si="8"/>
        <v>594.13589509852045</v>
      </c>
      <c r="P41" s="10"/>
    </row>
    <row r="42" spans="1:16">
      <c r="A42" s="12"/>
      <c r="B42" s="25">
        <v>341.1</v>
      </c>
      <c r="C42" s="20" t="s">
        <v>84</v>
      </c>
      <c r="D42" s="46">
        <v>4649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4649</v>
      </c>
      <c r="O42" s="47">
        <f t="shared" si="8"/>
        <v>0.32599396956735149</v>
      </c>
      <c r="P42" s="9"/>
    </row>
    <row r="43" spans="1:16">
      <c r="A43" s="12"/>
      <c r="B43" s="25">
        <v>341.3</v>
      </c>
      <c r="C43" s="20" t="s">
        <v>48</v>
      </c>
      <c r="D43" s="46">
        <v>343973</v>
      </c>
      <c r="E43" s="46">
        <v>660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5" si="10">SUM(D43:M43)</f>
        <v>344633</v>
      </c>
      <c r="O43" s="47">
        <f t="shared" si="8"/>
        <v>24.166117383072717</v>
      </c>
      <c r="P43" s="9"/>
    </row>
    <row r="44" spans="1:16">
      <c r="A44" s="12"/>
      <c r="B44" s="25">
        <v>341.9</v>
      </c>
      <c r="C44" s="20" t="s">
        <v>49</v>
      </c>
      <c r="D44" s="46">
        <v>1265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1265</v>
      </c>
      <c r="O44" s="47">
        <f t="shared" si="8"/>
        <v>8.8703456980576398E-2</v>
      </c>
      <c r="P44" s="9"/>
    </row>
    <row r="45" spans="1:16">
      <c r="A45" s="12"/>
      <c r="B45" s="25">
        <v>342.1</v>
      </c>
      <c r="C45" s="20" t="s">
        <v>50</v>
      </c>
      <c r="D45" s="46">
        <v>161800</v>
      </c>
      <c r="E45" s="46">
        <v>25632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187432</v>
      </c>
      <c r="O45" s="47">
        <f t="shared" si="8"/>
        <v>13.142977350816913</v>
      </c>
      <c r="P45" s="9"/>
    </row>
    <row r="46" spans="1:16">
      <c r="A46" s="12"/>
      <c r="B46" s="25">
        <v>342.2</v>
      </c>
      <c r="C46" s="20" t="s">
        <v>51</v>
      </c>
      <c r="D46" s="46">
        <v>253565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253565</v>
      </c>
      <c r="O46" s="47">
        <f t="shared" si="8"/>
        <v>17.780309936189607</v>
      </c>
      <c r="P46" s="9"/>
    </row>
    <row r="47" spans="1:16">
      <c r="A47" s="12"/>
      <c r="B47" s="25">
        <v>342.5</v>
      </c>
      <c r="C47" s="20" t="s">
        <v>52</v>
      </c>
      <c r="D47" s="46">
        <v>15216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15216</v>
      </c>
      <c r="O47" s="47">
        <f t="shared" si="8"/>
        <v>1.0669658509220952</v>
      </c>
      <c r="P47" s="9"/>
    </row>
    <row r="48" spans="1:16">
      <c r="A48" s="12"/>
      <c r="B48" s="25">
        <v>342.9</v>
      </c>
      <c r="C48" s="20" t="s">
        <v>53</v>
      </c>
      <c r="D48" s="46">
        <v>10812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10812</v>
      </c>
      <c r="O48" s="47">
        <f t="shared" si="8"/>
        <v>0.75815160227193046</v>
      </c>
      <c r="P48" s="9"/>
    </row>
    <row r="49" spans="1:16">
      <c r="A49" s="12"/>
      <c r="B49" s="25">
        <v>343.4</v>
      </c>
      <c r="C49" s="20" t="s">
        <v>54</v>
      </c>
      <c r="D49" s="46">
        <v>1090826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1090826</v>
      </c>
      <c r="O49" s="47">
        <f t="shared" si="8"/>
        <v>76.49014795596382</v>
      </c>
      <c r="P49" s="9"/>
    </row>
    <row r="50" spans="1:16">
      <c r="A50" s="12"/>
      <c r="B50" s="25">
        <v>343.6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6303592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6303592</v>
      </c>
      <c r="O50" s="47">
        <f t="shared" si="8"/>
        <v>442.01612790126921</v>
      </c>
      <c r="P50" s="9"/>
    </row>
    <row r="51" spans="1:16">
      <c r="A51" s="12"/>
      <c r="B51" s="25">
        <v>343.8</v>
      </c>
      <c r="C51" s="20" t="s">
        <v>56</v>
      </c>
      <c r="D51" s="46">
        <v>57420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57420</v>
      </c>
      <c r="O51" s="47">
        <f t="shared" si="8"/>
        <v>4.0263656125096414</v>
      </c>
      <c r="P51" s="9"/>
    </row>
    <row r="52" spans="1:16">
      <c r="A52" s="12"/>
      <c r="B52" s="25">
        <v>343.9</v>
      </c>
      <c r="C52" s="20" t="s">
        <v>96</v>
      </c>
      <c r="D52" s="46">
        <v>4300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4300</v>
      </c>
      <c r="O52" s="47">
        <f t="shared" si="8"/>
        <v>0.30152163242409369</v>
      </c>
      <c r="P52" s="9"/>
    </row>
    <row r="53" spans="1:16">
      <c r="A53" s="12"/>
      <c r="B53" s="25">
        <v>344.1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85700</v>
      </c>
      <c r="N53" s="46">
        <f t="shared" si="10"/>
        <v>85700</v>
      </c>
      <c r="O53" s="47">
        <f t="shared" si="8"/>
        <v>6.009396255522053</v>
      </c>
      <c r="P53" s="9"/>
    </row>
    <row r="54" spans="1:16">
      <c r="A54" s="12"/>
      <c r="B54" s="25">
        <v>344.9</v>
      </c>
      <c r="C54" s="20" t="s">
        <v>58</v>
      </c>
      <c r="D54" s="46">
        <v>0</v>
      </c>
      <c r="E54" s="46">
        <v>105543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105543</v>
      </c>
      <c r="O54" s="47">
        <f t="shared" si="8"/>
        <v>7.4008134071944465</v>
      </c>
      <c r="P54" s="9"/>
    </row>
    <row r="55" spans="1:16">
      <c r="A55" s="12"/>
      <c r="B55" s="25">
        <v>347.2</v>
      </c>
      <c r="C55" s="20" t="s">
        <v>59</v>
      </c>
      <c r="D55" s="46">
        <v>180</v>
      </c>
      <c r="E55" s="46">
        <v>7839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8019</v>
      </c>
      <c r="O55" s="47">
        <f t="shared" si="8"/>
        <v>0.56230278381600163</v>
      </c>
      <c r="P55" s="9"/>
    </row>
    <row r="56" spans="1:16" ht="15.75">
      <c r="A56" s="29" t="s">
        <v>46</v>
      </c>
      <c r="B56" s="30"/>
      <c r="C56" s="31"/>
      <c r="D56" s="32">
        <f t="shared" ref="D56:M56" si="11">SUM(D57:D58)</f>
        <v>51585</v>
      </c>
      <c r="E56" s="32">
        <f t="shared" si="11"/>
        <v>7458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>SUM(D56:M56)</f>
        <v>59043</v>
      </c>
      <c r="O56" s="45">
        <f t="shared" si="8"/>
        <v>4.1401724984222703</v>
      </c>
      <c r="P56" s="10"/>
    </row>
    <row r="57" spans="1:16">
      <c r="A57" s="13"/>
      <c r="B57" s="39">
        <v>351.9</v>
      </c>
      <c r="C57" s="21" t="s">
        <v>63</v>
      </c>
      <c r="D57" s="46">
        <v>43482</v>
      </c>
      <c r="E57" s="46">
        <v>7458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50940</v>
      </c>
      <c r="O57" s="47">
        <f t="shared" si="8"/>
        <v>3.571979524577519</v>
      </c>
      <c r="P57" s="9"/>
    </row>
    <row r="58" spans="1:16">
      <c r="A58" s="13"/>
      <c r="B58" s="39">
        <v>354</v>
      </c>
      <c r="C58" s="21" t="s">
        <v>62</v>
      </c>
      <c r="D58" s="46">
        <v>8103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8103</v>
      </c>
      <c r="O58" s="47">
        <f t="shared" si="8"/>
        <v>0.56819297384475143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SUM(D60:D68)</f>
        <v>160956</v>
      </c>
      <c r="E59" s="32">
        <f t="shared" si="12"/>
        <v>51844</v>
      </c>
      <c r="F59" s="32">
        <f t="shared" si="12"/>
        <v>10492</v>
      </c>
      <c r="G59" s="32">
        <f t="shared" si="12"/>
        <v>4388</v>
      </c>
      <c r="H59" s="32">
        <f t="shared" si="12"/>
        <v>0</v>
      </c>
      <c r="I59" s="32">
        <f t="shared" si="12"/>
        <v>316280</v>
      </c>
      <c r="J59" s="32">
        <f t="shared" si="12"/>
        <v>0</v>
      </c>
      <c r="K59" s="32">
        <f t="shared" si="12"/>
        <v>854485</v>
      </c>
      <c r="L59" s="32">
        <f t="shared" si="12"/>
        <v>0</v>
      </c>
      <c r="M59" s="32">
        <f t="shared" si="12"/>
        <v>25588</v>
      </c>
      <c r="N59" s="32">
        <f>SUM(D59:M59)</f>
        <v>1424033</v>
      </c>
      <c r="O59" s="45">
        <f t="shared" si="8"/>
        <v>99.855059252506834</v>
      </c>
      <c r="P59" s="10"/>
    </row>
    <row r="60" spans="1:16">
      <c r="A60" s="12"/>
      <c r="B60" s="25">
        <v>361.1</v>
      </c>
      <c r="C60" s="20" t="s">
        <v>64</v>
      </c>
      <c r="D60" s="46">
        <v>27309</v>
      </c>
      <c r="E60" s="46">
        <v>18153</v>
      </c>
      <c r="F60" s="46">
        <v>10492</v>
      </c>
      <c r="G60" s="46">
        <v>4388</v>
      </c>
      <c r="H60" s="46">
        <v>0</v>
      </c>
      <c r="I60" s="46">
        <v>32293</v>
      </c>
      <c r="J60" s="46">
        <v>0</v>
      </c>
      <c r="K60" s="46">
        <v>321114</v>
      </c>
      <c r="L60" s="46">
        <v>0</v>
      </c>
      <c r="M60" s="46">
        <v>0</v>
      </c>
      <c r="N60" s="46">
        <f>SUM(D60:M60)</f>
        <v>413749</v>
      </c>
      <c r="O60" s="47">
        <f t="shared" si="8"/>
        <v>29.012621835775892</v>
      </c>
      <c r="P60" s="9"/>
    </row>
    <row r="61" spans="1:16">
      <c r="A61" s="12"/>
      <c r="B61" s="25">
        <v>361.2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290595</v>
      </c>
      <c r="L61" s="46">
        <v>0</v>
      </c>
      <c r="M61" s="46">
        <v>0</v>
      </c>
      <c r="N61" s="46">
        <f t="shared" ref="N61:N68" si="13">SUM(D61:M61)</f>
        <v>290595</v>
      </c>
      <c r="O61" s="47">
        <f t="shared" si="8"/>
        <v>20.376902040530116</v>
      </c>
      <c r="P61" s="9"/>
    </row>
    <row r="62" spans="1:16">
      <c r="A62" s="12"/>
      <c r="B62" s="25">
        <v>361.3</v>
      </c>
      <c r="C62" s="20" t="s">
        <v>66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-2359814</v>
      </c>
      <c r="L62" s="46">
        <v>0</v>
      </c>
      <c r="M62" s="46">
        <v>0</v>
      </c>
      <c r="N62" s="46">
        <f t="shared" si="13"/>
        <v>-2359814</v>
      </c>
      <c r="O62" s="47">
        <f t="shared" si="8"/>
        <v>-165.47324872028611</v>
      </c>
      <c r="P62" s="9"/>
    </row>
    <row r="63" spans="1:16">
      <c r="A63" s="12"/>
      <c r="B63" s="25">
        <v>361.4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1315754</v>
      </c>
      <c r="L63" s="46">
        <v>0</v>
      </c>
      <c r="M63" s="46">
        <v>0</v>
      </c>
      <c r="N63" s="46">
        <f t="shared" si="13"/>
        <v>1315754</v>
      </c>
      <c r="O63" s="47">
        <f t="shared" si="8"/>
        <v>92.262393941518823</v>
      </c>
      <c r="P63" s="9"/>
    </row>
    <row r="64" spans="1:16">
      <c r="A64" s="12"/>
      <c r="B64" s="25">
        <v>362</v>
      </c>
      <c r="C64" s="20" t="s">
        <v>68</v>
      </c>
      <c r="D64" s="46">
        <v>16988</v>
      </c>
      <c r="E64" s="46">
        <v>0</v>
      </c>
      <c r="F64" s="46">
        <v>0</v>
      </c>
      <c r="G64" s="46">
        <v>0</v>
      </c>
      <c r="H64" s="46">
        <v>0</v>
      </c>
      <c r="I64" s="46">
        <v>226749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243737</v>
      </c>
      <c r="O64" s="47">
        <f t="shared" si="8"/>
        <v>17.091157702825889</v>
      </c>
      <c r="P64" s="9"/>
    </row>
    <row r="65" spans="1:119">
      <c r="A65" s="12"/>
      <c r="B65" s="25">
        <v>364</v>
      </c>
      <c r="C65" s="20" t="s">
        <v>90</v>
      </c>
      <c r="D65" s="46">
        <v>44505</v>
      </c>
      <c r="E65" s="46">
        <v>3835</v>
      </c>
      <c r="F65" s="46">
        <v>0</v>
      </c>
      <c r="G65" s="46">
        <v>0</v>
      </c>
      <c r="H65" s="46">
        <v>0</v>
      </c>
      <c r="I65" s="46">
        <v>15393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63733</v>
      </c>
      <c r="O65" s="47">
        <f t="shared" si="8"/>
        <v>4.4690414416941309</v>
      </c>
      <c r="P65" s="9"/>
    </row>
    <row r="66" spans="1:119">
      <c r="A66" s="12"/>
      <c r="B66" s="25">
        <v>366</v>
      </c>
      <c r="C66" s="20" t="s">
        <v>69</v>
      </c>
      <c r="D66" s="46">
        <v>6925</v>
      </c>
      <c r="E66" s="46">
        <v>8947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21177</v>
      </c>
      <c r="N66" s="46">
        <f t="shared" si="13"/>
        <v>37049</v>
      </c>
      <c r="O66" s="47">
        <f t="shared" si="8"/>
        <v>2.5979244092279643</v>
      </c>
      <c r="P66" s="9"/>
    </row>
    <row r="67" spans="1:119">
      <c r="A67" s="12"/>
      <c r="B67" s="25">
        <v>368</v>
      </c>
      <c r="C67" s="20" t="s">
        <v>70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1286836</v>
      </c>
      <c r="L67" s="46">
        <v>0</v>
      </c>
      <c r="M67" s="46">
        <v>0</v>
      </c>
      <c r="N67" s="46">
        <f t="shared" si="13"/>
        <v>1286836</v>
      </c>
      <c r="O67" s="47">
        <f t="shared" si="8"/>
        <v>90.234625902811871</v>
      </c>
      <c r="P67" s="9"/>
    </row>
    <row r="68" spans="1:119">
      <c r="A68" s="12"/>
      <c r="B68" s="25">
        <v>369.9</v>
      </c>
      <c r="C68" s="20" t="s">
        <v>71</v>
      </c>
      <c r="D68" s="46">
        <v>65229</v>
      </c>
      <c r="E68" s="46">
        <v>20909</v>
      </c>
      <c r="F68" s="46">
        <v>0</v>
      </c>
      <c r="G68" s="46">
        <v>0</v>
      </c>
      <c r="H68" s="46">
        <v>0</v>
      </c>
      <c r="I68" s="46">
        <v>41845</v>
      </c>
      <c r="J68" s="46">
        <v>0</v>
      </c>
      <c r="K68" s="46">
        <v>0</v>
      </c>
      <c r="L68" s="46">
        <v>0</v>
      </c>
      <c r="M68" s="46">
        <v>4411</v>
      </c>
      <c r="N68" s="46">
        <f t="shared" si="13"/>
        <v>132394</v>
      </c>
      <c r="O68" s="47">
        <f t="shared" si="8"/>
        <v>9.2836406984082469</v>
      </c>
      <c r="P68" s="9"/>
    </row>
    <row r="69" spans="1:119" ht="15.75">
      <c r="A69" s="29" t="s">
        <v>47</v>
      </c>
      <c r="B69" s="30"/>
      <c r="C69" s="31"/>
      <c r="D69" s="32">
        <f t="shared" ref="D69:M69" si="14">SUM(D70:D71)</f>
        <v>934439</v>
      </c>
      <c r="E69" s="32">
        <f t="shared" si="14"/>
        <v>113611</v>
      </c>
      <c r="F69" s="32">
        <f t="shared" si="14"/>
        <v>1123125</v>
      </c>
      <c r="G69" s="32">
        <f t="shared" si="14"/>
        <v>0</v>
      </c>
      <c r="H69" s="32">
        <f t="shared" si="14"/>
        <v>0</v>
      </c>
      <c r="I69" s="32">
        <f t="shared" si="14"/>
        <v>1887086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4058261</v>
      </c>
      <c r="O69" s="45">
        <f>(N69/O$74)</f>
        <v>284.57057709838017</v>
      </c>
      <c r="P69" s="9"/>
    </row>
    <row r="70" spans="1:119">
      <c r="A70" s="12"/>
      <c r="B70" s="25">
        <v>381</v>
      </c>
      <c r="C70" s="20" t="s">
        <v>72</v>
      </c>
      <c r="D70" s="46">
        <v>927475</v>
      </c>
      <c r="E70" s="46">
        <v>78424</v>
      </c>
      <c r="F70" s="46">
        <v>1123125</v>
      </c>
      <c r="G70" s="46">
        <v>0</v>
      </c>
      <c r="H70" s="46">
        <v>0</v>
      </c>
      <c r="I70" s="46">
        <v>1887086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4016110</v>
      </c>
      <c r="O70" s="47">
        <f>(N70/O$74)</f>
        <v>281.61489376621557</v>
      </c>
      <c r="P70" s="9"/>
    </row>
    <row r="71" spans="1:119" ht="15.75" thickBot="1">
      <c r="A71" s="12"/>
      <c r="B71" s="25">
        <v>388.2</v>
      </c>
      <c r="C71" s="20" t="s">
        <v>74</v>
      </c>
      <c r="D71" s="46">
        <v>6964</v>
      </c>
      <c r="E71" s="46">
        <v>35187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42151</v>
      </c>
      <c r="O71" s="47">
        <f>(N71/O$74)</f>
        <v>2.9556833321646447</v>
      </c>
      <c r="P71" s="9"/>
    </row>
    <row r="72" spans="1:119" ht="16.5" thickBot="1">
      <c r="A72" s="14" t="s">
        <v>60</v>
      </c>
      <c r="B72" s="23"/>
      <c r="C72" s="22"/>
      <c r="D72" s="15">
        <f t="shared" ref="D72:M72" si="15">SUM(D5,D16,D26,D41,D56,D59,D69)</f>
        <v>10429772</v>
      </c>
      <c r="E72" s="15">
        <f t="shared" si="15"/>
        <v>3987369</v>
      </c>
      <c r="F72" s="15">
        <f t="shared" si="15"/>
        <v>2230576</v>
      </c>
      <c r="G72" s="15">
        <f t="shared" si="15"/>
        <v>137362</v>
      </c>
      <c r="H72" s="15">
        <f t="shared" si="15"/>
        <v>0</v>
      </c>
      <c r="I72" s="15">
        <f t="shared" si="15"/>
        <v>9019369</v>
      </c>
      <c r="J72" s="15">
        <f t="shared" si="15"/>
        <v>0</v>
      </c>
      <c r="K72" s="15">
        <f t="shared" si="15"/>
        <v>1082727</v>
      </c>
      <c r="L72" s="15">
        <f t="shared" si="15"/>
        <v>0</v>
      </c>
      <c r="M72" s="15">
        <f t="shared" si="15"/>
        <v>955066</v>
      </c>
      <c r="N72" s="15">
        <f>SUM(D72:M72)</f>
        <v>27842241</v>
      </c>
      <c r="O72" s="38">
        <f>(N72/O$74)</f>
        <v>1952.3344085267513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97</v>
      </c>
      <c r="M74" s="48"/>
      <c r="N74" s="48"/>
      <c r="O74" s="43">
        <v>14261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5571322</v>
      </c>
      <c r="E5" s="27">
        <f t="shared" si="0"/>
        <v>2105303</v>
      </c>
      <c r="F5" s="27">
        <f t="shared" si="0"/>
        <v>632445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225272</v>
      </c>
      <c r="L5" s="27">
        <f t="shared" si="0"/>
        <v>0</v>
      </c>
      <c r="M5" s="27">
        <f t="shared" si="0"/>
        <v>0</v>
      </c>
      <c r="N5" s="28">
        <f>SUM(D5:M5)</f>
        <v>8534342</v>
      </c>
      <c r="O5" s="33">
        <f t="shared" ref="O5:O36" si="1">(N5/O$74)</f>
        <v>599.95374340949036</v>
      </c>
      <c r="P5" s="6"/>
    </row>
    <row r="6" spans="1:133">
      <c r="A6" s="12"/>
      <c r="B6" s="25">
        <v>311</v>
      </c>
      <c r="C6" s="20" t="s">
        <v>2</v>
      </c>
      <c r="D6" s="46">
        <v>3958457</v>
      </c>
      <c r="E6" s="46">
        <v>1474505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5432962</v>
      </c>
      <c r="O6" s="47">
        <f t="shared" si="1"/>
        <v>381.93054481546574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62762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62762</v>
      </c>
      <c r="O7" s="47">
        <f t="shared" si="1"/>
        <v>4.4120913884007029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568036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568036</v>
      </c>
      <c r="O8" s="47">
        <f t="shared" si="1"/>
        <v>39.932231985940248</v>
      </c>
      <c r="P8" s="9"/>
    </row>
    <row r="9" spans="1:133">
      <c r="A9" s="12"/>
      <c r="B9" s="25">
        <v>312.51</v>
      </c>
      <c r="C9" s="20" t="s">
        <v>87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121076</v>
      </c>
      <c r="L9" s="46">
        <v>0</v>
      </c>
      <c r="M9" s="46">
        <v>0</v>
      </c>
      <c r="N9" s="46">
        <f>SUM(D9:M9)</f>
        <v>121076</v>
      </c>
      <c r="O9" s="47">
        <f t="shared" si="1"/>
        <v>8.5114938488576453</v>
      </c>
      <c r="P9" s="9"/>
    </row>
    <row r="10" spans="1:133">
      <c r="A10" s="12"/>
      <c r="B10" s="25">
        <v>312.52</v>
      </c>
      <c r="C10" s="20" t="s">
        <v>83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104196</v>
      </c>
      <c r="L10" s="46">
        <v>0</v>
      </c>
      <c r="M10" s="46">
        <v>0</v>
      </c>
      <c r="N10" s="46">
        <f>SUM(D10:M10)</f>
        <v>104196</v>
      </c>
      <c r="O10" s="47">
        <f t="shared" si="1"/>
        <v>7.3248506151142356</v>
      </c>
      <c r="P10" s="9"/>
    </row>
    <row r="11" spans="1:133">
      <c r="A11" s="12"/>
      <c r="B11" s="25">
        <v>314.10000000000002</v>
      </c>
      <c r="C11" s="20" t="s">
        <v>13</v>
      </c>
      <c r="D11" s="46">
        <v>712999</v>
      </c>
      <c r="E11" s="46">
        <v>0</v>
      </c>
      <c r="F11" s="46">
        <v>632445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1345444</v>
      </c>
      <c r="O11" s="47">
        <f t="shared" si="1"/>
        <v>94.583057996485067</v>
      </c>
      <c r="P11" s="9"/>
    </row>
    <row r="12" spans="1:133">
      <c r="A12" s="12"/>
      <c r="B12" s="25">
        <v>314.3</v>
      </c>
      <c r="C12" s="20" t="s">
        <v>14</v>
      </c>
      <c r="D12" s="46">
        <v>219319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219319</v>
      </c>
      <c r="O12" s="47">
        <f t="shared" si="1"/>
        <v>15.417855887521968</v>
      </c>
      <c r="P12" s="9"/>
    </row>
    <row r="13" spans="1:133">
      <c r="A13" s="12"/>
      <c r="B13" s="25">
        <v>314.8</v>
      </c>
      <c r="C13" s="20" t="s">
        <v>16</v>
      </c>
      <c r="D13" s="46">
        <v>15149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15149</v>
      </c>
      <c r="O13" s="47">
        <f t="shared" si="1"/>
        <v>1.0649560632688928</v>
      </c>
      <c r="P13" s="9"/>
    </row>
    <row r="14" spans="1:133">
      <c r="A14" s="12"/>
      <c r="B14" s="25">
        <v>315</v>
      </c>
      <c r="C14" s="20" t="s">
        <v>17</v>
      </c>
      <c r="D14" s="46">
        <v>588111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588111</v>
      </c>
      <c r="O14" s="47">
        <f t="shared" si="1"/>
        <v>41.343479789103689</v>
      </c>
      <c r="P14" s="9"/>
    </row>
    <row r="15" spans="1:133">
      <c r="A15" s="12"/>
      <c r="B15" s="25">
        <v>316</v>
      </c>
      <c r="C15" s="20" t="s">
        <v>18</v>
      </c>
      <c r="D15" s="46">
        <v>77287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77287</v>
      </c>
      <c r="O15" s="47">
        <f t="shared" si="1"/>
        <v>5.4331810193321619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1464438</v>
      </c>
      <c r="E16" s="32">
        <f t="shared" si="3"/>
        <v>20952</v>
      </c>
      <c r="F16" s="32">
        <f t="shared" si="3"/>
        <v>265148</v>
      </c>
      <c r="G16" s="32">
        <f t="shared" si="3"/>
        <v>185387</v>
      </c>
      <c r="H16" s="32">
        <f t="shared" si="3"/>
        <v>0</v>
      </c>
      <c r="I16" s="32">
        <f t="shared" si="3"/>
        <v>383974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2319899</v>
      </c>
      <c r="O16" s="45">
        <f t="shared" si="1"/>
        <v>163.08604569420035</v>
      </c>
      <c r="P16" s="10"/>
    </row>
    <row r="17" spans="1:16">
      <c r="A17" s="12"/>
      <c r="B17" s="25">
        <v>322</v>
      </c>
      <c r="C17" s="20" t="s">
        <v>0</v>
      </c>
      <c r="D17" s="46">
        <v>313381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313381</v>
      </c>
      <c r="O17" s="47">
        <f t="shared" si="1"/>
        <v>22.03029876977153</v>
      </c>
      <c r="P17" s="9"/>
    </row>
    <row r="18" spans="1:16">
      <c r="A18" s="12"/>
      <c r="B18" s="25">
        <v>323.10000000000002</v>
      </c>
      <c r="C18" s="20" t="s">
        <v>20</v>
      </c>
      <c r="D18" s="46">
        <v>978551</v>
      </c>
      <c r="E18" s="46">
        <v>0</v>
      </c>
      <c r="F18" s="46">
        <v>255282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1233833</v>
      </c>
      <c r="O18" s="47">
        <f t="shared" si="1"/>
        <v>86.73694200351494</v>
      </c>
      <c r="P18" s="9"/>
    </row>
    <row r="19" spans="1:16">
      <c r="A19" s="12"/>
      <c r="B19" s="25">
        <v>323.7</v>
      </c>
      <c r="C19" s="20" t="s">
        <v>21</v>
      </c>
      <c r="D19" s="46">
        <v>134905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134905</v>
      </c>
      <c r="O19" s="47">
        <f t="shared" si="1"/>
        <v>9.4836555360281203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20952</v>
      </c>
      <c r="F20" s="46">
        <v>5636</v>
      </c>
      <c r="G20" s="46">
        <v>20275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46863</v>
      </c>
      <c r="O20" s="47">
        <f t="shared" si="1"/>
        <v>3.2944112478031635</v>
      </c>
      <c r="P20" s="9"/>
    </row>
    <row r="21" spans="1:16">
      <c r="A21" s="12"/>
      <c r="B21" s="25">
        <v>324.12</v>
      </c>
      <c r="C21" s="20" t="s">
        <v>23</v>
      </c>
      <c r="D21" s="46">
        <v>0</v>
      </c>
      <c r="E21" s="46">
        <v>0</v>
      </c>
      <c r="F21" s="46">
        <v>4230</v>
      </c>
      <c r="G21" s="46">
        <v>117435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121665</v>
      </c>
      <c r="O21" s="47">
        <f t="shared" si="1"/>
        <v>8.5528998242530747</v>
      </c>
      <c r="P21" s="9"/>
    </row>
    <row r="22" spans="1:16">
      <c r="A22" s="12"/>
      <c r="B22" s="25">
        <v>324.20999999999998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279265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279265</v>
      </c>
      <c r="O22" s="47">
        <f t="shared" si="1"/>
        <v>19.631985940246047</v>
      </c>
      <c r="P22" s="9"/>
    </row>
    <row r="23" spans="1:16">
      <c r="A23" s="12"/>
      <c r="B23" s="25">
        <v>324.22000000000003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104709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104709</v>
      </c>
      <c r="O23" s="47">
        <f t="shared" si="1"/>
        <v>7.3609138840070303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0</v>
      </c>
      <c r="F24" s="46">
        <v>0</v>
      </c>
      <c r="G24" s="46">
        <v>47677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47677</v>
      </c>
      <c r="O24" s="47">
        <f t="shared" si="1"/>
        <v>3.3516344463971879</v>
      </c>
      <c r="P24" s="9"/>
    </row>
    <row r="25" spans="1:16">
      <c r="A25" s="12"/>
      <c r="B25" s="25">
        <v>329</v>
      </c>
      <c r="C25" s="20" t="s">
        <v>27</v>
      </c>
      <c r="D25" s="46">
        <v>37601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37601</v>
      </c>
      <c r="O25" s="47">
        <f t="shared" si="1"/>
        <v>2.643304042179262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SUM(D27:D41)</f>
        <v>899431</v>
      </c>
      <c r="E26" s="32">
        <f t="shared" si="6"/>
        <v>2036060</v>
      </c>
      <c r="F26" s="32">
        <f t="shared" si="6"/>
        <v>0</v>
      </c>
      <c r="G26" s="32">
        <f t="shared" si="6"/>
        <v>16917</v>
      </c>
      <c r="H26" s="32">
        <f t="shared" si="6"/>
        <v>0</v>
      </c>
      <c r="I26" s="32">
        <f t="shared" si="6"/>
        <v>-94064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344980</v>
      </c>
      <c r="N26" s="44">
        <f t="shared" si="5"/>
        <v>3203324</v>
      </c>
      <c r="O26" s="45">
        <f t="shared" si="1"/>
        <v>225.18973637961335</v>
      </c>
      <c r="P26" s="10"/>
    </row>
    <row r="27" spans="1:16">
      <c r="A27" s="12"/>
      <c r="B27" s="25">
        <v>331.1</v>
      </c>
      <c r="C27" s="20" t="s">
        <v>88</v>
      </c>
      <c r="D27" s="46">
        <v>-109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-109</v>
      </c>
      <c r="O27" s="47">
        <f t="shared" si="1"/>
        <v>-7.6625659050966605E-3</v>
      </c>
      <c r="P27" s="9"/>
    </row>
    <row r="28" spans="1:16">
      <c r="A28" s="12"/>
      <c r="B28" s="25">
        <v>331.2</v>
      </c>
      <c r="C28" s="20" t="s">
        <v>28</v>
      </c>
      <c r="D28" s="46">
        <v>514</v>
      </c>
      <c r="E28" s="46">
        <v>126288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126802</v>
      </c>
      <c r="O28" s="47">
        <f t="shared" si="1"/>
        <v>8.9140246045694198</v>
      </c>
      <c r="P28" s="9"/>
    </row>
    <row r="29" spans="1:16">
      <c r="A29" s="12"/>
      <c r="B29" s="25">
        <v>331.41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337008</v>
      </c>
      <c r="N29" s="46">
        <f t="shared" si="5"/>
        <v>337008</v>
      </c>
      <c r="O29" s="47">
        <f t="shared" si="1"/>
        <v>23.691247803163446</v>
      </c>
      <c r="P29" s="9"/>
    </row>
    <row r="30" spans="1:16">
      <c r="A30" s="12"/>
      <c r="B30" s="25">
        <v>331.9</v>
      </c>
      <c r="C30" s="20" t="s">
        <v>30</v>
      </c>
      <c r="D30" s="46">
        <v>1912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1912</v>
      </c>
      <c r="O30" s="47">
        <f t="shared" si="1"/>
        <v>0.13441124780316344</v>
      </c>
      <c r="P30" s="9"/>
    </row>
    <row r="31" spans="1:16">
      <c r="A31" s="12"/>
      <c r="B31" s="25">
        <v>333</v>
      </c>
      <c r="C31" s="20" t="s">
        <v>3</v>
      </c>
      <c r="D31" s="46">
        <v>3620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3620</v>
      </c>
      <c r="O31" s="47">
        <f t="shared" si="1"/>
        <v>0.25448154657293498</v>
      </c>
      <c r="P31" s="9"/>
    </row>
    <row r="32" spans="1:16">
      <c r="A32" s="12"/>
      <c r="B32" s="25">
        <v>334.41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7972</v>
      </c>
      <c r="N32" s="46">
        <f t="shared" ref="N32:N39" si="7">SUM(D32:M32)</f>
        <v>7972</v>
      </c>
      <c r="O32" s="47">
        <f t="shared" si="1"/>
        <v>0.56042179261862912</v>
      </c>
      <c r="P32" s="9"/>
    </row>
    <row r="33" spans="1:16">
      <c r="A33" s="12"/>
      <c r="B33" s="25">
        <v>334.7</v>
      </c>
      <c r="C33" s="20" t="s">
        <v>33</v>
      </c>
      <c r="D33" s="46">
        <v>0</v>
      </c>
      <c r="E33" s="46">
        <v>270343</v>
      </c>
      <c r="F33" s="46">
        <v>0</v>
      </c>
      <c r="G33" s="46">
        <v>16917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287260</v>
      </c>
      <c r="O33" s="47">
        <f t="shared" si="1"/>
        <v>20.194024604569421</v>
      </c>
      <c r="P33" s="9"/>
    </row>
    <row r="34" spans="1:16">
      <c r="A34" s="12"/>
      <c r="B34" s="25">
        <v>335.12</v>
      </c>
      <c r="C34" s="20" t="s">
        <v>34</v>
      </c>
      <c r="D34" s="46">
        <v>241762</v>
      </c>
      <c r="E34" s="46">
        <v>98887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340649</v>
      </c>
      <c r="O34" s="47">
        <f t="shared" si="1"/>
        <v>23.947205623901581</v>
      </c>
      <c r="P34" s="9"/>
    </row>
    <row r="35" spans="1:16">
      <c r="A35" s="12"/>
      <c r="B35" s="25">
        <v>335.14</v>
      </c>
      <c r="C35" s="20" t="s">
        <v>35</v>
      </c>
      <c r="D35" s="46">
        <v>30266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30266</v>
      </c>
      <c r="O35" s="47">
        <f t="shared" si="1"/>
        <v>2.1276625659050965</v>
      </c>
      <c r="P35" s="9"/>
    </row>
    <row r="36" spans="1:16">
      <c r="A36" s="12"/>
      <c r="B36" s="25">
        <v>335.15</v>
      </c>
      <c r="C36" s="20" t="s">
        <v>36</v>
      </c>
      <c r="D36" s="46">
        <v>10228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10228</v>
      </c>
      <c r="O36" s="47">
        <f t="shared" si="1"/>
        <v>0.71901581722319863</v>
      </c>
      <c r="P36" s="9"/>
    </row>
    <row r="37" spans="1:16">
      <c r="A37" s="12"/>
      <c r="B37" s="25">
        <v>335.18</v>
      </c>
      <c r="C37" s="20" t="s">
        <v>37</v>
      </c>
      <c r="D37" s="46">
        <v>597961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597961</v>
      </c>
      <c r="O37" s="47">
        <f t="shared" ref="O37:O68" si="8">(N37/O$74)</f>
        <v>42.035922671353248</v>
      </c>
      <c r="P37" s="9"/>
    </row>
    <row r="38" spans="1:16">
      <c r="A38" s="12"/>
      <c r="B38" s="25">
        <v>335.21</v>
      </c>
      <c r="C38" s="20" t="s">
        <v>38</v>
      </c>
      <c r="D38" s="46">
        <v>6645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6645</v>
      </c>
      <c r="O38" s="47">
        <f t="shared" si="8"/>
        <v>0.46713532513181022</v>
      </c>
      <c r="P38" s="9"/>
    </row>
    <row r="39" spans="1:16">
      <c r="A39" s="12"/>
      <c r="B39" s="25">
        <v>335.49</v>
      </c>
      <c r="C39" s="20" t="s">
        <v>39</v>
      </c>
      <c r="D39" s="46">
        <v>0</v>
      </c>
      <c r="E39" s="46">
        <v>13711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13711</v>
      </c>
      <c r="O39" s="47">
        <f t="shared" si="8"/>
        <v>0.96386643233743408</v>
      </c>
      <c r="P39" s="9"/>
    </row>
    <row r="40" spans="1:16">
      <c r="A40" s="12"/>
      <c r="B40" s="25">
        <v>337.3</v>
      </c>
      <c r="C40" s="20" t="s">
        <v>89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-94064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-94064</v>
      </c>
      <c r="O40" s="47">
        <f t="shared" si="8"/>
        <v>-6.6125834797891034</v>
      </c>
      <c r="P40" s="9"/>
    </row>
    <row r="41" spans="1:16">
      <c r="A41" s="12"/>
      <c r="B41" s="25">
        <v>338</v>
      </c>
      <c r="C41" s="20" t="s">
        <v>40</v>
      </c>
      <c r="D41" s="46">
        <v>6632</v>
      </c>
      <c r="E41" s="46">
        <v>1526831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1533463</v>
      </c>
      <c r="O41" s="47">
        <f t="shared" si="8"/>
        <v>107.80056239015818</v>
      </c>
      <c r="P41" s="9"/>
    </row>
    <row r="42" spans="1:16" ht="15.75">
      <c r="A42" s="29" t="s">
        <v>45</v>
      </c>
      <c r="B42" s="30"/>
      <c r="C42" s="31"/>
      <c r="D42" s="32">
        <f t="shared" ref="D42:M42" si="9">SUM(D43:D55)</f>
        <v>1944575</v>
      </c>
      <c r="E42" s="32">
        <f t="shared" si="9"/>
        <v>134058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6125465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86632</v>
      </c>
      <c r="N42" s="32">
        <f>SUM(D42:M42)</f>
        <v>8290730</v>
      </c>
      <c r="O42" s="45">
        <f t="shared" si="8"/>
        <v>582.82811950790858</v>
      </c>
      <c r="P42" s="10"/>
    </row>
    <row r="43" spans="1:16">
      <c r="A43" s="12"/>
      <c r="B43" s="25">
        <v>341.1</v>
      </c>
      <c r="C43" s="20" t="s">
        <v>84</v>
      </c>
      <c r="D43" s="46">
        <v>6948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6948</v>
      </c>
      <c r="O43" s="47">
        <f t="shared" si="8"/>
        <v>0.48843585237258347</v>
      </c>
      <c r="P43" s="9"/>
    </row>
    <row r="44" spans="1:16">
      <c r="A44" s="12"/>
      <c r="B44" s="25">
        <v>341.3</v>
      </c>
      <c r="C44" s="20" t="s">
        <v>48</v>
      </c>
      <c r="D44" s="46">
        <v>345783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5" si="10">SUM(D44:M44)</f>
        <v>345783</v>
      </c>
      <c r="O44" s="47">
        <f t="shared" si="8"/>
        <v>24.308119507908611</v>
      </c>
      <c r="P44" s="9"/>
    </row>
    <row r="45" spans="1:16">
      <c r="A45" s="12"/>
      <c r="B45" s="25">
        <v>341.9</v>
      </c>
      <c r="C45" s="20" t="s">
        <v>49</v>
      </c>
      <c r="D45" s="46">
        <v>11174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11174</v>
      </c>
      <c r="O45" s="47">
        <f t="shared" si="8"/>
        <v>0.78551845342706506</v>
      </c>
      <c r="P45" s="9"/>
    </row>
    <row r="46" spans="1:16">
      <c r="A46" s="12"/>
      <c r="B46" s="25">
        <v>342.1</v>
      </c>
      <c r="C46" s="20" t="s">
        <v>50</v>
      </c>
      <c r="D46" s="46">
        <v>162500</v>
      </c>
      <c r="E46" s="46">
        <v>29904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192404</v>
      </c>
      <c r="O46" s="47">
        <f t="shared" si="8"/>
        <v>13.525764499121266</v>
      </c>
      <c r="P46" s="9"/>
    </row>
    <row r="47" spans="1:16">
      <c r="A47" s="12"/>
      <c r="B47" s="25">
        <v>342.2</v>
      </c>
      <c r="C47" s="20" t="s">
        <v>51</v>
      </c>
      <c r="D47" s="46">
        <v>256368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256368</v>
      </c>
      <c r="O47" s="47">
        <f t="shared" si="8"/>
        <v>18.022355008787347</v>
      </c>
      <c r="P47" s="9"/>
    </row>
    <row r="48" spans="1:16">
      <c r="A48" s="12"/>
      <c r="B48" s="25">
        <v>342.5</v>
      </c>
      <c r="C48" s="20" t="s">
        <v>52</v>
      </c>
      <c r="D48" s="46">
        <v>23307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23307</v>
      </c>
      <c r="O48" s="47">
        <f t="shared" si="8"/>
        <v>1.6384534270650264</v>
      </c>
      <c r="P48" s="9"/>
    </row>
    <row r="49" spans="1:16">
      <c r="A49" s="12"/>
      <c r="B49" s="25">
        <v>342.9</v>
      </c>
      <c r="C49" s="20" t="s">
        <v>53</v>
      </c>
      <c r="D49" s="46">
        <v>12433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12433</v>
      </c>
      <c r="O49" s="47">
        <f t="shared" si="8"/>
        <v>0.87402460456941999</v>
      </c>
      <c r="P49" s="9"/>
    </row>
    <row r="50" spans="1:16">
      <c r="A50" s="12"/>
      <c r="B50" s="25">
        <v>343.4</v>
      </c>
      <c r="C50" s="20" t="s">
        <v>54</v>
      </c>
      <c r="D50" s="46">
        <v>1059167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1059167</v>
      </c>
      <c r="O50" s="47">
        <f t="shared" si="8"/>
        <v>74.458137082601056</v>
      </c>
      <c r="P50" s="9"/>
    </row>
    <row r="51" spans="1:16">
      <c r="A51" s="12"/>
      <c r="B51" s="25">
        <v>343.6</v>
      </c>
      <c r="C51" s="20" t="s">
        <v>55</v>
      </c>
      <c r="D51" s="46">
        <v>0</v>
      </c>
      <c r="E51" s="46">
        <v>51</v>
      </c>
      <c r="F51" s="46">
        <v>0</v>
      </c>
      <c r="G51" s="46">
        <v>0</v>
      </c>
      <c r="H51" s="46">
        <v>0</v>
      </c>
      <c r="I51" s="46">
        <v>6125465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6125516</v>
      </c>
      <c r="O51" s="47">
        <f t="shared" si="8"/>
        <v>430.6162390158172</v>
      </c>
      <c r="P51" s="9"/>
    </row>
    <row r="52" spans="1:16">
      <c r="A52" s="12"/>
      <c r="B52" s="25">
        <v>343.8</v>
      </c>
      <c r="C52" s="20" t="s">
        <v>56</v>
      </c>
      <c r="D52" s="46">
        <v>66659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66659</v>
      </c>
      <c r="O52" s="47">
        <f t="shared" si="8"/>
        <v>4.6860456942003514</v>
      </c>
      <c r="P52" s="9"/>
    </row>
    <row r="53" spans="1:16">
      <c r="A53" s="12"/>
      <c r="B53" s="25">
        <v>344.1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86632</v>
      </c>
      <c r="N53" s="46">
        <f t="shared" si="10"/>
        <v>86632</v>
      </c>
      <c r="O53" s="47">
        <f t="shared" si="8"/>
        <v>6.0901230228471004</v>
      </c>
      <c r="P53" s="9"/>
    </row>
    <row r="54" spans="1:16">
      <c r="A54" s="12"/>
      <c r="B54" s="25">
        <v>344.9</v>
      </c>
      <c r="C54" s="20" t="s">
        <v>58</v>
      </c>
      <c r="D54" s="46">
        <v>0</v>
      </c>
      <c r="E54" s="46">
        <v>97750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97750</v>
      </c>
      <c r="O54" s="47">
        <f t="shared" si="8"/>
        <v>6.8717047451669595</v>
      </c>
      <c r="P54" s="9"/>
    </row>
    <row r="55" spans="1:16">
      <c r="A55" s="12"/>
      <c r="B55" s="25">
        <v>347.2</v>
      </c>
      <c r="C55" s="20" t="s">
        <v>59</v>
      </c>
      <c r="D55" s="46">
        <v>236</v>
      </c>
      <c r="E55" s="46">
        <v>6353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6589</v>
      </c>
      <c r="O55" s="47">
        <f t="shared" si="8"/>
        <v>0.46319859402460456</v>
      </c>
      <c r="P55" s="9"/>
    </row>
    <row r="56" spans="1:16" ht="15.75">
      <c r="A56" s="29" t="s">
        <v>46</v>
      </c>
      <c r="B56" s="30"/>
      <c r="C56" s="31"/>
      <c r="D56" s="32">
        <f t="shared" ref="D56:M56" si="11">SUM(D57:D58)</f>
        <v>43300</v>
      </c>
      <c r="E56" s="32">
        <f t="shared" si="11"/>
        <v>7651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>SUM(D56:M56)</f>
        <v>50951</v>
      </c>
      <c r="O56" s="45">
        <f t="shared" si="8"/>
        <v>3.5817926186291742</v>
      </c>
      <c r="P56" s="10"/>
    </row>
    <row r="57" spans="1:16">
      <c r="A57" s="13"/>
      <c r="B57" s="39">
        <v>351.9</v>
      </c>
      <c r="C57" s="21" t="s">
        <v>63</v>
      </c>
      <c r="D57" s="46">
        <v>35770</v>
      </c>
      <c r="E57" s="46">
        <v>7651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43421</v>
      </c>
      <c r="O57" s="47">
        <f t="shared" si="8"/>
        <v>3.0524428822495606</v>
      </c>
      <c r="P57" s="9"/>
    </row>
    <row r="58" spans="1:16">
      <c r="A58" s="13"/>
      <c r="B58" s="39">
        <v>354</v>
      </c>
      <c r="C58" s="21" t="s">
        <v>62</v>
      </c>
      <c r="D58" s="46">
        <v>7530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7530</v>
      </c>
      <c r="O58" s="47">
        <f t="shared" si="8"/>
        <v>0.52934973637961336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SUM(D60:D68)</f>
        <v>262370</v>
      </c>
      <c r="E59" s="32">
        <f t="shared" si="12"/>
        <v>46907</v>
      </c>
      <c r="F59" s="32">
        <f t="shared" si="12"/>
        <v>10822</v>
      </c>
      <c r="G59" s="32">
        <f t="shared" si="12"/>
        <v>4339</v>
      </c>
      <c r="H59" s="32">
        <f t="shared" si="12"/>
        <v>0</v>
      </c>
      <c r="I59" s="32">
        <f t="shared" si="12"/>
        <v>369631</v>
      </c>
      <c r="J59" s="32">
        <f t="shared" si="12"/>
        <v>0</v>
      </c>
      <c r="K59" s="32">
        <f t="shared" si="12"/>
        <v>2905803</v>
      </c>
      <c r="L59" s="32">
        <f t="shared" si="12"/>
        <v>0</v>
      </c>
      <c r="M59" s="32">
        <f t="shared" si="12"/>
        <v>12501</v>
      </c>
      <c r="N59" s="32">
        <f>SUM(D59:M59)</f>
        <v>3612373</v>
      </c>
      <c r="O59" s="45">
        <f t="shared" si="8"/>
        <v>253.94537785588753</v>
      </c>
      <c r="P59" s="10"/>
    </row>
    <row r="60" spans="1:16">
      <c r="A60" s="12"/>
      <c r="B60" s="25">
        <v>361.1</v>
      </c>
      <c r="C60" s="20" t="s">
        <v>64</v>
      </c>
      <c r="D60" s="46">
        <v>52081</v>
      </c>
      <c r="E60" s="46">
        <v>32966</v>
      </c>
      <c r="F60" s="46">
        <v>10822</v>
      </c>
      <c r="G60" s="46">
        <v>4339</v>
      </c>
      <c r="H60" s="46">
        <v>0</v>
      </c>
      <c r="I60" s="46">
        <v>24662</v>
      </c>
      <c r="J60" s="46">
        <v>0</v>
      </c>
      <c r="K60" s="46">
        <v>356044</v>
      </c>
      <c r="L60" s="46">
        <v>0</v>
      </c>
      <c r="M60" s="46">
        <v>0</v>
      </c>
      <c r="N60" s="46">
        <f>SUM(D60:M60)</f>
        <v>480914</v>
      </c>
      <c r="O60" s="47">
        <f t="shared" si="8"/>
        <v>33.807662565905098</v>
      </c>
      <c r="P60" s="9"/>
    </row>
    <row r="61" spans="1:16">
      <c r="A61" s="12"/>
      <c r="B61" s="25">
        <v>361.2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273792</v>
      </c>
      <c r="L61" s="46">
        <v>0</v>
      </c>
      <c r="M61" s="46">
        <v>0</v>
      </c>
      <c r="N61" s="46">
        <f t="shared" ref="N61:N68" si="13">SUM(D61:M61)</f>
        <v>273792</v>
      </c>
      <c r="O61" s="47">
        <f t="shared" si="8"/>
        <v>19.247240773286467</v>
      </c>
      <c r="P61" s="9"/>
    </row>
    <row r="62" spans="1:16">
      <c r="A62" s="12"/>
      <c r="B62" s="25">
        <v>361.3</v>
      </c>
      <c r="C62" s="20" t="s">
        <v>66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556513</v>
      </c>
      <c r="L62" s="46">
        <v>0</v>
      </c>
      <c r="M62" s="46">
        <v>0</v>
      </c>
      <c r="N62" s="46">
        <f t="shared" si="13"/>
        <v>556513</v>
      </c>
      <c r="O62" s="47">
        <f t="shared" si="8"/>
        <v>39.122179261862918</v>
      </c>
      <c r="P62" s="9"/>
    </row>
    <row r="63" spans="1:16">
      <c r="A63" s="12"/>
      <c r="B63" s="25">
        <v>361.4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498352</v>
      </c>
      <c r="L63" s="46">
        <v>0</v>
      </c>
      <c r="M63" s="46">
        <v>0</v>
      </c>
      <c r="N63" s="46">
        <f t="shared" si="13"/>
        <v>498352</v>
      </c>
      <c r="O63" s="47">
        <f t="shared" si="8"/>
        <v>35.033532513181022</v>
      </c>
      <c r="P63" s="9"/>
    </row>
    <row r="64" spans="1:16">
      <c r="A64" s="12"/>
      <c r="B64" s="25">
        <v>362</v>
      </c>
      <c r="C64" s="20" t="s">
        <v>68</v>
      </c>
      <c r="D64" s="46">
        <v>17780</v>
      </c>
      <c r="E64" s="46">
        <v>0</v>
      </c>
      <c r="F64" s="46">
        <v>0</v>
      </c>
      <c r="G64" s="46">
        <v>0</v>
      </c>
      <c r="H64" s="46">
        <v>0</v>
      </c>
      <c r="I64" s="46">
        <v>213072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230852</v>
      </c>
      <c r="O64" s="47">
        <f t="shared" si="8"/>
        <v>16.228611599297011</v>
      </c>
      <c r="P64" s="9"/>
    </row>
    <row r="65" spans="1:119">
      <c r="A65" s="12"/>
      <c r="B65" s="25">
        <v>364</v>
      </c>
      <c r="C65" s="20" t="s">
        <v>90</v>
      </c>
      <c r="D65" s="46">
        <v>38320</v>
      </c>
      <c r="E65" s="46">
        <v>4089</v>
      </c>
      <c r="F65" s="46">
        <v>0</v>
      </c>
      <c r="G65" s="46">
        <v>0</v>
      </c>
      <c r="H65" s="46">
        <v>0</v>
      </c>
      <c r="I65" s="46">
        <v>7390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49799</v>
      </c>
      <c r="O65" s="47">
        <f t="shared" si="8"/>
        <v>3.5008084358523726</v>
      </c>
      <c r="P65" s="9"/>
    </row>
    <row r="66" spans="1:119">
      <c r="A66" s="12"/>
      <c r="B66" s="25">
        <v>366</v>
      </c>
      <c r="C66" s="20" t="s">
        <v>69</v>
      </c>
      <c r="D66" s="46">
        <v>68009</v>
      </c>
      <c r="E66" s="46">
        <v>7963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12501</v>
      </c>
      <c r="N66" s="46">
        <f t="shared" si="13"/>
        <v>88473</v>
      </c>
      <c r="O66" s="47">
        <f t="shared" si="8"/>
        <v>6.2195430579964848</v>
      </c>
      <c r="P66" s="9"/>
    </row>
    <row r="67" spans="1:119">
      <c r="A67" s="12"/>
      <c r="B67" s="25">
        <v>368</v>
      </c>
      <c r="C67" s="20" t="s">
        <v>70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1221102</v>
      </c>
      <c r="L67" s="46">
        <v>0</v>
      </c>
      <c r="M67" s="46">
        <v>0</v>
      </c>
      <c r="N67" s="46">
        <f t="shared" si="13"/>
        <v>1221102</v>
      </c>
      <c r="O67" s="47">
        <f t="shared" si="8"/>
        <v>85.841968365553598</v>
      </c>
      <c r="P67" s="9"/>
    </row>
    <row r="68" spans="1:119">
      <c r="A68" s="12"/>
      <c r="B68" s="25">
        <v>369.9</v>
      </c>
      <c r="C68" s="20" t="s">
        <v>71</v>
      </c>
      <c r="D68" s="46">
        <v>86180</v>
      </c>
      <c r="E68" s="46">
        <v>1889</v>
      </c>
      <c r="F68" s="46">
        <v>0</v>
      </c>
      <c r="G68" s="46">
        <v>0</v>
      </c>
      <c r="H68" s="46">
        <v>0</v>
      </c>
      <c r="I68" s="46">
        <v>124507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212576</v>
      </c>
      <c r="O68" s="47">
        <f t="shared" si="8"/>
        <v>14.943831282952548</v>
      </c>
      <c r="P68" s="9"/>
    </row>
    <row r="69" spans="1:119" ht="15.75">
      <c r="A69" s="29" t="s">
        <v>47</v>
      </c>
      <c r="B69" s="30"/>
      <c r="C69" s="31"/>
      <c r="D69" s="32">
        <f t="shared" ref="D69:M69" si="14">SUM(D70:D71)</f>
        <v>1215693</v>
      </c>
      <c r="E69" s="32">
        <f t="shared" si="14"/>
        <v>309605</v>
      </c>
      <c r="F69" s="32">
        <f t="shared" si="14"/>
        <v>1448994</v>
      </c>
      <c r="G69" s="32">
        <f t="shared" si="14"/>
        <v>0</v>
      </c>
      <c r="H69" s="32">
        <f t="shared" si="14"/>
        <v>0</v>
      </c>
      <c r="I69" s="32">
        <f t="shared" si="14"/>
        <v>74231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3048523</v>
      </c>
      <c r="O69" s="45">
        <f>(N69/O$74)</f>
        <v>214.30741652021089</v>
      </c>
      <c r="P69" s="9"/>
    </row>
    <row r="70" spans="1:119">
      <c r="A70" s="12"/>
      <c r="B70" s="25">
        <v>381</v>
      </c>
      <c r="C70" s="20" t="s">
        <v>72</v>
      </c>
      <c r="D70" s="46">
        <v>1144230</v>
      </c>
      <c r="E70" s="46">
        <v>309605</v>
      </c>
      <c r="F70" s="46">
        <v>1448994</v>
      </c>
      <c r="G70" s="46">
        <v>0</v>
      </c>
      <c r="H70" s="46">
        <v>0</v>
      </c>
      <c r="I70" s="46">
        <v>73731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2976560</v>
      </c>
      <c r="O70" s="47">
        <f>(N70/O$74)</f>
        <v>209.24850615114235</v>
      </c>
      <c r="P70" s="9"/>
    </row>
    <row r="71" spans="1:119" ht="15.75" thickBot="1">
      <c r="A71" s="12"/>
      <c r="B71" s="25">
        <v>388.2</v>
      </c>
      <c r="C71" s="20" t="s">
        <v>74</v>
      </c>
      <c r="D71" s="46">
        <v>71463</v>
      </c>
      <c r="E71" s="46">
        <v>0</v>
      </c>
      <c r="F71" s="46">
        <v>0</v>
      </c>
      <c r="G71" s="46">
        <v>0</v>
      </c>
      <c r="H71" s="46">
        <v>0</v>
      </c>
      <c r="I71" s="46">
        <v>500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71963</v>
      </c>
      <c r="O71" s="47">
        <f>(N71/O$74)</f>
        <v>5.0589103690685411</v>
      </c>
      <c r="P71" s="9"/>
    </row>
    <row r="72" spans="1:119" ht="16.5" thickBot="1">
      <c r="A72" s="14" t="s">
        <v>60</v>
      </c>
      <c r="B72" s="23"/>
      <c r="C72" s="22"/>
      <c r="D72" s="15">
        <f t="shared" ref="D72:M72" si="15">SUM(D5,D16,D26,D42,D56,D59,D69)</f>
        <v>11401129</v>
      </c>
      <c r="E72" s="15">
        <f t="shared" si="15"/>
        <v>4660536</v>
      </c>
      <c r="F72" s="15">
        <f t="shared" si="15"/>
        <v>2357409</v>
      </c>
      <c r="G72" s="15">
        <f t="shared" si="15"/>
        <v>206643</v>
      </c>
      <c r="H72" s="15">
        <f t="shared" si="15"/>
        <v>0</v>
      </c>
      <c r="I72" s="15">
        <f t="shared" si="15"/>
        <v>6859237</v>
      </c>
      <c r="J72" s="15">
        <f t="shared" si="15"/>
        <v>0</v>
      </c>
      <c r="K72" s="15">
        <f t="shared" si="15"/>
        <v>3131075</v>
      </c>
      <c r="L72" s="15">
        <f t="shared" si="15"/>
        <v>0</v>
      </c>
      <c r="M72" s="15">
        <f t="shared" si="15"/>
        <v>444113</v>
      </c>
      <c r="N72" s="15">
        <f>SUM(D72:M72)</f>
        <v>29060142</v>
      </c>
      <c r="O72" s="38">
        <f>(N72/O$74)</f>
        <v>2042.8922319859403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91</v>
      </c>
      <c r="M74" s="48"/>
      <c r="N74" s="48"/>
      <c r="O74" s="43">
        <v>14225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A76:O76"/>
    <mergeCell ref="L74:N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5935581</v>
      </c>
      <c r="E5" s="27">
        <f t="shared" si="0"/>
        <v>2240569</v>
      </c>
      <c r="F5" s="27">
        <f t="shared" si="0"/>
        <v>632446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232982</v>
      </c>
      <c r="L5" s="27">
        <f t="shared" si="0"/>
        <v>0</v>
      </c>
      <c r="M5" s="27">
        <f t="shared" si="0"/>
        <v>0</v>
      </c>
      <c r="N5" s="28">
        <f>SUM(D5:M5)</f>
        <v>9041578</v>
      </c>
      <c r="O5" s="33">
        <f t="shared" ref="O5:O36" si="1">(N5/O$73)</f>
        <v>691.93984847325328</v>
      </c>
      <c r="P5" s="6"/>
    </row>
    <row r="6" spans="1:133">
      <c r="A6" s="12"/>
      <c r="B6" s="25">
        <v>311</v>
      </c>
      <c r="C6" s="20" t="s">
        <v>2</v>
      </c>
      <c r="D6" s="46">
        <v>4377027</v>
      </c>
      <c r="E6" s="46">
        <v>1599154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5976181</v>
      </c>
      <c r="O6" s="47">
        <f t="shared" si="1"/>
        <v>457.34912374684319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64264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64264</v>
      </c>
      <c r="O7" s="47">
        <f t="shared" si="1"/>
        <v>4.9180378051580318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577151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577151</v>
      </c>
      <c r="O8" s="47">
        <f t="shared" si="1"/>
        <v>44.168592637942908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123359</v>
      </c>
      <c r="L9" s="46">
        <v>0</v>
      </c>
      <c r="M9" s="46">
        <v>0</v>
      </c>
      <c r="N9" s="46">
        <f>SUM(D9:M9)</f>
        <v>123359</v>
      </c>
      <c r="O9" s="47">
        <f t="shared" si="1"/>
        <v>9.4404989668630908</v>
      </c>
      <c r="P9" s="9"/>
    </row>
    <row r="10" spans="1:133">
      <c r="A10" s="12"/>
      <c r="B10" s="25">
        <v>312.52</v>
      </c>
      <c r="C10" s="20" t="s">
        <v>83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109623</v>
      </c>
      <c r="L10" s="46">
        <v>0</v>
      </c>
      <c r="M10" s="46">
        <v>0</v>
      </c>
      <c r="N10" s="46">
        <f>SUM(D10:M10)</f>
        <v>109623</v>
      </c>
      <c r="O10" s="47">
        <f t="shared" si="1"/>
        <v>8.3893012933343538</v>
      </c>
      <c r="P10" s="9"/>
    </row>
    <row r="11" spans="1:133">
      <c r="A11" s="12"/>
      <c r="B11" s="25">
        <v>314.10000000000002</v>
      </c>
      <c r="C11" s="20" t="s">
        <v>13</v>
      </c>
      <c r="D11" s="46">
        <v>541994</v>
      </c>
      <c r="E11" s="46">
        <v>0</v>
      </c>
      <c r="F11" s="46">
        <v>632446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1174440</v>
      </c>
      <c r="O11" s="47">
        <f t="shared" si="1"/>
        <v>89.878319430626775</v>
      </c>
      <c r="P11" s="9"/>
    </row>
    <row r="12" spans="1:133">
      <c r="A12" s="12"/>
      <c r="B12" s="25">
        <v>314.3</v>
      </c>
      <c r="C12" s="20" t="s">
        <v>14</v>
      </c>
      <c r="D12" s="46">
        <v>233868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233868</v>
      </c>
      <c r="O12" s="47">
        <f t="shared" si="1"/>
        <v>17.897604652942526</v>
      </c>
      <c r="P12" s="9"/>
    </row>
    <row r="13" spans="1:133">
      <c r="A13" s="12"/>
      <c r="B13" s="25">
        <v>314.39999999999998</v>
      </c>
      <c r="C13" s="20" t="s">
        <v>15</v>
      </c>
      <c r="D13" s="46">
        <v>615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615</v>
      </c>
      <c r="O13" s="47">
        <f t="shared" si="1"/>
        <v>4.7065125889645669E-2</v>
      </c>
      <c r="P13" s="9"/>
    </row>
    <row r="14" spans="1:133">
      <c r="A14" s="12"/>
      <c r="B14" s="25">
        <v>314.8</v>
      </c>
      <c r="C14" s="20" t="s">
        <v>16</v>
      </c>
      <c r="D14" s="46">
        <v>16677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16677</v>
      </c>
      <c r="O14" s="47">
        <f t="shared" si="1"/>
        <v>1.2762684625392209</v>
      </c>
      <c r="P14" s="9"/>
    </row>
    <row r="15" spans="1:133">
      <c r="A15" s="12"/>
      <c r="B15" s="25">
        <v>315</v>
      </c>
      <c r="C15" s="20" t="s">
        <v>17</v>
      </c>
      <c r="D15" s="46">
        <v>686075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686075</v>
      </c>
      <c r="O15" s="47">
        <f t="shared" si="1"/>
        <v>52.504400397949034</v>
      </c>
      <c r="P15" s="9"/>
    </row>
    <row r="16" spans="1:133">
      <c r="A16" s="12"/>
      <c r="B16" s="25">
        <v>316</v>
      </c>
      <c r="C16" s="20" t="s">
        <v>18</v>
      </c>
      <c r="D16" s="46">
        <v>79325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79325</v>
      </c>
      <c r="O16" s="47">
        <f t="shared" si="1"/>
        <v>6.0706359531644605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1223087</v>
      </c>
      <c r="E17" s="32">
        <f t="shared" si="3"/>
        <v>6722</v>
      </c>
      <c r="F17" s="32">
        <f t="shared" si="3"/>
        <v>257561</v>
      </c>
      <c r="G17" s="32">
        <f t="shared" si="3"/>
        <v>22765</v>
      </c>
      <c r="H17" s="32">
        <f t="shared" si="3"/>
        <v>0</v>
      </c>
      <c r="I17" s="32">
        <f t="shared" si="3"/>
        <v>128740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7" si="4">SUM(D17:M17)</f>
        <v>1638875</v>
      </c>
      <c r="O17" s="45">
        <f t="shared" si="1"/>
        <v>125.4209076299074</v>
      </c>
      <c r="P17" s="10"/>
    </row>
    <row r="18" spans="1:16">
      <c r="A18" s="12"/>
      <c r="B18" s="25">
        <v>322</v>
      </c>
      <c r="C18" s="20" t="s">
        <v>0</v>
      </c>
      <c r="D18" s="46">
        <v>169350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169350</v>
      </c>
      <c r="O18" s="47">
        <f t="shared" si="1"/>
        <v>12.960128568148772</v>
      </c>
      <c r="P18" s="9"/>
    </row>
    <row r="19" spans="1:16">
      <c r="A19" s="12"/>
      <c r="B19" s="25">
        <v>323.10000000000002</v>
      </c>
      <c r="C19" s="20" t="s">
        <v>20</v>
      </c>
      <c r="D19" s="46">
        <v>895931</v>
      </c>
      <c r="E19" s="46">
        <v>0</v>
      </c>
      <c r="F19" s="46">
        <v>255282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1151213</v>
      </c>
      <c r="O19" s="47">
        <f t="shared" si="1"/>
        <v>88.100788245197833</v>
      </c>
      <c r="P19" s="9"/>
    </row>
    <row r="20" spans="1:16">
      <c r="A20" s="12"/>
      <c r="B20" s="25">
        <v>323.7</v>
      </c>
      <c r="C20" s="20" t="s">
        <v>21</v>
      </c>
      <c r="D20" s="46">
        <v>96034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96034</v>
      </c>
      <c r="O20" s="47">
        <f t="shared" si="1"/>
        <v>7.3493533328231422</v>
      </c>
      <c r="P20" s="9"/>
    </row>
    <row r="21" spans="1:16">
      <c r="A21" s="12"/>
      <c r="B21" s="25">
        <v>324.02</v>
      </c>
      <c r="C21" s="20" t="s">
        <v>22</v>
      </c>
      <c r="D21" s="46">
        <v>0</v>
      </c>
      <c r="E21" s="46">
        <v>0</v>
      </c>
      <c r="F21" s="46">
        <v>2279</v>
      </c>
      <c r="G21" s="46">
        <v>6011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8290</v>
      </c>
      <c r="O21" s="47">
        <f t="shared" si="1"/>
        <v>0.63442259126042699</v>
      </c>
      <c r="P21" s="9"/>
    </row>
    <row r="22" spans="1:16">
      <c r="A22" s="12"/>
      <c r="B22" s="25">
        <v>324.02100000000002</v>
      </c>
      <c r="C22" s="20" t="s">
        <v>23</v>
      </c>
      <c r="D22" s="46">
        <v>0</v>
      </c>
      <c r="E22" s="46">
        <v>0</v>
      </c>
      <c r="F22" s="46">
        <v>0</v>
      </c>
      <c r="G22" s="46">
        <v>1464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1464</v>
      </c>
      <c r="O22" s="47">
        <f t="shared" si="1"/>
        <v>0.11203795821535165</v>
      </c>
      <c r="P22" s="9"/>
    </row>
    <row r="23" spans="1:16">
      <c r="A23" s="12"/>
      <c r="B23" s="25">
        <v>324.02999999999997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96321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96321</v>
      </c>
      <c r="O23" s="47">
        <f t="shared" si="1"/>
        <v>7.3713170582383105</v>
      </c>
      <c r="P23" s="9"/>
    </row>
    <row r="24" spans="1:16">
      <c r="A24" s="12"/>
      <c r="B24" s="25">
        <v>324.03100000000001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32419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32419</v>
      </c>
      <c r="O24" s="47">
        <f t="shared" si="1"/>
        <v>2.4809826279941838</v>
      </c>
      <c r="P24" s="9"/>
    </row>
    <row r="25" spans="1:16">
      <c r="A25" s="12"/>
      <c r="B25" s="25">
        <v>324.07</v>
      </c>
      <c r="C25" s="20" t="s">
        <v>26</v>
      </c>
      <c r="D25" s="46">
        <v>0</v>
      </c>
      <c r="E25" s="46">
        <v>6722</v>
      </c>
      <c r="F25" s="46">
        <v>0</v>
      </c>
      <c r="G25" s="46">
        <v>15290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22012</v>
      </c>
      <c r="O25" s="47">
        <f t="shared" si="1"/>
        <v>1.6845488635493993</v>
      </c>
      <c r="P25" s="9"/>
    </row>
    <row r="26" spans="1:16">
      <c r="A26" s="12"/>
      <c r="B26" s="25">
        <v>329</v>
      </c>
      <c r="C26" s="20" t="s">
        <v>27</v>
      </c>
      <c r="D26" s="46">
        <v>61772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61772</v>
      </c>
      <c r="O26" s="47">
        <f t="shared" si="1"/>
        <v>4.7273283844799874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SUM(D28:D40)</f>
        <v>942947</v>
      </c>
      <c r="E27" s="32">
        <f t="shared" si="5"/>
        <v>1875996</v>
      </c>
      <c r="F27" s="32">
        <f t="shared" si="5"/>
        <v>0</v>
      </c>
      <c r="G27" s="32">
        <f t="shared" si="5"/>
        <v>480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383620</v>
      </c>
      <c r="N27" s="44">
        <f t="shared" si="4"/>
        <v>3203043</v>
      </c>
      <c r="O27" s="45">
        <f t="shared" si="1"/>
        <v>245.12458865845258</v>
      </c>
      <c r="P27" s="10"/>
    </row>
    <row r="28" spans="1:16">
      <c r="A28" s="12"/>
      <c r="B28" s="25">
        <v>331.2</v>
      </c>
      <c r="C28" s="20" t="s">
        <v>28</v>
      </c>
      <c r="D28" s="46">
        <v>1029</v>
      </c>
      <c r="E28" s="46">
        <v>7384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9" si="6">SUM(D28:M28)</f>
        <v>8413</v>
      </c>
      <c r="O28" s="47">
        <f t="shared" si="1"/>
        <v>0.64383561643835618</v>
      </c>
      <c r="P28" s="9"/>
    </row>
    <row r="29" spans="1:16">
      <c r="A29" s="12"/>
      <c r="B29" s="25">
        <v>331.41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329698</v>
      </c>
      <c r="N29" s="46">
        <f t="shared" si="6"/>
        <v>329698</v>
      </c>
      <c r="O29" s="47">
        <f t="shared" si="1"/>
        <v>25.231346139129105</v>
      </c>
      <c r="P29" s="9"/>
    </row>
    <row r="30" spans="1:16">
      <c r="A30" s="12"/>
      <c r="B30" s="25">
        <v>331.9</v>
      </c>
      <c r="C30" s="20" t="s">
        <v>30</v>
      </c>
      <c r="D30" s="46">
        <v>4861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4861</v>
      </c>
      <c r="O30" s="47">
        <f t="shared" si="1"/>
        <v>0.3720058161781587</v>
      </c>
      <c r="P30" s="9"/>
    </row>
    <row r="31" spans="1:16">
      <c r="A31" s="12"/>
      <c r="B31" s="25">
        <v>333</v>
      </c>
      <c r="C31" s="20" t="s">
        <v>3</v>
      </c>
      <c r="D31" s="46">
        <v>3485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3485</v>
      </c>
      <c r="O31" s="47">
        <f t="shared" si="1"/>
        <v>0.26670238004132546</v>
      </c>
      <c r="P31" s="9"/>
    </row>
    <row r="32" spans="1:16">
      <c r="A32" s="12"/>
      <c r="B32" s="25">
        <v>334.41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53922</v>
      </c>
      <c r="N32" s="46">
        <f t="shared" si="6"/>
        <v>53922</v>
      </c>
      <c r="O32" s="47">
        <f t="shared" si="1"/>
        <v>4.1265784036121529</v>
      </c>
      <c r="P32" s="9"/>
    </row>
    <row r="33" spans="1:16">
      <c r="A33" s="12"/>
      <c r="B33" s="25">
        <v>334.7</v>
      </c>
      <c r="C33" s="20" t="s">
        <v>33</v>
      </c>
      <c r="D33" s="46">
        <v>0</v>
      </c>
      <c r="E33" s="46">
        <v>25700</v>
      </c>
      <c r="F33" s="46">
        <v>0</v>
      </c>
      <c r="G33" s="46">
        <v>480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26180</v>
      </c>
      <c r="O33" s="47">
        <f t="shared" si="1"/>
        <v>2.0035203183592256</v>
      </c>
      <c r="P33" s="9"/>
    </row>
    <row r="34" spans="1:16">
      <c r="A34" s="12"/>
      <c r="B34" s="25">
        <v>335.12</v>
      </c>
      <c r="C34" s="20" t="s">
        <v>34</v>
      </c>
      <c r="D34" s="46">
        <v>257016</v>
      </c>
      <c r="E34" s="46">
        <v>102973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359989</v>
      </c>
      <c r="O34" s="47">
        <f t="shared" si="1"/>
        <v>27.549475778679117</v>
      </c>
      <c r="P34" s="9"/>
    </row>
    <row r="35" spans="1:16">
      <c r="A35" s="12"/>
      <c r="B35" s="25">
        <v>335.14</v>
      </c>
      <c r="C35" s="20" t="s">
        <v>35</v>
      </c>
      <c r="D35" s="46">
        <v>27813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27813</v>
      </c>
      <c r="O35" s="47">
        <f t="shared" si="1"/>
        <v>2.1284916201117317</v>
      </c>
      <c r="P35" s="9"/>
    </row>
    <row r="36" spans="1:16">
      <c r="A36" s="12"/>
      <c r="B36" s="25">
        <v>335.15</v>
      </c>
      <c r="C36" s="20" t="s">
        <v>36</v>
      </c>
      <c r="D36" s="46">
        <v>10860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10860</v>
      </c>
      <c r="O36" s="47">
        <f t="shared" si="1"/>
        <v>0.83110124741715774</v>
      </c>
      <c r="P36" s="9"/>
    </row>
    <row r="37" spans="1:16">
      <c r="A37" s="12"/>
      <c r="B37" s="25">
        <v>335.18</v>
      </c>
      <c r="C37" s="20" t="s">
        <v>37</v>
      </c>
      <c r="D37" s="46">
        <v>624732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624732</v>
      </c>
      <c r="O37" s="47">
        <f t="shared" ref="O37:O68" si="7">(N37/O$73)</f>
        <v>47.809902808601819</v>
      </c>
      <c r="P37" s="9"/>
    </row>
    <row r="38" spans="1:16">
      <c r="A38" s="12"/>
      <c r="B38" s="25">
        <v>335.21</v>
      </c>
      <c r="C38" s="20" t="s">
        <v>38</v>
      </c>
      <c r="D38" s="46">
        <v>7295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7295</v>
      </c>
      <c r="O38" s="47">
        <f t="shared" si="7"/>
        <v>0.55827657457717916</v>
      </c>
      <c r="P38" s="9"/>
    </row>
    <row r="39" spans="1:16">
      <c r="A39" s="12"/>
      <c r="B39" s="25">
        <v>335.49</v>
      </c>
      <c r="C39" s="20" t="s">
        <v>39</v>
      </c>
      <c r="D39" s="46">
        <v>0</v>
      </c>
      <c r="E39" s="46">
        <v>33262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33262</v>
      </c>
      <c r="O39" s="47">
        <f t="shared" si="7"/>
        <v>2.545496288359991</v>
      </c>
      <c r="P39" s="9"/>
    </row>
    <row r="40" spans="1:16">
      <c r="A40" s="12"/>
      <c r="B40" s="25">
        <v>338</v>
      </c>
      <c r="C40" s="20" t="s">
        <v>40</v>
      </c>
      <c r="D40" s="46">
        <v>5856</v>
      </c>
      <c r="E40" s="46">
        <v>1706677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1712533</v>
      </c>
      <c r="O40" s="47">
        <f t="shared" si="7"/>
        <v>131.05785566694726</v>
      </c>
      <c r="P40" s="9"/>
    </row>
    <row r="41" spans="1:16" ht="15.75">
      <c r="A41" s="29" t="s">
        <v>45</v>
      </c>
      <c r="B41" s="30"/>
      <c r="C41" s="31"/>
      <c r="D41" s="32">
        <f t="shared" ref="D41:M41" si="8">SUM(D42:D54)</f>
        <v>1938813</v>
      </c>
      <c r="E41" s="32">
        <f t="shared" si="8"/>
        <v>110833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6025162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58598</v>
      </c>
      <c r="N41" s="32">
        <f>SUM(D41:M41)</f>
        <v>8133406</v>
      </c>
      <c r="O41" s="45">
        <f t="shared" si="7"/>
        <v>622.43866227902345</v>
      </c>
      <c r="P41" s="10"/>
    </row>
    <row r="42" spans="1:16">
      <c r="A42" s="12"/>
      <c r="B42" s="25">
        <v>341.1</v>
      </c>
      <c r="C42" s="20" t="s">
        <v>84</v>
      </c>
      <c r="D42" s="46">
        <v>6148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6148</v>
      </c>
      <c r="O42" s="47">
        <f t="shared" si="7"/>
        <v>0.47049820157649042</v>
      </c>
      <c r="P42" s="9"/>
    </row>
    <row r="43" spans="1:16">
      <c r="A43" s="12"/>
      <c r="B43" s="25">
        <v>341.3</v>
      </c>
      <c r="C43" s="20" t="s">
        <v>48</v>
      </c>
      <c r="D43" s="46">
        <v>395968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4" si="9">SUM(D43:M43)</f>
        <v>395968</v>
      </c>
      <c r="O43" s="47">
        <f t="shared" si="7"/>
        <v>30.302900436213363</v>
      </c>
      <c r="P43" s="9"/>
    </row>
    <row r="44" spans="1:16">
      <c r="A44" s="12"/>
      <c r="B44" s="25">
        <v>341.9</v>
      </c>
      <c r="C44" s="20" t="s">
        <v>49</v>
      </c>
      <c r="D44" s="46">
        <v>4984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4984</v>
      </c>
      <c r="O44" s="47">
        <f t="shared" si="7"/>
        <v>0.38141884135608783</v>
      </c>
      <c r="P44" s="9"/>
    </row>
    <row r="45" spans="1:16">
      <c r="A45" s="12"/>
      <c r="B45" s="25">
        <v>342.1</v>
      </c>
      <c r="C45" s="20" t="s">
        <v>50</v>
      </c>
      <c r="D45" s="46">
        <v>126920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126920</v>
      </c>
      <c r="O45" s="47">
        <f t="shared" si="7"/>
        <v>9.7130175250631368</v>
      </c>
      <c r="P45" s="9"/>
    </row>
    <row r="46" spans="1:16">
      <c r="A46" s="12"/>
      <c r="B46" s="25">
        <v>342.2</v>
      </c>
      <c r="C46" s="20" t="s">
        <v>51</v>
      </c>
      <c r="D46" s="46">
        <v>256414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256414</v>
      </c>
      <c r="O46" s="47">
        <f t="shared" si="7"/>
        <v>19.623019820922934</v>
      </c>
      <c r="P46" s="9"/>
    </row>
    <row r="47" spans="1:16">
      <c r="A47" s="12"/>
      <c r="B47" s="25">
        <v>342.5</v>
      </c>
      <c r="C47" s="20" t="s">
        <v>52</v>
      </c>
      <c r="D47" s="46">
        <v>15030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15030</v>
      </c>
      <c r="O47" s="47">
        <f t="shared" si="7"/>
        <v>1.1502257595469503</v>
      </c>
      <c r="P47" s="9"/>
    </row>
    <row r="48" spans="1:16">
      <c r="A48" s="12"/>
      <c r="B48" s="25">
        <v>342.9</v>
      </c>
      <c r="C48" s="20" t="s">
        <v>53</v>
      </c>
      <c r="D48" s="46">
        <v>12221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12221</v>
      </c>
      <c r="O48" s="47">
        <f t="shared" si="7"/>
        <v>0.93525675365424354</v>
      </c>
      <c r="P48" s="9"/>
    </row>
    <row r="49" spans="1:16">
      <c r="A49" s="12"/>
      <c r="B49" s="25">
        <v>343.4</v>
      </c>
      <c r="C49" s="20" t="s">
        <v>54</v>
      </c>
      <c r="D49" s="46">
        <v>1040319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1040319</v>
      </c>
      <c r="O49" s="47">
        <f t="shared" si="7"/>
        <v>79.614219025024866</v>
      </c>
      <c r="P49" s="9"/>
    </row>
    <row r="50" spans="1:16">
      <c r="A50" s="12"/>
      <c r="B50" s="25">
        <v>343.6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6025162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6025162</v>
      </c>
      <c r="O50" s="47">
        <f t="shared" si="7"/>
        <v>461.09757404147854</v>
      </c>
      <c r="P50" s="9"/>
    </row>
    <row r="51" spans="1:16">
      <c r="A51" s="12"/>
      <c r="B51" s="25">
        <v>343.8</v>
      </c>
      <c r="C51" s="20" t="s">
        <v>56</v>
      </c>
      <c r="D51" s="46">
        <v>80482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80482</v>
      </c>
      <c r="O51" s="47">
        <f t="shared" si="7"/>
        <v>6.15917961276498</v>
      </c>
      <c r="P51" s="9"/>
    </row>
    <row r="52" spans="1:16">
      <c r="A52" s="12"/>
      <c r="B52" s="25">
        <v>344.1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58598</v>
      </c>
      <c r="N52" s="46">
        <f t="shared" si="9"/>
        <v>58598</v>
      </c>
      <c r="O52" s="47">
        <f t="shared" si="7"/>
        <v>4.4844264176934265</v>
      </c>
      <c r="P52" s="9"/>
    </row>
    <row r="53" spans="1:16">
      <c r="A53" s="12"/>
      <c r="B53" s="25">
        <v>344.9</v>
      </c>
      <c r="C53" s="20" t="s">
        <v>58</v>
      </c>
      <c r="D53" s="46">
        <v>0</v>
      </c>
      <c r="E53" s="46">
        <v>103933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103933</v>
      </c>
      <c r="O53" s="47">
        <f t="shared" si="7"/>
        <v>7.9538532180301527</v>
      </c>
      <c r="P53" s="9"/>
    </row>
    <row r="54" spans="1:16">
      <c r="A54" s="12"/>
      <c r="B54" s="25">
        <v>347.2</v>
      </c>
      <c r="C54" s="20" t="s">
        <v>59</v>
      </c>
      <c r="D54" s="46">
        <v>327</v>
      </c>
      <c r="E54" s="46">
        <v>6900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7227</v>
      </c>
      <c r="O54" s="47">
        <f t="shared" si="7"/>
        <v>0.55307262569832405</v>
      </c>
      <c r="P54" s="9"/>
    </row>
    <row r="55" spans="1:16" ht="15.75">
      <c r="A55" s="29" t="s">
        <v>46</v>
      </c>
      <c r="B55" s="30"/>
      <c r="C55" s="31"/>
      <c r="D55" s="32">
        <f t="shared" ref="D55:M55" si="10">SUM(D56:D57)</f>
        <v>59842</v>
      </c>
      <c r="E55" s="32">
        <f t="shared" si="10"/>
        <v>44086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>SUM(D55:M55)</f>
        <v>103928</v>
      </c>
      <c r="O55" s="45">
        <f t="shared" si="7"/>
        <v>7.9534705747302361</v>
      </c>
      <c r="P55" s="10"/>
    </row>
    <row r="56" spans="1:16">
      <c r="A56" s="13"/>
      <c r="B56" s="39">
        <v>351.9</v>
      </c>
      <c r="C56" s="21" t="s">
        <v>63</v>
      </c>
      <c r="D56" s="46">
        <v>49454</v>
      </c>
      <c r="E56" s="46">
        <v>44086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93540</v>
      </c>
      <c r="O56" s="47">
        <f t="shared" si="7"/>
        <v>7.158490854825132</v>
      </c>
      <c r="P56" s="9"/>
    </row>
    <row r="57" spans="1:16">
      <c r="A57" s="13"/>
      <c r="B57" s="39">
        <v>354</v>
      </c>
      <c r="C57" s="21" t="s">
        <v>62</v>
      </c>
      <c r="D57" s="46">
        <v>10388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10388</v>
      </c>
      <c r="O57" s="47">
        <f t="shared" si="7"/>
        <v>0.79497971990510441</v>
      </c>
      <c r="P57" s="9"/>
    </row>
    <row r="58" spans="1:16" ht="15.75">
      <c r="A58" s="29" t="s">
        <v>4</v>
      </c>
      <c r="B58" s="30"/>
      <c r="C58" s="31"/>
      <c r="D58" s="32">
        <f t="shared" ref="D58:M58" si="11">SUM(D59:D66)</f>
        <v>81570</v>
      </c>
      <c r="E58" s="32">
        <f t="shared" si="11"/>
        <v>49599</v>
      </c>
      <c r="F58" s="32">
        <f t="shared" si="11"/>
        <v>23041</v>
      </c>
      <c r="G58" s="32">
        <f t="shared" si="11"/>
        <v>167078</v>
      </c>
      <c r="H58" s="32">
        <f t="shared" si="11"/>
        <v>0</v>
      </c>
      <c r="I58" s="32">
        <f t="shared" si="11"/>
        <v>285603</v>
      </c>
      <c r="J58" s="32">
        <f t="shared" si="11"/>
        <v>0</v>
      </c>
      <c r="K58" s="32">
        <f t="shared" si="11"/>
        <v>1315968</v>
      </c>
      <c r="L58" s="32">
        <f t="shared" si="11"/>
        <v>0</v>
      </c>
      <c r="M58" s="32">
        <f t="shared" si="11"/>
        <v>149081</v>
      </c>
      <c r="N58" s="32">
        <f>SUM(D58:M58)</f>
        <v>2071940</v>
      </c>
      <c r="O58" s="45">
        <f t="shared" si="7"/>
        <v>158.56279176551618</v>
      </c>
      <c r="P58" s="10"/>
    </row>
    <row r="59" spans="1:16">
      <c r="A59" s="12"/>
      <c r="B59" s="25">
        <v>361.1</v>
      </c>
      <c r="C59" s="20" t="s">
        <v>64</v>
      </c>
      <c r="D59" s="46">
        <v>8379</v>
      </c>
      <c r="E59" s="46">
        <v>40461</v>
      </c>
      <c r="F59" s="46">
        <v>5041</v>
      </c>
      <c r="G59" s="46">
        <v>1578</v>
      </c>
      <c r="H59" s="46">
        <v>0</v>
      </c>
      <c r="I59" s="46">
        <v>9844</v>
      </c>
      <c r="J59" s="46">
        <v>0</v>
      </c>
      <c r="K59" s="46">
        <v>336749</v>
      </c>
      <c r="L59" s="46">
        <v>0</v>
      </c>
      <c r="M59" s="46">
        <v>245</v>
      </c>
      <c r="N59" s="46">
        <f>SUM(D59:M59)</f>
        <v>402297</v>
      </c>
      <c r="O59" s="47">
        <f t="shared" si="7"/>
        <v>30.787250325246806</v>
      </c>
      <c r="P59" s="9"/>
    </row>
    <row r="60" spans="1:16">
      <c r="A60" s="12"/>
      <c r="B60" s="25">
        <v>361.2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304955</v>
      </c>
      <c r="L60" s="46">
        <v>0</v>
      </c>
      <c r="M60" s="46">
        <v>0</v>
      </c>
      <c r="N60" s="46">
        <f t="shared" ref="N60:N66" si="12">SUM(D60:M60)</f>
        <v>304955</v>
      </c>
      <c r="O60" s="47">
        <f t="shared" si="7"/>
        <v>23.337797505165685</v>
      </c>
      <c r="P60" s="9"/>
    </row>
    <row r="61" spans="1:16">
      <c r="A61" s="12"/>
      <c r="B61" s="25">
        <v>361.3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-244764</v>
      </c>
      <c r="L61" s="46">
        <v>0</v>
      </c>
      <c r="M61" s="46">
        <v>0</v>
      </c>
      <c r="N61" s="46">
        <f t="shared" si="12"/>
        <v>-244764</v>
      </c>
      <c r="O61" s="47">
        <f t="shared" si="7"/>
        <v>-18.731460932119077</v>
      </c>
      <c r="P61" s="9"/>
    </row>
    <row r="62" spans="1:16">
      <c r="A62" s="12"/>
      <c r="B62" s="25">
        <v>361.4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-158742</v>
      </c>
      <c r="L62" s="46">
        <v>0</v>
      </c>
      <c r="M62" s="46">
        <v>0</v>
      </c>
      <c r="N62" s="46">
        <f t="shared" si="12"/>
        <v>-158742</v>
      </c>
      <c r="O62" s="47">
        <f t="shared" si="7"/>
        <v>-12.148312543047371</v>
      </c>
      <c r="P62" s="9"/>
    </row>
    <row r="63" spans="1:16">
      <c r="A63" s="12"/>
      <c r="B63" s="25">
        <v>362</v>
      </c>
      <c r="C63" s="20" t="s">
        <v>68</v>
      </c>
      <c r="D63" s="46">
        <v>13135</v>
      </c>
      <c r="E63" s="46">
        <v>0</v>
      </c>
      <c r="F63" s="46">
        <v>18000</v>
      </c>
      <c r="G63" s="46">
        <v>0</v>
      </c>
      <c r="H63" s="46">
        <v>0</v>
      </c>
      <c r="I63" s="46">
        <v>206730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237865</v>
      </c>
      <c r="O63" s="47">
        <f t="shared" si="7"/>
        <v>18.203489706895233</v>
      </c>
      <c r="P63" s="9"/>
    </row>
    <row r="64" spans="1:16">
      <c r="A64" s="12"/>
      <c r="B64" s="25">
        <v>366</v>
      </c>
      <c r="C64" s="20" t="s">
        <v>69</v>
      </c>
      <c r="D64" s="46">
        <v>17167</v>
      </c>
      <c r="E64" s="46">
        <v>8401</v>
      </c>
      <c r="F64" s="46">
        <v>0</v>
      </c>
      <c r="G64" s="46">
        <v>165500</v>
      </c>
      <c r="H64" s="46">
        <v>0</v>
      </c>
      <c r="I64" s="46">
        <v>32832</v>
      </c>
      <c r="J64" s="46">
        <v>0</v>
      </c>
      <c r="K64" s="46">
        <v>0</v>
      </c>
      <c r="L64" s="46">
        <v>0</v>
      </c>
      <c r="M64" s="46">
        <v>148836</v>
      </c>
      <c r="N64" s="46">
        <f t="shared" si="12"/>
        <v>372736</v>
      </c>
      <c r="O64" s="47">
        <f t="shared" si="7"/>
        <v>28.524986607484504</v>
      </c>
      <c r="P64" s="9"/>
    </row>
    <row r="65" spans="1:119">
      <c r="A65" s="12"/>
      <c r="B65" s="25">
        <v>368</v>
      </c>
      <c r="C65" s="20" t="s">
        <v>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1077770</v>
      </c>
      <c r="L65" s="46">
        <v>0</v>
      </c>
      <c r="M65" s="46">
        <v>0</v>
      </c>
      <c r="N65" s="46">
        <f t="shared" si="12"/>
        <v>1077770</v>
      </c>
      <c r="O65" s="47">
        <f t="shared" si="7"/>
        <v>82.480293870054339</v>
      </c>
      <c r="P65" s="9"/>
    </row>
    <row r="66" spans="1:119">
      <c r="A66" s="12"/>
      <c r="B66" s="25">
        <v>369.9</v>
      </c>
      <c r="C66" s="20" t="s">
        <v>71</v>
      </c>
      <c r="D66" s="46">
        <v>42889</v>
      </c>
      <c r="E66" s="46">
        <v>737</v>
      </c>
      <c r="F66" s="46">
        <v>0</v>
      </c>
      <c r="G66" s="46">
        <v>0</v>
      </c>
      <c r="H66" s="46">
        <v>0</v>
      </c>
      <c r="I66" s="46">
        <v>36197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79823</v>
      </c>
      <c r="O66" s="47">
        <f t="shared" si="7"/>
        <v>6.1087472258360753</v>
      </c>
      <c r="P66" s="9"/>
    </row>
    <row r="67" spans="1:119" ht="15.75">
      <c r="A67" s="29" t="s">
        <v>47</v>
      </c>
      <c r="B67" s="30"/>
      <c r="C67" s="31"/>
      <c r="D67" s="32">
        <f t="shared" ref="D67:M67" si="13">SUM(D68:D70)</f>
        <v>835880</v>
      </c>
      <c r="E67" s="32">
        <f t="shared" si="13"/>
        <v>1136855</v>
      </c>
      <c r="F67" s="32">
        <f t="shared" si="13"/>
        <v>3328066</v>
      </c>
      <c r="G67" s="32">
        <f t="shared" si="13"/>
        <v>2900</v>
      </c>
      <c r="H67" s="32">
        <f t="shared" si="13"/>
        <v>0</v>
      </c>
      <c r="I67" s="32">
        <f t="shared" si="13"/>
        <v>2897542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>SUM(D67:M67)</f>
        <v>8201243</v>
      </c>
      <c r="O67" s="45">
        <f t="shared" si="7"/>
        <v>627.63013698630141</v>
      </c>
      <c r="P67" s="9"/>
    </row>
    <row r="68" spans="1:119">
      <c r="A68" s="12"/>
      <c r="B68" s="25">
        <v>381</v>
      </c>
      <c r="C68" s="20" t="s">
        <v>72</v>
      </c>
      <c r="D68" s="46">
        <v>828000</v>
      </c>
      <c r="E68" s="46">
        <v>1136855</v>
      </c>
      <c r="F68" s="46">
        <v>1457766</v>
      </c>
      <c r="G68" s="46">
        <v>2900</v>
      </c>
      <c r="H68" s="46">
        <v>0</v>
      </c>
      <c r="I68" s="46">
        <v>2895352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6320873</v>
      </c>
      <c r="O68" s="47">
        <f t="shared" si="7"/>
        <v>483.72794061375987</v>
      </c>
      <c r="P68" s="9"/>
    </row>
    <row r="69" spans="1:119">
      <c r="A69" s="12"/>
      <c r="B69" s="25">
        <v>383</v>
      </c>
      <c r="C69" s="20" t="s">
        <v>73</v>
      </c>
      <c r="D69" s="46">
        <v>0</v>
      </c>
      <c r="E69" s="46">
        <v>0</v>
      </c>
      <c r="F69" s="46">
        <v>1870300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1870300</v>
      </c>
      <c r="O69" s="47">
        <f>(N69/O$73)</f>
        <v>143.13155276651105</v>
      </c>
      <c r="P69" s="9"/>
    </row>
    <row r="70" spans="1:119" ht="15.75" thickBot="1">
      <c r="A70" s="12"/>
      <c r="B70" s="25">
        <v>388.2</v>
      </c>
      <c r="C70" s="20" t="s">
        <v>74</v>
      </c>
      <c r="D70" s="46">
        <v>7880</v>
      </c>
      <c r="E70" s="46">
        <v>0</v>
      </c>
      <c r="F70" s="46">
        <v>0</v>
      </c>
      <c r="G70" s="46">
        <v>0</v>
      </c>
      <c r="H70" s="46">
        <v>0</v>
      </c>
      <c r="I70" s="46">
        <v>2190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10070</v>
      </c>
      <c r="O70" s="47">
        <f>(N70/O$73)</f>
        <v>0.77064360603045845</v>
      </c>
      <c r="P70" s="9"/>
    </row>
    <row r="71" spans="1:119" ht="16.5" thickBot="1">
      <c r="A71" s="14" t="s">
        <v>60</v>
      </c>
      <c r="B71" s="23"/>
      <c r="C71" s="22"/>
      <c r="D71" s="15">
        <f t="shared" ref="D71:M71" si="14">SUM(D5,D17,D27,D41,D55,D58,D67)</f>
        <v>11017720</v>
      </c>
      <c r="E71" s="15">
        <f t="shared" si="14"/>
        <v>5464660</v>
      </c>
      <c r="F71" s="15">
        <f t="shared" si="14"/>
        <v>4241114</v>
      </c>
      <c r="G71" s="15">
        <f t="shared" si="14"/>
        <v>193223</v>
      </c>
      <c r="H71" s="15">
        <f t="shared" si="14"/>
        <v>0</v>
      </c>
      <c r="I71" s="15">
        <f t="shared" si="14"/>
        <v>9337047</v>
      </c>
      <c r="J71" s="15">
        <f t="shared" si="14"/>
        <v>0</v>
      </c>
      <c r="K71" s="15">
        <f t="shared" si="14"/>
        <v>1548950</v>
      </c>
      <c r="L71" s="15">
        <f t="shared" si="14"/>
        <v>0</v>
      </c>
      <c r="M71" s="15">
        <f t="shared" si="14"/>
        <v>591299</v>
      </c>
      <c r="N71" s="15">
        <f>SUM(D71:M71)</f>
        <v>32394013</v>
      </c>
      <c r="O71" s="38">
        <f>(N71/O$73)</f>
        <v>2479.0704063671847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81</v>
      </c>
      <c r="M73" s="48"/>
      <c r="N73" s="48"/>
      <c r="O73" s="43">
        <v>13067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A75:O75"/>
    <mergeCell ref="A74:O74"/>
    <mergeCell ref="L73:N7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5686005</v>
      </c>
      <c r="E5" s="27">
        <f t="shared" si="0"/>
        <v>2502698</v>
      </c>
      <c r="F5" s="27">
        <f t="shared" si="0"/>
        <v>594478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243081</v>
      </c>
      <c r="L5" s="27">
        <f t="shared" si="0"/>
        <v>0</v>
      </c>
      <c r="M5" s="27">
        <f t="shared" si="0"/>
        <v>0</v>
      </c>
      <c r="N5" s="28">
        <f>SUM(D5:M5)</f>
        <v>9026262</v>
      </c>
      <c r="O5" s="33">
        <f t="shared" ref="O5:O36" si="1">(N5/O$79)</f>
        <v>691.56159975482683</v>
      </c>
      <c r="P5" s="6"/>
    </row>
    <row r="6" spans="1:133">
      <c r="A6" s="12"/>
      <c r="B6" s="25">
        <v>311</v>
      </c>
      <c r="C6" s="20" t="s">
        <v>2</v>
      </c>
      <c r="D6" s="46">
        <v>4224557</v>
      </c>
      <c r="E6" s="46">
        <v>1837331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6061888</v>
      </c>
      <c r="O6" s="47">
        <f t="shared" si="1"/>
        <v>464.44131167637141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67061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67061</v>
      </c>
      <c r="O7" s="47">
        <f t="shared" si="1"/>
        <v>5.1379865154765554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598306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598306</v>
      </c>
      <c r="O8" s="47">
        <f t="shared" si="1"/>
        <v>45.840177750536313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133340</v>
      </c>
      <c r="L9" s="46">
        <v>0</v>
      </c>
      <c r="M9" s="46">
        <v>0</v>
      </c>
      <c r="N9" s="46">
        <f>SUM(D9:M9)</f>
        <v>133340</v>
      </c>
      <c r="O9" s="47">
        <f t="shared" si="1"/>
        <v>10.216058841556849</v>
      </c>
      <c r="P9" s="9"/>
    </row>
    <row r="10" spans="1:133">
      <c r="A10" s="12"/>
      <c r="B10" s="25">
        <v>312.52</v>
      </c>
      <c r="C10" s="20" t="s">
        <v>83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109741</v>
      </c>
      <c r="L10" s="46">
        <v>0</v>
      </c>
      <c r="M10" s="46">
        <v>0</v>
      </c>
      <c r="N10" s="46">
        <f>SUM(D10:M10)</f>
        <v>109741</v>
      </c>
      <c r="O10" s="47">
        <f t="shared" si="1"/>
        <v>8.4079834508121358</v>
      </c>
      <c r="P10" s="9"/>
    </row>
    <row r="11" spans="1:133">
      <c r="A11" s="12"/>
      <c r="B11" s="25">
        <v>314.10000000000002</v>
      </c>
      <c r="C11" s="20" t="s">
        <v>13</v>
      </c>
      <c r="D11" s="46">
        <v>537057</v>
      </c>
      <c r="E11" s="46">
        <v>0</v>
      </c>
      <c r="F11" s="46">
        <v>594478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1131535</v>
      </c>
      <c r="O11" s="47">
        <f t="shared" si="1"/>
        <v>86.694376340790683</v>
      </c>
      <c r="P11" s="9"/>
    </row>
    <row r="12" spans="1:133">
      <c r="A12" s="12"/>
      <c r="B12" s="25">
        <v>314.3</v>
      </c>
      <c r="C12" s="20" t="s">
        <v>14</v>
      </c>
      <c r="D12" s="46">
        <v>230805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230805</v>
      </c>
      <c r="O12" s="47">
        <f t="shared" si="1"/>
        <v>17.68349678210236</v>
      </c>
      <c r="P12" s="9"/>
    </row>
    <row r="13" spans="1:133">
      <c r="A13" s="12"/>
      <c r="B13" s="25">
        <v>314.39999999999998</v>
      </c>
      <c r="C13" s="20" t="s">
        <v>15</v>
      </c>
      <c r="D13" s="46">
        <v>275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275</v>
      </c>
      <c r="O13" s="47">
        <f t="shared" si="1"/>
        <v>2.1069567882316887E-2</v>
      </c>
      <c r="P13" s="9"/>
    </row>
    <row r="14" spans="1:133">
      <c r="A14" s="12"/>
      <c r="B14" s="25">
        <v>314.8</v>
      </c>
      <c r="C14" s="20" t="s">
        <v>16</v>
      </c>
      <c r="D14" s="46">
        <v>24212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24212</v>
      </c>
      <c r="O14" s="47">
        <f t="shared" si="1"/>
        <v>1.8550413729696598</v>
      </c>
      <c r="P14" s="9"/>
    </row>
    <row r="15" spans="1:133">
      <c r="A15" s="12"/>
      <c r="B15" s="25">
        <v>315</v>
      </c>
      <c r="C15" s="20" t="s">
        <v>17</v>
      </c>
      <c r="D15" s="46">
        <v>588184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588184</v>
      </c>
      <c r="O15" s="47">
        <f t="shared" si="1"/>
        <v>45.064664419246093</v>
      </c>
      <c r="P15" s="9"/>
    </row>
    <row r="16" spans="1:133">
      <c r="A16" s="12"/>
      <c r="B16" s="25">
        <v>316</v>
      </c>
      <c r="C16" s="20" t="s">
        <v>18</v>
      </c>
      <c r="D16" s="46">
        <v>80915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80915</v>
      </c>
      <c r="O16" s="47">
        <f t="shared" si="1"/>
        <v>6.1994330370824393</v>
      </c>
      <c r="P16" s="9"/>
    </row>
    <row r="17" spans="1:16" ht="15.75">
      <c r="A17" s="29" t="s">
        <v>121</v>
      </c>
      <c r="B17" s="30"/>
      <c r="C17" s="31"/>
      <c r="D17" s="32">
        <f t="shared" ref="D17:M17" si="3">SUM(D18:D21)</f>
        <v>1482188</v>
      </c>
      <c r="E17" s="32">
        <f t="shared" si="3"/>
        <v>0</v>
      </c>
      <c r="F17" s="32">
        <f t="shared" si="3"/>
        <v>253952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3" si="4">SUM(D17:M17)</f>
        <v>1736140</v>
      </c>
      <c r="O17" s="45">
        <f t="shared" si="1"/>
        <v>133.01716212074777</v>
      </c>
      <c r="P17" s="10"/>
    </row>
    <row r="18" spans="1:16">
      <c r="A18" s="12"/>
      <c r="B18" s="25">
        <v>322</v>
      </c>
      <c r="C18" s="20" t="s">
        <v>0</v>
      </c>
      <c r="D18" s="46">
        <v>395287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395287</v>
      </c>
      <c r="O18" s="47">
        <f t="shared" si="1"/>
        <v>30.285550107263255</v>
      </c>
      <c r="P18" s="9"/>
    </row>
    <row r="19" spans="1:16">
      <c r="A19" s="12"/>
      <c r="B19" s="25">
        <v>323.10000000000002</v>
      </c>
      <c r="C19" s="20" t="s">
        <v>20</v>
      </c>
      <c r="D19" s="46">
        <v>816007</v>
      </c>
      <c r="E19" s="46">
        <v>0</v>
      </c>
      <c r="F19" s="46">
        <v>253952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1069959</v>
      </c>
      <c r="O19" s="47">
        <f t="shared" si="1"/>
        <v>81.976631933803247</v>
      </c>
      <c r="P19" s="9"/>
    </row>
    <row r="20" spans="1:16">
      <c r="A20" s="12"/>
      <c r="B20" s="25">
        <v>323.7</v>
      </c>
      <c r="C20" s="20" t="s">
        <v>21</v>
      </c>
      <c r="D20" s="46">
        <v>150738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150738</v>
      </c>
      <c r="O20" s="47">
        <f t="shared" si="1"/>
        <v>11.549034630707938</v>
      </c>
      <c r="P20" s="9"/>
    </row>
    <row r="21" spans="1:16">
      <c r="A21" s="12"/>
      <c r="B21" s="25">
        <v>329</v>
      </c>
      <c r="C21" s="20" t="s">
        <v>122</v>
      </c>
      <c r="D21" s="46">
        <v>120156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120156</v>
      </c>
      <c r="O21" s="47">
        <f t="shared" si="1"/>
        <v>9.2059454489733366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SUM(D23:D39)</f>
        <v>1212558</v>
      </c>
      <c r="E22" s="32">
        <f t="shared" si="5"/>
        <v>3039770</v>
      </c>
      <c r="F22" s="32">
        <f t="shared" si="5"/>
        <v>19201</v>
      </c>
      <c r="G22" s="32">
        <f t="shared" si="5"/>
        <v>457902</v>
      </c>
      <c r="H22" s="32">
        <f t="shared" si="5"/>
        <v>0</v>
      </c>
      <c r="I22" s="32">
        <f t="shared" si="5"/>
        <v>634453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2279116</v>
      </c>
      <c r="N22" s="44">
        <f t="shared" si="4"/>
        <v>7643000</v>
      </c>
      <c r="O22" s="45">
        <f t="shared" si="1"/>
        <v>585.58075390744716</v>
      </c>
      <c r="P22" s="10"/>
    </row>
    <row r="23" spans="1:16">
      <c r="A23" s="12"/>
      <c r="B23" s="25">
        <v>331.1</v>
      </c>
      <c r="C23" s="20" t="s">
        <v>88</v>
      </c>
      <c r="D23" s="46">
        <v>107118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107118</v>
      </c>
      <c r="O23" s="47">
        <f t="shared" si="1"/>
        <v>8.2070180815200739</v>
      </c>
      <c r="P23" s="9"/>
    </row>
    <row r="24" spans="1:16">
      <c r="A24" s="12"/>
      <c r="B24" s="25">
        <v>331.2</v>
      </c>
      <c r="C24" s="20" t="s">
        <v>28</v>
      </c>
      <c r="D24" s="46">
        <v>4441</v>
      </c>
      <c r="E24" s="46">
        <v>28798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7" si="6">SUM(D24:M24)</f>
        <v>33239</v>
      </c>
      <c r="O24" s="47">
        <f t="shared" si="1"/>
        <v>2.5466595157830216</v>
      </c>
      <c r="P24" s="9"/>
    </row>
    <row r="25" spans="1:16">
      <c r="A25" s="12"/>
      <c r="B25" s="25">
        <v>331.35</v>
      </c>
      <c r="C25" s="20" t="s">
        <v>123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1772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1772</v>
      </c>
      <c r="O25" s="47">
        <f t="shared" si="1"/>
        <v>0.13576463377260189</v>
      </c>
      <c r="P25" s="9"/>
    </row>
    <row r="26" spans="1:16">
      <c r="A26" s="12"/>
      <c r="B26" s="25">
        <v>331.41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2194355</v>
      </c>
      <c r="N26" s="46">
        <f t="shared" si="6"/>
        <v>2194355</v>
      </c>
      <c r="O26" s="47">
        <f t="shared" si="1"/>
        <v>168.12404229236898</v>
      </c>
      <c r="P26" s="9"/>
    </row>
    <row r="27" spans="1:16">
      <c r="A27" s="12"/>
      <c r="B27" s="25">
        <v>331.9</v>
      </c>
      <c r="C27" s="20" t="s">
        <v>30</v>
      </c>
      <c r="D27" s="46">
        <v>51197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51197</v>
      </c>
      <c r="O27" s="47">
        <f t="shared" si="1"/>
        <v>3.9225406068035551</v>
      </c>
      <c r="P27" s="9"/>
    </row>
    <row r="28" spans="1:16">
      <c r="A28" s="12"/>
      <c r="B28" s="25">
        <v>333</v>
      </c>
      <c r="C28" s="20" t="s">
        <v>3</v>
      </c>
      <c r="D28" s="46">
        <v>10912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10912</v>
      </c>
      <c r="O28" s="47">
        <f t="shared" si="1"/>
        <v>0.83604045357033407</v>
      </c>
      <c r="P28" s="9"/>
    </row>
    <row r="29" spans="1:16">
      <c r="A29" s="12"/>
      <c r="B29" s="25">
        <v>334.41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84761</v>
      </c>
      <c r="N29" s="46">
        <f t="shared" si="6"/>
        <v>84761</v>
      </c>
      <c r="O29" s="47">
        <f t="shared" si="1"/>
        <v>6.4941005209929514</v>
      </c>
      <c r="P29" s="9"/>
    </row>
    <row r="30" spans="1:16">
      <c r="A30" s="12"/>
      <c r="B30" s="25">
        <v>334.5</v>
      </c>
      <c r="C30" s="20" t="s">
        <v>95</v>
      </c>
      <c r="D30" s="46">
        <v>4905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4905</v>
      </c>
      <c r="O30" s="47">
        <f t="shared" si="1"/>
        <v>0.3758044744100521</v>
      </c>
      <c r="P30" s="9"/>
    </row>
    <row r="31" spans="1:16">
      <c r="A31" s="12"/>
      <c r="B31" s="25">
        <v>334.7</v>
      </c>
      <c r="C31" s="20" t="s">
        <v>33</v>
      </c>
      <c r="D31" s="46">
        <v>0</v>
      </c>
      <c r="E31" s="46">
        <v>1236266</v>
      </c>
      <c r="F31" s="46">
        <v>0</v>
      </c>
      <c r="G31" s="46">
        <v>457902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1694168</v>
      </c>
      <c r="O31" s="47">
        <f t="shared" si="1"/>
        <v>129.80140974563287</v>
      </c>
      <c r="P31" s="9"/>
    </row>
    <row r="32" spans="1:16">
      <c r="A32" s="12"/>
      <c r="B32" s="25">
        <v>335.12</v>
      </c>
      <c r="C32" s="20" t="s">
        <v>34</v>
      </c>
      <c r="D32" s="46">
        <v>289718</v>
      </c>
      <c r="E32" s="46">
        <v>107711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397429</v>
      </c>
      <c r="O32" s="47">
        <f t="shared" si="1"/>
        <v>30.449662886913885</v>
      </c>
      <c r="P32" s="9"/>
    </row>
    <row r="33" spans="1:16">
      <c r="A33" s="12"/>
      <c r="B33" s="25">
        <v>335.14</v>
      </c>
      <c r="C33" s="20" t="s">
        <v>35</v>
      </c>
      <c r="D33" s="46">
        <v>25319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25319</v>
      </c>
      <c r="O33" s="47">
        <f t="shared" si="1"/>
        <v>1.9398559607722954</v>
      </c>
      <c r="P33" s="9"/>
    </row>
    <row r="34" spans="1:16">
      <c r="A34" s="12"/>
      <c r="B34" s="25">
        <v>335.15</v>
      </c>
      <c r="C34" s="20" t="s">
        <v>36</v>
      </c>
      <c r="D34" s="46">
        <v>12408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12408</v>
      </c>
      <c r="O34" s="47">
        <f t="shared" si="1"/>
        <v>0.95065890285013788</v>
      </c>
      <c r="P34" s="9"/>
    </row>
    <row r="35" spans="1:16">
      <c r="A35" s="12"/>
      <c r="B35" s="25">
        <v>335.18</v>
      </c>
      <c r="C35" s="20" t="s">
        <v>37</v>
      </c>
      <c r="D35" s="46">
        <v>686739</v>
      </c>
      <c r="E35" s="46">
        <v>0</v>
      </c>
      <c r="F35" s="46">
        <v>19201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705940</v>
      </c>
      <c r="O35" s="47">
        <f t="shared" si="1"/>
        <v>54.086730003064666</v>
      </c>
      <c r="P35" s="9"/>
    </row>
    <row r="36" spans="1:16">
      <c r="A36" s="12"/>
      <c r="B36" s="25">
        <v>335.21</v>
      </c>
      <c r="C36" s="20" t="s">
        <v>38</v>
      </c>
      <c r="D36" s="46">
        <v>6708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6708</v>
      </c>
      <c r="O36" s="47">
        <f t="shared" si="1"/>
        <v>0.51394422310756971</v>
      </c>
      <c r="P36" s="9"/>
    </row>
    <row r="37" spans="1:16">
      <c r="A37" s="12"/>
      <c r="B37" s="25">
        <v>335.49</v>
      </c>
      <c r="C37" s="20" t="s">
        <v>39</v>
      </c>
      <c r="D37" s="46">
        <v>0</v>
      </c>
      <c r="E37" s="46">
        <v>13096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13096</v>
      </c>
      <c r="O37" s="47">
        <f t="shared" ref="O37:O68" si="7">(N37/O$79)</f>
        <v>1.0033711308611708</v>
      </c>
      <c r="P37" s="9"/>
    </row>
    <row r="38" spans="1:16">
      <c r="A38" s="12"/>
      <c r="B38" s="25">
        <v>337.3</v>
      </c>
      <c r="C38" s="20" t="s">
        <v>89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632681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632681</v>
      </c>
      <c r="O38" s="47">
        <f t="shared" si="7"/>
        <v>48.473873735825926</v>
      </c>
      <c r="P38" s="9"/>
    </row>
    <row r="39" spans="1:16">
      <c r="A39" s="12"/>
      <c r="B39" s="25">
        <v>338</v>
      </c>
      <c r="C39" s="20" t="s">
        <v>40</v>
      </c>
      <c r="D39" s="46">
        <v>13093</v>
      </c>
      <c r="E39" s="46">
        <v>1653899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1666992</v>
      </c>
      <c r="O39" s="47">
        <f t="shared" si="7"/>
        <v>127.71927673919706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SUM(D41:D54)</f>
        <v>1980581</v>
      </c>
      <c r="E40" s="32">
        <f t="shared" si="8"/>
        <v>97848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6622987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40583</v>
      </c>
      <c r="N40" s="32">
        <f>SUM(D40:M40)</f>
        <v>8741999</v>
      </c>
      <c r="O40" s="45">
        <f t="shared" si="7"/>
        <v>669.78233220962306</v>
      </c>
      <c r="P40" s="10"/>
    </row>
    <row r="41" spans="1:16">
      <c r="A41" s="12"/>
      <c r="B41" s="25">
        <v>341.1</v>
      </c>
      <c r="C41" s="20" t="s">
        <v>84</v>
      </c>
      <c r="D41" s="46">
        <v>11615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11615</v>
      </c>
      <c r="O41" s="47">
        <f t="shared" si="7"/>
        <v>0.88990193073858415</v>
      </c>
      <c r="P41" s="9"/>
    </row>
    <row r="42" spans="1:16">
      <c r="A42" s="12"/>
      <c r="B42" s="25">
        <v>341.3</v>
      </c>
      <c r="C42" s="20" t="s">
        <v>48</v>
      </c>
      <c r="D42" s="46">
        <v>377508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6" si="9">SUM(D42:M42)</f>
        <v>377508</v>
      </c>
      <c r="O42" s="47">
        <f t="shared" si="7"/>
        <v>28.923383389518847</v>
      </c>
      <c r="P42" s="9"/>
    </row>
    <row r="43" spans="1:16">
      <c r="A43" s="12"/>
      <c r="B43" s="25">
        <v>341.9</v>
      </c>
      <c r="C43" s="20" t="s">
        <v>49</v>
      </c>
      <c r="D43" s="46">
        <v>15660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15660</v>
      </c>
      <c r="O43" s="47">
        <f t="shared" si="7"/>
        <v>1.1998161201348452</v>
      </c>
      <c r="P43" s="9"/>
    </row>
    <row r="44" spans="1:16">
      <c r="A44" s="12"/>
      <c r="B44" s="25">
        <v>342.1</v>
      </c>
      <c r="C44" s="20" t="s">
        <v>50</v>
      </c>
      <c r="D44" s="46">
        <v>175685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175685</v>
      </c>
      <c r="O44" s="47">
        <f t="shared" si="7"/>
        <v>13.460389212381244</v>
      </c>
      <c r="P44" s="9"/>
    </row>
    <row r="45" spans="1:16">
      <c r="A45" s="12"/>
      <c r="B45" s="25">
        <v>342.2</v>
      </c>
      <c r="C45" s="20" t="s">
        <v>51</v>
      </c>
      <c r="D45" s="46">
        <v>252708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252708</v>
      </c>
      <c r="O45" s="47">
        <f t="shared" si="7"/>
        <v>19.361630401471039</v>
      </c>
      <c r="P45" s="9"/>
    </row>
    <row r="46" spans="1:16">
      <c r="A46" s="12"/>
      <c r="B46" s="25">
        <v>342.5</v>
      </c>
      <c r="C46" s="20" t="s">
        <v>52</v>
      </c>
      <c r="D46" s="46">
        <v>29557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29557</v>
      </c>
      <c r="O46" s="47">
        <f t="shared" si="7"/>
        <v>2.2645571559914188</v>
      </c>
      <c r="P46" s="9"/>
    </row>
    <row r="47" spans="1:16">
      <c r="A47" s="12"/>
      <c r="B47" s="25">
        <v>342.9</v>
      </c>
      <c r="C47" s="20" t="s">
        <v>53</v>
      </c>
      <c r="D47" s="46">
        <v>17122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17122</v>
      </c>
      <c r="O47" s="47">
        <f t="shared" si="7"/>
        <v>1.31182960465829</v>
      </c>
      <c r="P47" s="9"/>
    </row>
    <row r="48" spans="1:16">
      <c r="A48" s="12"/>
      <c r="B48" s="25">
        <v>343.4</v>
      </c>
      <c r="C48" s="20" t="s">
        <v>54</v>
      </c>
      <c r="D48" s="46">
        <v>1023192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1023192</v>
      </c>
      <c r="O48" s="47">
        <f t="shared" si="7"/>
        <v>78.393502911431199</v>
      </c>
      <c r="P48" s="9"/>
    </row>
    <row r="49" spans="1:16">
      <c r="A49" s="12"/>
      <c r="B49" s="25">
        <v>343.6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6622987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6622987</v>
      </c>
      <c r="O49" s="47">
        <f t="shared" si="7"/>
        <v>507.43081520073554</v>
      </c>
      <c r="P49" s="9"/>
    </row>
    <row r="50" spans="1:16">
      <c r="A50" s="12"/>
      <c r="B50" s="25">
        <v>343.8</v>
      </c>
      <c r="C50" s="20" t="s">
        <v>56</v>
      </c>
      <c r="D50" s="46">
        <v>61488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61488</v>
      </c>
      <c r="O50" s="47">
        <f t="shared" si="7"/>
        <v>4.7110021452650939</v>
      </c>
      <c r="P50" s="9"/>
    </row>
    <row r="51" spans="1:16">
      <c r="A51" s="12"/>
      <c r="B51" s="25">
        <v>343.9</v>
      </c>
      <c r="C51" s="20" t="s">
        <v>96</v>
      </c>
      <c r="D51" s="46">
        <v>5295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5295</v>
      </c>
      <c r="O51" s="47">
        <f t="shared" si="7"/>
        <v>0.40568495249770148</v>
      </c>
      <c r="P51" s="9"/>
    </row>
    <row r="52" spans="1:16">
      <c r="A52" s="12"/>
      <c r="B52" s="25">
        <v>344.1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40583</v>
      </c>
      <c r="N52" s="46">
        <f t="shared" si="9"/>
        <v>40583</v>
      </c>
      <c r="O52" s="47">
        <f t="shared" si="7"/>
        <v>3.1093319031566042</v>
      </c>
      <c r="P52" s="9"/>
    </row>
    <row r="53" spans="1:16">
      <c r="A53" s="12"/>
      <c r="B53" s="25">
        <v>344.9</v>
      </c>
      <c r="C53" s="20" t="s">
        <v>58</v>
      </c>
      <c r="D53" s="46">
        <v>0</v>
      </c>
      <c r="E53" s="46">
        <v>96923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96923</v>
      </c>
      <c r="O53" s="47">
        <f t="shared" si="7"/>
        <v>7.4259117376647259</v>
      </c>
      <c r="P53" s="9"/>
    </row>
    <row r="54" spans="1:16">
      <c r="A54" s="12"/>
      <c r="B54" s="25">
        <v>347.2</v>
      </c>
      <c r="C54" s="20" t="s">
        <v>59</v>
      </c>
      <c r="D54" s="46">
        <v>10751</v>
      </c>
      <c r="E54" s="46">
        <v>925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11676</v>
      </c>
      <c r="O54" s="47">
        <f t="shared" si="7"/>
        <v>0.89457554397793437</v>
      </c>
      <c r="P54" s="9"/>
    </row>
    <row r="55" spans="1:16" ht="15.75">
      <c r="A55" s="29" t="s">
        <v>46</v>
      </c>
      <c r="B55" s="30"/>
      <c r="C55" s="31"/>
      <c r="D55" s="32">
        <f t="shared" ref="D55:M55" si="10">SUM(D56:D57)</f>
        <v>138522</v>
      </c>
      <c r="E55" s="32">
        <f t="shared" si="10"/>
        <v>40995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9"/>
        <v>179517</v>
      </c>
      <c r="O55" s="45">
        <f t="shared" si="7"/>
        <v>13.753984063745021</v>
      </c>
      <c r="P55" s="10"/>
    </row>
    <row r="56" spans="1:16">
      <c r="A56" s="13"/>
      <c r="B56" s="39">
        <v>351.9</v>
      </c>
      <c r="C56" s="21" t="s">
        <v>63</v>
      </c>
      <c r="D56" s="46">
        <v>126496</v>
      </c>
      <c r="E56" s="46">
        <v>40995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167491</v>
      </c>
      <c r="O56" s="47">
        <f t="shared" si="7"/>
        <v>12.832592706098682</v>
      </c>
      <c r="P56" s="9"/>
    </row>
    <row r="57" spans="1:16">
      <c r="A57" s="13"/>
      <c r="B57" s="39">
        <v>354</v>
      </c>
      <c r="C57" s="21" t="s">
        <v>62</v>
      </c>
      <c r="D57" s="46">
        <v>12026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12026</v>
      </c>
      <c r="O57" s="47">
        <f t="shared" si="7"/>
        <v>0.92139135764633773</v>
      </c>
      <c r="P57" s="9"/>
    </row>
    <row r="58" spans="1:16" ht="15.75">
      <c r="A58" s="29" t="s">
        <v>4</v>
      </c>
      <c r="B58" s="30"/>
      <c r="C58" s="31"/>
      <c r="D58" s="32">
        <f t="shared" ref="D58:M58" si="11">SUM(D59:D71)</f>
        <v>193484</v>
      </c>
      <c r="E58" s="32">
        <f t="shared" si="11"/>
        <v>286751</v>
      </c>
      <c r="F58" s="32">
        <f t="shared" si="11"/>
        <v>81814</v>
      </c>
      <c r="G58" s="32">
        <f t="shared" si="11"/>
        <v>193334</v>
      </c>
      <c r="H58" s="32">
        <f t="shared" si="11"/>
        <v>0</v>
      </c>
      <c r="I58" s="32">
        <f t="shared" si="11"/>
        <v>1190154</v>
      </c>
      <c r="J58" s="32">
        <f t="shared" si="11"/>
        <v>0</v>
      </c>
      <c r="K58" s="32">
        <f t="shared" si="11"/>
        <v>-2234925</v>
      </c>
      <c r="L58" s="32">
        <f t="shared" si="11"/>
        <v>0</v>
      </c>
      <c r="M58" s="32">
        <f t="shared" si="11"/>
        <v>26522</v>
      </c>
      <c r="N58" s="32">
        <f>SUM(D58:M58)</f>
        <v>-262866</v>
      </c>
      <c r="O58" s="45">
        <f t="shared" si="7"/>
        <v>-20.139901930738585</v>
      </c>
      <c r="P58" s="10"/>
    </row>
    <row r="59" spans="1:16">
      <c r="A59" s="12"/>
      <c r="B59" s="25">
        <v>361.1</v>
      </c>
      <c r="C59" s="20" t="s">
        <v>64</v>
      </c>
      <c r="D59" s="46">
        <v>59156</v>
      </c>
      <c r="E59" s="46">
        <v>250596</v>
      </c>
      <c r="F59" s="46">
        <v>24458</v>
      </c>
      <c r="G59" s="46">
        <v>20187</v>
      </c>
      <c r="H59" s="46">
        <v>0</v>
      </c>
      <c r="I59" s="46">
        <v>53833</v>
      </c>
      <c r="J59" s="46">
        <v>0</v>
      </c>
      <c r="K59" s="46">
        <v>411211</v>
      </c>
      <c r="L59" s="46">
        <v>0</v>
      </c>
      <c r="M59" s="46">
        <v>26522</v>
      </c>
      <c r="N59" s="46">
        <f>SUM(D59:M59)</f>
        <v>845963</v>
      </c>
      <c r="O59" s="47">
        <f t="shared" si="7"/>
        <v>64.814817652467056</v>
      </c>
      <c r="P59" s="9"/>
    </row>
    <row r="60" spans="1:16">
      <c r="A60" s="12"/>
      <c r="B60" s="25">
        <v>361.2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356054</v>
      </c>
      <c r="L60" s="46">
        <v>0</v>
      </c>
      <c r="M60" s="46">
        <v>0</v>
      </c>
      <c r="N60" s="46">
        <f t="shared" ref="N60:N71" si="12">SUM(D60:M60)</f>
        <v>356054</v>
      </c>
      <c r="O60" s="47">
        <f t="shared" si="7"/>
        <v>27.279650628256206</v>
      </c>
      <c r="P60" s="9"/>
    </row>
    <row r="61" spans="1:16">
      <c r="A61" s="12"/>
      <c r="B61" s="25">
        <v>361.3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-4365300</v>
      </c>
      <c r="L61" s="46">
        <v>0</v>
      </c>
      <c r="M61" s="46">
        <v>0</v>
      </c>
      <c r="N61" s="46">
        <f t="shared" si="12"/>
        <v>-4365300</v>
      </c>
      <c r="O61" s="47">
        <f t="shared" si="7"/>
        <v>-334.4544897333742</v>
      </c>
      <c r="P61" s="9"/>
    </row>
    <row r="62" spans="1:16">
      <c r="A62" s="12"/>
      <c r="B62" s="25">
        <v>361.4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351027</v>
      </c>
      <c r="L62" s="46">
        <v>0</v>
      </c>
      <c r="M62" s="46">
        <v>0</v>
      </c>
      <c r="N62" s="46">
        <f t="shared" si="12"/>
        <v>351027</v>
      </c>
      <c r="O62" s="47">
        <f t="shared" si="7"/>
        <v>26.894498927367454</v>
      </c>
      <c r="P62" s="9"/>
    </row>
    <row r="63" spans="1:16">
      <c r="A63" s="12"/>
      <c r="B63" s="25">
        <v>362</v>
      </c>
      <c r="C63" s="20" t="s">
        <v>68</v>
      </c>
      <c r="D63" s="46">
        <v>12269</v>
      </c>
      <c r="E63" s="46">
        <v>0</v>
      </c>
      <c r="F63" s="46">
        <v>18000</v>
      </c>
      <c r="G63" s="46">
        <v>0</v>
      </c>
      <c r="H63" s="46">
        <v>0</v>
      </c>
      <c r="I63" s="46">
        <v>191404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221673</v>
      </c>
      <c r="O63" s="47">
        <f t="shared" si="7"/>
        <v>16.983833895188479</v>
      </c>
      <c r="P63" s="9"/>
    </row>
    <row r="64" spans="1:16">
      <c r="A64" s="12"/>
      <c r="B64" s="25">
        <v>363.22</v>
      </c>
      <c r="C64" s="20" t="s">
        <v>124</v>
      </c>
      <c r="D64" s="46">
        <v>0</v>
      </c>
      <c r="E64" s="46">
        <v>0</v>
      </c>
      <c r="F64" s="46">
        <v>39356</v>
      </c>
      <c r="G64" s="46">
        <v>128342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167698</v>
      </c>
      <c r="O64" s="47">
        <f t="shared" si="7"/>
        <v>12.848452344468281</v>
      </c>
      <c r="P64" s="9"/>
    </row>
    <row r="65" spans="1:119">
      <c r="A65" s="12"/>
      <c r="B65" s="25">
        <v>363.23</v>
      </c>
      <c r="C65" s="20" t="s">
        <v>125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533969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533969</v>
      </c>
      <c r="O65" s="47">
        <f t="shared" si="7"/>
        <v>40.910894882010417</v>
      </c>
      <c r="P65" s="9"/>
    </row>
    <row r="66" spans="1:119">
      <c r="A66" s="12"/>
      <c r="B66" s="25">
        <v>363.27</v>
      </c>
      <c r="C66" s="20" t="s">
        <v>126</v>
      </c>
      <c r="D66" s="46">
        <v>0</v>
      </c>
      <c r="E66" s="46">
        <v>27894</v>
      </c>
      <c r="F66" s="46">
        <v>0</v>
      </c>
      <c r="G66" s="46">
        <v>44805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72699</v>
      </c>
      <c r="O66" s="47">
        <f t="shared" si="7"/>
        <v>5.5699509653692925</v>
      </c>
      <c r="P66" s="9"/>
    </row>
    <row r="67" spans="1:119">
      <c r="A67" s="12"/>
      <c r="B67" s="25">
        <v>364</v>
      </c>
      <c r="C67" s="20" t="s">
        <v>90</v>
      </c>
      <c r="D67" s="46">
        <v>35606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35606</v>
      </c>
      <c r="O67" s="47">
        <f t="shared" si="7"/>
        <v>2.7280110327919092</v>
      </c>
      <c r="P67" s="9"/>
    </row>
    <row r="68" spans="1:119">
      <c r="A68" s="12"/>
      <c r="B68" s="25">
        <v>366</v>
      </c>
      <c r="C68" s="20" t="s">
        <v>69</v>
      </c>
      <c r="D68" s="46">
        <v>53108</v>
      </c>
      <c r="E68" s="46">
        <v>8261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61369</v>
      </c>
      <c r="O68" s="47">
        <f t="shared" si="7"/>
        <v>4.7018847686178367</v>
      </c>
      <c r="P68" s="9"/>
    </row>
    <row r="69" spans="1:119">
      <c r="A69" s="12"/>
      <c r="B69" s="25">
        <v>368</v>
      </c>
      <c r="C69" s="20" t="s">
        <v>70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1008853</v>
      </c>
      <c r="L69" s="46">
        <v>0</v>
      </c>
      <c r="M69" s="46">
        <v>0</v>
      </c>
      <c r="N69" s="46">
        <f t="shared" si="12"/>
        <v>1008853</v>
      </c>
      <c r="O69" s="47">
        <f t="shared" ref="O69:O77" si="13">(N69/O$79)</f>
        <v>77.294897333741957</v>
      </c>
      <c r="P69" s="9"/>
    </row>
    <row r="70" spans="1:119">
      <c r="A70" s="12"/>
      <c r="B70" s="25">
        <v>369.3</v>
      </c>
      <c r="C70" s="20" t="s">
        <v>99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405637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405637</v>
      </c>
      <c r="O70" s="47">
        <f t="shared" si="13"/>
        <v>31.078532025743183</v>
      </c>
      <c r="P70" s="9"/>
    </row>
    <row r="71" spans="1:119">
      <c r="A71" s="12"/>
      <c r="B71" s="25">
        <v>369.9</v>
      </c>
      <c r="C71" s="20" t="s">
        <v>71</v>
      </c>
      <c r="D71" s="46">
        <v>33345</v>
      </c>
      <c r="E71" s="46">
        <v>0</v>
      </c>
      <c r="F71" s="46">
        <v>0</v>
      </c>
      <c r="G71" s="46">
        <v>0</v>
      </c>
      <c r="H71" s="46">
        <v>0</v>
      </c>
      <c r="I71" s="46">
        <v>5311</v>
      </c>
      <c r="J71" s="46">
        <v>0</v>
      </c>
      <c r="K71" s="46">
        <v>3230</v>
      </c>
      <c r="L71" s="46">
        <v>0</v>
      </c>
      <c r="M71" s="46">
        <v>0</v>
      </c>
      <c r="N71" s="46">
        <f t="shared" si="12"/>
        <v>41886</v>
      </c>
      <c r="O71" s="47">
        <f t="shared" si="13"/>
        <v>3.2091633466135456</v>
      </c>
      <c r="P71" s="9"/>
    </row>
    <row r="72" spans="1:119" ht="15.75">
      <c r="A72" s="29" t="s">
        <v>47</v>
      </c>
      <c r="B72" s="30"/>
      <c r="C72" s="31"/>
      <c r="D72" s="32">
        <f t="shared" ref="D72:M72" si="14">SUM(D73:D76)</f>
        <v>2440854</v>
      </c>
      <c r="E72" s="32">
        <f t="shared" si="14"/>
        <v>12065207</v>
      </c>
      <c r="F72" s="32">
        <f t="shared" si="14"/>
        <v>1563577</v>
      </c>
      <c r="G72" s="32">
        <f t="shared" si="14"/>
        <v>0</v>
      </c>
      <c r="H72" s="32">
        <f t="shared" si="14"/>
        <v>0</v>
      </c>
      <c r="I72" s="32">
        <f t="shared" si="14"/>
        <v>1432250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15780</v>
      </c>
      <c r="N72" s="32">
        <f t="shared" ref="N72:N77" si="15">SUM(D72:M72)</f>
        <v>17517668</v>
      </c>
      <c r="O72" s="45">
        <f t="shared" si="13"/>
        <v>1342.1443456941465</v>
      </c>
      <c r="P72" s="9"/>
    </row>
    <row r="73" spans="1:119">
      <c r="A73" s="12"/>
      <c r="B73" s="25">
        <v>381</v>
      </c>
      <c r="C73" s="20" t="s">
        <v>72</v>
      </c>
      <c r="D73" s="46">
        <v>2197131</v>
      </c>
      <c r="E73" s="46">
        <v>2565207</v>
      </c>
      <c r="F73" s="46">
        <v>1563577</v>
      </c>
      <c r="G73" s="46">
        <v>0</v>
      </c>
      <c r="H73" s="46">
        <v>0</v>
      </c>
      <c r="I73" s="46">
        <v>1394976</v>
      </c>
      <c r="J73" s="46">
        <v>0</v>
      </c>
      <c r="K73" s="46">
        <v>0</v>
      </c>
      <c r="L73" s="46">
        <v>0</v>
      </c>
      <c r="M73" s="46">
        <v>15780</v>
      </c>
      <c r="N73" s="46">
        <f t="shared" si="15"/>
        <v>7736671</v>
      </c>
      <c r="O73" s="47">
        <f t="shared" si="13"/>
        <v>592.75750842782713</v>
      </c>
      <c r="P73" s="9"/>
    </row>
    <row r="74" spans="1:119">
      <c r="A74" s="12"/>
      <c r="B74" s="25">
        <v>383</v>
      </c>
      <c r="C74" s="20" t="s">
        <v>73</v>
      </c>
      <c r="D74" s="46">
        <v>217804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217804</v>
      </c>
      <c r="O74" s="47">
        <f t="shared" si="13"/>
        <v>16.687404229236897</v>
      </c>
      <c r="P74" s="9"/>
    </row>
    <row r="75" spans="1:119">
      <c r="A75" s="12"/>
      <c r="B75" s="25">
        <v>384</v>
      </c>
      <c r="C75" s="20" t="s">
        <v>117</v>
      </c>
      <c r="D75" s="46">
        <v>0</v>
      </c>
      <c r="E75" s="46">
        <v>9500000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9500000</v>
      </c>
      <c r="O75" s="47">
        <f t="shared" si="13"/>
        <v>727.85779957094701</v>
      </c>
      <c r="P75" s="9"/>
    </row>
    <row r="76" spans="1:119" ht="15.75" thickBot="1">
      <c r="A76" s="12"/>
      <c r="B76" s="25">
        <v>388.2</v>
      </c>
      <c r="C76" s="20" t="s">
        <v>74</v>
      </c>
      <c r="D76" s="46">
        <v>25919</v>
      </c>
      <c r="E76" s="46">
        <v>0</v>
      </c>
      <c r="F76" s="46">
        <v>0</v>
      </c>
      <c r="G76" s="46">
        <v>0</v>
      </c>
      <c r="H76" s="46">
        <v>0</v>
      </c>
      <c r="I76" s="46">
        <v>37274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63193</v>
      </c>
      <c r="O76" s="47">
        <f t="shared" si="13"/>
        <v>4.8416334661354581</v>
      </c>
      <c r="P76" s="9"/>
    </row>
    <row r="77" spans="1:119" ht="16.5" thickBot="1">
      <c r="A77" s="14" t="s">
        <v>60</v>
      </c>
      <c r="B77" s="23"/>
      <c r="C77" s="22"/>
      <c r="D77" s="15">
        <f t="shared" ref="D77:M77" si="16">SUM(D5,D17,D22,D40,D55,D58,D72)</f>
        <v>13134192</v>
      </c>
      <c r="E77" s="15">
        <f t="shared" si="16"/>
        <v>18033269</v>
      </c>
      <c r="F77" s="15">
        <f t="shared" si="16"/>
        <v>2513022</v>
      </c>
      <c r="G77" s="15">
        <f t="shared" si="16"/>
        <v>651236</v>
      </c>
      <c r="H77" s="15">
        <f t="shared" si="16"/>
        <v>0</v>
      </c>
      <c r="I77" s="15">
        <f t="shared" si="16"/>
        <v>9879844</v>
      </c>
      <c r="J77" s="15">
        <f t="shared" si="16"/>
        <v>0</v>
      </c>
      <c r="K77" s="15">
        <f t="shared" si="16"/>
        <v>-1991844</v>
      </c>
      <c r="L77" s="15">
        <f t="shared" si="16"/>
        <v>0</v>
      </c>
      <c r="M77" s="15">
        <f t="shared" si="16"/>
        <v>2362001</v>
      </c>
      <c r="N77" s="15">
        <f t="shared" si="15"/>
        <v>44581720</v>
      </c>
      <c r="O77" s="38">
        <f t="shared" si="13"/>
        <v>3415.7002758197978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8" t="s">
        <v>127</v>
      </c>
      <c r="M79" s="48"/>
      <c r="N79" s="48"/>
      <c r="O79" s="43">
        <v>13052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92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166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167</v>
      </c>
      <c r="N4" s="35" t="s">
        <v>10</v>
      </c>
      <c r="O4" s="35" t="s">
        <v>168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SUM(D6:D15)</f>
        <v>6553801</v>
      </c>
      <c r="E5" s="27">
        <f t="shared" si="0"/>
        <v>2398042</v>
      </c>
      <c r="F5" s="27">
        <f t="shared" si="0"/>
        <v>1112000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10063843</v>
      </c>
      <c r="P5" s="33">
        <f t="shared" ref="P5:P36" si="1">(O5/P$76)</f>
        <v>579.74785413906329</v>
      </c>
      <c r="Q5" s="6"/>
    </row>
    <row r="6" spans="1:134">
      <c r="A6" s="12"/>
      <c r="B6" s="25">
        <v>311</v>
      </c>
      <c r="C6" s="20" t="s">
        <v>2</v>
      </c>
      <c r="D6" s="46">
        <v>4470886</v>
      </c>
      <c r="E6" s="46">
        <v>1592940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6063826</v>
      </c>
      <c r="P6" s="47">
        <f t="shared" si="1"/>
        <v>349.31885477274034</v>
      </c>
      <c r="Q6" s="9"/>
    </row>
    <row r="7" spans="1:134">
      <c r="A7" s="12"/>
      <c r="B7" s="25">
        <v>312.41000000000003</v>
      </c>
      <c r="C7" s="20" t="s">
        <v>170</v>
      </c>
      <c r="D7" s="46">
        <v>0</v>
      </c>
      <c r="E7" s="46">
        <v>493308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493308</v>
      </c>
      <c r="P7" s="47">
        <f t="shared" si="1"/>
        <v>28.41799642836569</v>
      </c>
      <c r="Q7" s="9"/>
    </row>
    <row r="8" spans="1:134">
      <c r="A8" s="12"/>
      <c r="B8" s="25">
        <v>312.43</v>
      </c>
      <c r="C8" s="20" t="s">
        <v>171</v>
      </c>
      <c r="D8" s="46">
        <v>0</v>
      </c>
      <c r="E8" s="46">
        <v>311794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311794</v>
      </c>
      <c r="P8" s="47">
        <f t="shared" si="1"/>
        <v>17.96151852065211</v>
      </c>
      <c r="Q8" s="9"/>
    </row>
    <row r="9" spans="1:134">
      <c r="A9" s="12"/>
      <c r="B9" s="25">
        <v>312.51</v>
      </c>
      <c r="C9" s="20" t="s">
        <v>82</v>
      </c>
      <c r="D9" s="46">
        <v>115580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115580</v>
      </c>
      <c r="P9" s="47">
        <f t="shared" si="1"/>
        <v>6.6582176392649348</v>
      </c>
      <c r="Q9" s="9"/>
    </row>
    <row r="10" spans="1:134">
      <c r="A10" s="12"/>
      <c r="B10" s="25">
        <v>312.52</v>
      </c>
      <c r="C10" s="20" t="s">
        <v>102</v>
      </c>
      <c r="D10" s="46">
        <v>159698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159698</v>
      </c>
      <c r="P10" s="47">
        <f t="shared" si="1"/>
        <v>9.1997234863759427</v>
      </c>
      <c r="Q10" s="9"/>
    </row>
    <row r="11" spans="1:134">
      <c r="A11" s="12"/>
      <c r="B11" s="25">
        <v>314.10000000000002</v>
      </c>
      <c r="C11" s="20" t="s">
        <v>13</v>
      </c>
      <c r="D11" s="46">
        <v>818804</v>
      </c>
      <c r="E11" s="46">
        <v>0</v>
      </c>
      <c r="F11" s="46">
        <v>1000000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1818804</v>
      </c>
      <c r="P11" s="47">
        <f t="shared" si="1"/>
        <v>104.77585114349905</v>
      </c>
      <c r="Q11" s="9"/>
    </row>
    <row r="12" spans="1:134">
      <c r="A12" s="12"/>
      <c r="B12" s="25">
        <v>314.3</v>
      </c>
      <c r="C12" s="20" t="s">
        <v>14</v>
      </c>
      <c r="D12" s="46">
        <v>531798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531798</v>
      </c>
      <c r="P12" s="47">
        <f t="shared" si="1"/>
        <v>30.635290051270236</v>
      </c>
      <c r="Q12" s="9"/>
    </row>
    <row r="13" spans="1:134">
      <c r="A13" s="12"/>
      <c r="B13" s="25">
        <v>314.8</v>
      </c>
      <c r="C13" s="20" t="s">
        <v>16</v>
      </c>
      <c r="D13" s="46">
        <v>30840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30840</v>
      </c>
      <c r="P13" s="47">
        <f t="shared" si="1"/>
        <v>1.776600034564203</v>
      </c>
      <c r="Q13" s="9"/>
    </row>
    <row r="14" spans="1:134">
      <c r="A14" s="12"/>
      <c r="B14" s="25">
        <v>315.10000000000002</v>
      </c>
      <c r="C14" s="20" t="s">
        <v>172</v>
      </c>
      <c r="D14" s="46">
        <v>359302</v>
      </c>
      <c r="E14" s="46">
        <v>0</v>
      </c>
      <c r="F14" s="46">
        <v>112000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471302</v>
      </c>
      <c r="P14" s="47">
        <f t="shared" si="1"/>
        <v>27.150296676075811</v>
      </c>
      <c r="Q14" s="9"/>
    </row>
    <row r="15" spans="1:134">
      <c r="A15" s="12"/>
      <c r="B15" s="25">
        <v>316</v>
      </c>
      <c r="C15" s="20" t="s">
        <v>104</v>
      </c>
      <c r="D15" s="46">
        <v>66893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66893</v>
      </c>
      <c r="P15" s="47">
        <f t="shared" si="1"/>
        <v>3.8535053862549686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SUM(D17:D25)</f>
        <v>2265026</v>
      </c>
      <c r="E16" s="32">
        <f t="shared" si="3"/>
        <v>34376</v>
      </c>
      <c r="F16" s="32">
        <f t="shared" si="3"/>
        <v>0</v>
      </c>
      <c r="G16" s="32">
        <f t="shared" si="3"/>
        <v>176616</v>
      </c>
      <c r="H16" s="32">
        <f t="shared" si="3"/>
        <v>0</v>
      </c>
      <c r="I16" s="32">
        <f t="shared" si="3"/>
        <v>420798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698990</v>
      </c>
      <c r="N16" s="32">
        <f t="shared" si="3"/>
        <v>0</v>
      </c>
      <c r="O16" s="44">
        <f>SUM(D16:N16)</f>
        <v>3595806</v>
      </c>
      <c r="P16" s="45">
        <f t="shared" si="1"/>
        <v>207.14361426349444</v>
      </c>
      <c r="Q16" s="10"/>
    </row>
    <row r="17" spans="1:17">
      <c r="A17" s="12"/>
      <c r="B17" s="25">
        <v>322</v>
      </c>
      <c r="C17" s="20" t="s">
        <v>173</v>
      </c>
      <c r="D17" s="46">
        <v>599266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599266</v>
      </c>
      <c r="P17" s="47">
        <f t="shared" si="1"/>
        <v>34.521919465406995</v>
      </c>
      <c r="Q17" s="9"/>
    </row>
    <row r="18" spans="1:17">
      <c r="A18" s="12"/>
      <c r="B18" s="25">
        <v>323.10000000000002</v>
      </c>
      <c r="C18" s="20" t="s">
        <v>20</v>
      </c>
      <c r="D18" s="46">
        <v>1403676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5" si="4">SUM(D18:N18)</f>
        <v>1403676</v>
      </c>
      <c r="P18" s="47">
        <f t="shared" si="1"/>
        <v>80.861570366956627</v>
      </c>
      <c r="Q18" s="9"/>
    </row>
    <row r="19" spans="1:17">
      <c r="A19" s="12"/>
      <c r="B19" s="25">
        <v>323.7</v>
      </c>
      <c r="C19" s="20" t="s">
        <v>21</v>
      </c>
      <c r="D19" s="46">
        <v>190401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190401</v>
      </c>
      <c r="P19" s="47">
        <f t="shared" si="1"/>
        <v>10.968431361253529</v>
      </c>
      <c r="Q19" s="9"/>
    </row>
    <row r="20" spans="1:17">
      <c r="A20" s="12"/>
      <c r="B20" s="25">
        <v>324.12</v>
      </c>
      <c r="C20" s="20" t="s">
        <v>23</v>
      </c>
      <c r="D20" s="46">
        <v>0</v>
      </c>
      <c r="E20" s="46">
        <v>0</v>
      </c>
      <c r="F20" s="46">
        <v>0</v>
      </c>
      <c r="G20" s="46">
        <v>176616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176616</v>
      </c>
      <c r="P20" s="47">
        <f t="shared" si="1"/>
        <v>10.174318797165736</v>
      </c>
      <c r="Q20" s="9"/>
    </row>
    <row r="21" spans="1:17">
      <c r="A21" s="12"/>
      <c r="B21" s="25">
        <v>324.20999999999998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373505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373505</v>
      </c>
      <c r="P21" s="47">
        <f t="shared" si="1"/>
        <v>21.516504406935884</v>
      </c>
      <c r="Q21" s="9"/>
    </row>
    <row r="22" spans="1:17">
      <c r="A22" s="12"/>
      <c r="B22" s="25">
        <v>324.22000000000003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47293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47293</v>
      </c>
      <c r="P22" s="47">
        <f t="shared" si="1"/>
        <v>2.7244080880235035</v>
      </c>
      <c r="Q22" s="9"/>
    </row>
    <row r="23" spans="1:17">
      <c r="A23" s="12"/>
      <c r="B23" s="25">
        <v>324.61</v>
      </c>
      <c r="C23" s="20" t="s">
        <v>26</v>
      </c>
      <c r="D23" s="46">
        <v>0</v>
      </c>
      <c r="E23" s="46">
        <v>19520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19520</v>
      </c>
      <c r="P23" s="47">
        <f t="shared" si="1"/>
        <v>1.1244887378305202</v>
      </c>
      <c r="Q23" s="9"/>
    </row>
    <row r="24" spans="1:17">
      <c r="A24" s="12"/>
      <c r="B24" s="25">
        <v>325.10000000000002</v>
      </c>
      <c r="C24" s="20" t="s">
        <v>134</v>
      </c>
      <c r="D24" s="46">
        <v>0</v>
      </c>
      <c r="E24" s="46">
        <v>14856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14856</v>
      </c>
      <c r="P24" s="47">
        <f t="shared" si="1"/>
        <v>0.85580966645544099</v>
      </c>
      <c r="Q24" s="9"/>
    </row>
    <row r="25" spans="1:17">
      <c r="A25" s="12"/>
      <c r="B25" s="25">
        <v>329.5</v>
      </c>
      <c r="C25" s="20" t="s">
        <v>174</v>
      </c>
      <c r="D25" s="46">
        <v>71683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698990</v>
      </c>
      <c r="N25" s="46">
        <v>0</v>
      </c>
      <c r="O25" s="46">
        <f t="shared" si="4"/>
        <v>770673</v>
      </c>
      <c r="P25" s="47">
        <f t="shared" si="1"/>
        <v>44.396163373466216</v>
      </c>
      <c r="Q25" s="9"/>
    </row>
    <row r="26" spans="1:17" ht="15.75">
      <c r="A26" s="29" t="s">
        <v>175</v>
      </c>
      <c r="B26" s="30"/>
      <c r="C26" s="31"/>
      <c r="D26" s="32">
        <f t="shared" ref="D26:N26" si="5">SUM(D27:D43)</f>
        <v>2342599</v>
      </c>
      <c r="E26" s="32">
        <f t="shared" si="5"/>
        <v>2840220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1236682</v>
      </c>
      <c r="O26" s="44">
        <f>SUM(D26:N26)</f>
        <v>6419501</v>
      </c>
      <c r="P26" s="45">
        <f t="shared" si="1"/>
        <v>369.80822628031569</v>
      </c>
      <c r="Q26" s="10"/>
    </row>
    <row r="27" spans="1:17">
      <c r="A27" s="12"/>
      <c r="B27" s="25">
        <v>331.1</v>
      </c>
      <c r="C27" s="20" t="s">
        <v>88</v>
      </c>
      <c r="D27" s="46">
        <v>0</v>
      </c>
      <c r="E27" s="46">
        <v>521667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521667</v>
      </c>
      <c r="P27" s="47">
        <f t="shared" si="1"/>
        <v>30.051673483495595</v>
      </c>
      <c r="Q27" s="9"/>
    </row>
    <row r="28" spans="1:17">
      <c r="A28" s="12"/>
      <c r="B28" s="25">
        <v>331.2</v>
      </c>
      <c r="C28" s="20" t="s">
        <v>28</v>
      </c>
      <c r="D28" s="46">
        <v>0</v>
      </c>
      <c r="E28" s="46">
        <v>15491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15491</v>
      </c>
      <c r="P28" s="47">
        <f t="shared" si="1"/>
        <v>0.89239011463793994</v>
      </c>
      <c r="Q28" s="9"/>
    </row>
    <row r="29" spans="1:17">
      <c r="A29" s="12"/>
      <c r="B29" s="25">
        <v>331.41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973747</v>
      </c>
      <c r="O29" s="46">
        <f t="shared" ref="O29:O38" si="6">SUM(D29:N29)</f>
        <v>973747</v>
      </c>
      <c r="P29" s="47">
        <f t="shared" si="1"/>
        <v>56.094648309234401</v>
      </c>
      <c r="Q29" s="9"/>
    </row>
    <row r="30" spans="1:17">
      <c r="A30" s="12"/>
      <c r="B30" s="25">
        <v>332</v>
      </c>
      <c r="C30" s="20" t="s">
        <v>163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32000</v>
      </c>
      <c r="O30" s="46">
        <f t="shared" si="6"/>
        <v>32000</v>
      </c>
      <c r="P30" s="47">
        <f t="shared" si="1"/>
        <v>1.843424160377902</v>
      </c>
      <c r="Q30" s="9"/>
    </row>
    <row r="31" spans="1:17">
      <c r="A31" s="12"/>
      <c r="B31" s="25">
        <v>334.41</v>
      </c>
      <c r="C31" s="20" t="s">
        <v>32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31100</v>
      </c>
      <c r="O31" s="46">
        <f t="shared" si="6"/>
        <v>31100</v>
      </c>
      <c r="P31" s="47">
        <f t="shared" si="1"/>
        <v>1.7915778558672735</v>
      </c>
      <c r="Q31" s="9"/>
    </row>
    <row r="32" spans="1:17">
      <c r="A32" s="12"/>
      <c r="B32" s="25">
        <v>334.5</v>
      </c>
      <c r="C32" s="20" t="s">
        <v>95</v>
      </c>
      <c r="D32" s="46">
        <v>0</v>
      </c>
      <c r="E32" s="46">
        <v>29392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29392</v>
      </c>
      <c r="P32" s="47">
        <f t="shared" si="1"/>
        <v>1.6931850913071029</v>
      </c>
      <c r="Q32" s="9"/>
    </row>
    <row r="33" spans="1:17">
      <c r="A33" s="12"/>
      <c r="B33" s="25">
        <v>334.69</v>
      </c>
      <c r="C33" s="20" t="s">
        <v>136</v>
      </c>
      <c r="D33" s="46">
        <v>15521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15521</v>
      </c>
      <c r="P33" s="47">
        <f t="shared" si="1"/>
        <v>0.89411832478829423</v>
      </c>
      <c r="Q33" s="9"/>
    </row>
    <row r="34" spans="1:17">
      <c r="A34" s="12"/>
      <c r="B34" s="25">
        <v>335.125</v>
      </c>
      <c r="C34" s="20" t="s">
        <v>176</v>
      </c>
      <c r="D34" s="46">
        <v>643178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643178</v>
      </c>
      <c r="P34" s="47">
        <f t="shared" si="1"/>
        <v>37.051558269485568</v>
      </c>
      <c r="Q34" s="9"/>
    </row>
    <row r="35" spans="1:17">
      <c r="A35" s="12"/>
      <c r="B35" s="25">
        <v>335.14</v>
      </c>
      <c r="C35" s="20" t="s">
        <v>106</v>
      </c>
      <c r="D35" s="46">
        <v>51827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51827</v>
      </c>
      <c r="P35" s="47">
        <f t="shared" si="1"/>
        <v>2.9855982487470478</v>
      </c>
      <c r="Q35" s="9"/>
    </row>
    <row r="36" spans="1:17">
      <c r="A36" s="12"/>
      <c r="B36" s="25">
        <v>335.15</v>
      </c>
      <c r="C36" s="20" t="s">
        <v>107</v>
      </c>
      <c r="D36" s="46">
        <v>20364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20364</v>
      </c>
      <c r="P36" s="47">
        <f t="shared" si="1"/>
        <v>1.1731090500604873</v>
      </c>
      <c r="Q36" s="9"/>
    </row>
    <row r="37" spans="1:17">
      <c r="A37" s="12"/>
      <c r="B37" s="25">
        <v>335.18</v>
      </c>
      <c r="C37" s="20" t="s">
        <v>177</v>
      </c>
      <c r="D37" s="46">
        <v>1382529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1382529</v>
      </c>
      <c r="P37" s="47">
        <f t="shared" ref="P37:P68" si="7">(O37/P$76)</f>
        <v>79.643355031971893</v>
      </c>
      <c r="Q37" s="9"/>
    </row>
    <row r="38" spans="1:17">
      <c r="A38" s="12"/>
      <c r="B38" s="25">
        <v>335.21</v>
      </c>
      <c r="C38" s="20" t="s">
        <v>38</v>
      </c>
      <c r="D38" s="46">
        <v>10400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10400</v>
      </c>
      <c r="P38" s="47">
        <f t="shared" si="7"/>
        <v>0.59911285212281817</v>
      </c>
      <c r="Q38" s="9"/>
    </row>
    <row r="39" spans="1:17">
      <c r="A39" s="12"/>
      <c r="B39" s="25">
        <v>335.48</v>
      </c>
      <c r="C39" s="20" t="s">
        <v>39</v>
      </c>
      <c r="D39" s="46">
        <v>0</v>
      </c>
      <c r="E39" s="46">
        <v>203704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2" si="8">SUM(D39:N39)</f>
        <v>203704</v>
      </c>
      <c r="P39" s="47">
        <f t="shared" si="7"/>
        <v>11.734777348925629</v>
      </c>
      <c r="Q39" s="9"/>
    </row>
    <row r="40" spans="1:17">
      <c r="A40" s="12"/>
      <c r="B40" s="25">
        <v>337.1</v>
      </c>
      <c r="C40" s="20" t="s">
        <v>155</v>
      </c>
      <c r="D40" s="46">
        <v>38780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38780</v>
      </c>
      <c r="P40" s="47">
        <f t="shared" si="7"/>
        <v>2.2339996543579699</v>
      </c>
      <c r="Q40" s="9"/>
    </row>
    <row r="41" spans="1:17">
      <c r="A41" s="12"/>
      <c r="B41" s="25">
        <v>337.4</v>
      </c>
      <c r="C41" s="20" t="s">
        <v>139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199835</v>
      </c>
      <c r="O41" s="46">
        <f t="shared" si="8"/>
        <v>199835</v>
      </c>
      <c r="P41" s="47">
        <f t="shared" si="7"/>
        <v>11.511895846534939</v>
      </c>
      <c r="Q41" s="9"/>
    </row>
    <row r="42" spans="1:17">
      <c r="A42" s="12"/>
      <c r="B42" s="25">
        <v>337.7</v>
      </c>
      <c r="C42" s="20" t="s">
        <v>156</v>
      </c>
      <c r="D42" s="46">
        <v>0</v>
      </c>
      <c r="E42" s="46">
        <v>765960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765960</v>
      </c>
      <c r="P42" s="47">
        <f t="shared" si="7"/>
        <v>44.124661558845553</v>
      </c>
      <c r="Q42" s="9"/>
    </row>
    <row r="43" spans="1:17">
      <c r="A43" s="12"/>
      <c r="B43" s="25">
        <v>338</v>
      </c>
      <c r="C43" s="20" t="s">
        <v>40</v>
      </c>
      <c r="D43" s="46">
        <v>180000</v>
      </c>
      <c r="E43" s="46">
        <v>1304006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1484006</v>
      </c>
      <c r="P43" s="47">
        <f t="shared" si="7"/>
        <v>85.489141079555267</v>
      </c>
      <c r="Q43" s="9"/>
    </row>
    <row r="44" spans="1:17" ht="15.75">
      <c r="A44" s="29" t="s">
        <v>45</v>
      </c>
      <c r="B44" s="30"/>
      <c r="C44" s="31"/>
      <c r="D44" s="32">
        <f t="shared" ref="D44:N44" si="9">SUM(D45:D53)</f>
        <v>3968903</v>
      </c>
      <c r="E44" s="32">
        <f t="shared" si="9"/>
        <v>167080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11189301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432739</v>
      </c>
      <c r="O44" s="32">
        <f>SUM(D44:N44)</f>
        <v>15758023</v>
      </c>
      <c r="P44" s="45">
        <f t="shared" si="7"/>
        <v>907.77250993720838</v>
      </c>
      <c r="Q44" s="10"/>
    </row>
    <row r="45" spans="1:17">
      <c r="A45" s="12"/>
      <c r="B45" s="25">
        <v>341.9</v>
      </c>
      <c r="C45" s="20" t="s">
        <v>111</v>
      </c>
      <c r="D45" s="46">
        <v>640157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3" si="10">SUM(D45:N45)</f>
        <v>640157</v>
      </c>
      <c r="P45" s="47">
        <f t="shared" si="7"/>
        <v>36.877527507344894</v>
      </c>
      <c r="Q45" s="9"/>
    </row>
    <row r="46" spans="1:17">
      <c r="A46" s="12"/>
      <c r="B46" s="25">
        <v>342.1</v>
      </c>
      <c r="C46" s="20" t="s">
        <v>50</v>
      </c>
      <c r="D46" s="46">
        <v>22347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22347</v>
      </c>
      <c r="P46" s="47">
        <f t="shared" si="7"/>
        <v>1.2873437409989055</v>
      </c>
      <c r="Q46" s="9"/>
    </row>
    <row r="47" spans="1:17">
      <c r="A47" s="12"/>
      <c r="B47" s="25">
        <v>342.2</v>
      </c>
      <c r="C47" s="20" t="s">
        <v>51</v>
      </c>
      <c r="D47" s="46">
        <v>895940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895940</v>
      </c>
      <c r="P47" s="47">
        <f t="shared" si="7"/>
        <v>51.61242007028055</v>
      </c>
      <c r="Q47" s="9"/>
    </row>
    <row r="48" spans="1:17">
      <c r="A48" s="12"/>
      <c r="B48" s="25">
        <v>343.4</v>
      </c>
      <c r="C48" s="20" t="s">
        <v>54</v>
      </c>
      <c r="D48" s="46">
        <v>1446194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1446194</v>
      </c>
      <c r="P48" s="47">
        <f t="shared" si="7"/>
        <v>83.310905006048742</v>
      </c>
      <c r="Q48" s="9"/>
    </row>
    <row r="49" spans="1:17">
      <c r="A49" s="12"/>
      <c r="B49" s="25">
        <v>343.6</v>
      </c>
      <c r="C49" s="20" t="s">
        <v>55</v>
      </c>
      <c r="D49" s="46">
        <v>876292</v>
      </c>
      <c r="E49" s="46">
        <v>0</v>
      </c>
      <c r="F49" s="46">
        <v>0</v>
      </c>
      <c r="G49" s="46">
        <v>0</v>
      </c>
      <c r="H49" s="46">
        <v>0</v>
      </c>
      <c r="I49" s="46">
        <v>10518381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11394673</v>
      </c>
      <c r="P49" s="47">
        <f t="shared" si="7"/>
        <v>656.41298461892961</v>
      </c>
      <c r="Q49" s="9"/>
    </row>
    <row r="50" spans="1:17">
      <c r="A50" s="12"/>
      <c r="B50" s="25">
        <v>343.8</v>
      </c>
      <c r="C50" s="20" t="s">
        <v>56</v>
      </c>
      <c r="D50" s="46">
        <v>31973</v>
      </c>
      <c r="E50" s="46">
        <v>0</v>
      </c>
      <c r="F50" s="46">
        <v>0</v>
      </c>
      <c r="G50" s="46">
        <v>0</v>
      </c>
      <c r="H50" s="46">
        <v>0</v>
      </c>
      <c r="I50" s="46">
        <v>178688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210661</v>
      </c>
      <c r="P50" s="47">
        <f t="shared" si="7"/>
        <v>12.135549282792788</v>
      </c>
      <c r="Q50" s="9"/>
    </row>
    <row r="51" spans="1:17">
      <c r="A51" s="12"/>
      <c r="B51" s="25">
        <v>343.9</v>
      </c>
      <c r="C51" s="20" t="s">
        <v>96</v>
      </c>
      <c r="D51" s="46">
        <v>56000</v>
      </c>
      <c r="E51" s="46">
        <v>0</v>
      </c>
      <c r="F51" s="46">
        <v>0</v>
      </c>
      <c r="G51" s="46">
        <v>0</v>
      </c>
      <c r="H51" s="46">
        <v>0</v>
      </c>
      <c r="I51" s="46">
        <v>492232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548232</v>
      </c>
      <c r="P51" s="47">
        <f t="shared" si="7"/>
        <v>31.58200357163431</v>
      </c>
      <c r="Q51" s="9"/>
    </row>
    <row r="52" spans="1:17">
      <c r="A52" s="12"/>
      <c r="B52" s="25">
        <v>344.1</v>
      </c>
      <c r="C52" s="20" t="s">
        <v>112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432739</v>
      </c>
      <c r="O52" s="46">
        <f t="shared" si="10"/>
        <v>432739</v>
      </c>
      <c r="P52" s="47">
        <f t="shared" si="7"/>
        <v>24.928797741805404</v>
      </c>
      <c r="Q52" s="9"/>
    </row>
    <row r="53" spans="1:17">
      <c r="A53" s="12"/>
      <c r="B53" s="25">
        <v>344.9</v>
      </c>
      <c r="C53" s="20" t="s">
        <v>113</v>
      </c>
      <c r="D53" s="46">
        <v>0</v>
      </c>
      <c r="E53" s="46">
        <v>167080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167080</v>
      </c>
      <c r="P53" s="47">
        <f t="shared" si="7"/>
        <v>9.6249783973731198</v>
      </c>
      <c r="Q53" s="9"/>
    </row>
    <row r="54" spans="1:17" ht="15.75">
      <c r="A54" s="29" t="s">
        <v>46</v>
      </c>
      <c r="B54" s="30"/>
      <c r="C54" s="31"/>
      <c r="D54" s="32">
        <f t="shared" ref="D54:N54" si="11">SUM(D55:D58)</f>
        <v>300479</v>
      </c>
      <c r="E54" s="32">
        <f t="shared" si="11"/>
        <v>69580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370059</v>
      </c>
      <c r="P54" s="45">
        <f t="shared" si="7"/>
        <v>21.317990667665189</v>
      </c>
      <c r="Q54" s="10"/>
    </row>
    <row r="55" spans="1:17">
      <c r="A55" s="13"/>
      <c r="B55" s="39">
        <v>351.1</v>
      </c>
      <c r="C55" s="21" t="s">
        <v>142</v>
      </c>
      <c r="D55" s="46">
        <v>84494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84494</v>
      </c>
      <c r="P55" s="47">
        <f t="shared" si="7"/>
        <v>4.8674462814678261</v>
      </c>
      <c r="Q55" s="9"/>
    </row>
    <row r="56" spans="1:17">
      <c r="A56" s="13"/>
      <c r="B56" s="39">
        <v>354</v>
      </c>
      <c r="C56" s="21" t="s">
        <v>62</v>
      </c>
      <c r="D56" s="46">
        <v>215705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8" si="12">SUM(D56:N56)</f>
        <v>215705</v>
      </c>
      <c r="P56" s="47">
        <f t="shared" si="7"/>
        <v>12.426119016072354</v>
      </c>
      <c r="Q56" s="9"/>
    </row>
    <row r="57" spans="1:17">
      <c r="A57" s="13"/>
      <c r="B57" s="39">
        <v>358.2</v>
      </c>
      <c r="C57" s="21" t="s">
        <v>143</v>
      </c>
      <c r="D57" s="46">
        <v>0</v>
      </c>
      <c r="E57" s="46">
        <v>69580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69580</v>
      </c>
      <c r="P57" s="47">
        <f t="shared" si="7"/>
        <v>4.0082954087217004</v>
      </c>
      <c r="Q57" s="9"/>
    </row>
    <row r="58" spans="1:17">
      <c r="A58" s="13"/>
      <c r="B58" s="39">
        <v>359</v>
      </c>
      <c r="C58" s="21" t="s">
        <v>144</v>
      </c>
      <c r="D58" s="46">
        <v>280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280</v>
      </c>
      <c r="P58" s="47">
        <f t="shared" si="7"/>
        <v>1.6129961403306643E-2</v>
      </c>
      <c r="Q58" s="9"/>
    </row>
    <row r="59" spans="1:17" ht="15.75">
      <c r="A59" s="29" t="s">
        <v>4</v>
      </c>
      <c r="B59" s="30"/>
      <c r="C59" s="31"/>
      <c r="D59" s="32">
        <f t="shared" ref="D59:N59" si="13">SUM(D60:D69)</f>
        <v>194372</v>
      </c>
      <c r="E59" s="32">
        <f t="shared" si="13"/>
        <v>86348</v>
      </c>
      <c r="F59" s="32">
        <f t="shared" si="13"/>
        <v>0</v>
      </c>
      <c r="G59" s="32">
        <f t="shared" si="13"/>
        <v>100</v>
      </c>
      <c r="H59" s="32">
        <f t="shared" si="13"/>
        <v>0</v>
      </c>
      <c r="I59" s="32">
        <f t="shared" si="13"/>
        <v>222753</v>
      </c>
      <c r="J59" s="32">
        <f t="shared" si="13"/>
        <v>0</v>
      </c>
      <c r="K59" s="32">
        <f t="shared" si="13"/>
        <v>-3756787</v>
      </c>
      <c r="L59" s="32">
        <f t="shared" si="13"/>
        <v>0</v>
      </c>
      <c r="M59" s="32">
        <f t="shared" si="13"/>
        <v>0</v>
      </c>
      <c r="N59" s="32">
        <f t="shared" si="13"/>
        <v>48</v>
      </c>
      <c r="O59" s="32">
        <f>SUM(D59:N59)</f>
        <v>-3253166</v>
      </c>
      <c r="P59" s="45">
        <f t="shared" si="7"/>
        <v>-187.40515006624807</v>
      </c>
      <c r="Q59" s="10"/>
    </row>
    <row r="60" spans="1:17">
      <c r="A60" s="12"/>
      <c r="B60" s="25">
        <v>361.1</v>
      </c>
      <c r="C60" s="20" t="s">
        <v>64</v>
      </c>
      <c r="D60" s="46">
        <v>4675</v>
      </c>
      <c r="E60" s="46">
        <v>2527</v>
      </c>
      <c r="F60" s="46">
        <v>0</v>
      </c>
      <c r="G60" s="46">
        <v>100</v>
      </c>
      <c r="H60" s="46">
        <v>0</v>
      </c>
      <c r="I60" s="46">
        <v>73916</v>
      </c>
      <c r="J60" s="46">
        <v>0</v>
      </c>
      <c r="K60" s="46">
        <v>490458</v>
      </c>
      <c r="L60" s="46">
        <v>0</v>
      </c>
      <c r="M60" s="46">
        <v>0</v>
      </c>
      <c r="N60" s="46">
        <v>48</v>
      </c>
      <c r="O60" s="46">
        <f>SUM(D60:N60)</f>
        <v>571724</v>
      </c>
      <c r="P60" s="47">
        <f t="shared" si="7"/>
        <v>32.935307333371739</v>
      </c>
      <c r="Q60" s="9"/>
    </row>
    <row r="61" spans="1:17">
      <c r="A61" s="12"/>
      <c r="B61" s="25">
        <v>361.2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521159</v>
      </c>
      <c r="L61" s="46">
        <v>0</v>
      </c>
      <c r="M61" s="46">
        <v>0</v>
      </c>
      <c r="N61" s="46">
        <v>0</v>
      </c>
      <c r="O61" s="46">
        <f t="shared" ref="O61:O73" si="14">SUM(D61:N61)</f>
        <v>521159</v>
      </c>
      <c r="P61" s="47">
        <f t="shared" si="7"/>
        <v>30.022409124949593</v>
      </c>
      <c r="Q61" s="9"/>
    </row>
    <row r="62" spans="1:17">
      <c r="A62" s="12"/>
      <c r="B62" s="25">
        <v>361.3</v>
      </c>
      <c r="C62" s="20" t="s">
        <v>66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-6620077</v>
      </c>
      <c r="L62" s="46">
        <v>0</v>
      </c>
      <c r="M62" s="46">
        <v>0</v>
      </c>
      <c r="N62" s="46">
        <v>0</v>
      </c>
      <c r="O62" s="46">
        <f t="shared" si="14"/>
        <v>-6620077</v>
      </c>
      <c r="P62" s="47">
        <f t="shared" si="7"/>
        <v>-381.36280891756439</v>
      </c>
      <c r="Q62" s="9"/>
    </row>
    <row r="63" spans="1:17">
      <c r="A63" s="12"/>
      <c r="B63" s="25">
        <v>361.4</v>
      </c>
      <c r="C63" s="20" t="s">
        <v>115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-203791</v>
      </c>
      <c r="L63" s="46">
        <v>0</v>
      </c>
      <c r="M63" s="46">
        <v>0</v>
      </c>
      <c r="N63" s="46">
        <v>0</v>
      </c>
      <c r="O63" s="46">
        <f t="shared" si="14"/>
        <v>-203791</v>
      </c>
      <c r="P63" s="47">
        <f t="shared" si="7"/>
        <v>-11.739789158361656</v>
      </c>
      <c r="Q63" s="9"/>
    </row>
    <row r="64" spans="1:17">
      <c r="A64" s="12"/>
      <c r="B64" s="25">
        <v>362</v>
      </c>
      <c r="C64" s="20" t="s">
        <v>68</v>
      </c>
      <c r="D64" s="46">
        <v>7466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7466</v>
      </c>
      <c r="P64" s="47">
        <f t="shared" si="7"/>
        <v>0.43009389941816922</v>
      </c>
      <c r="Q64" s="9"/>
    </row>
    <row r="65" spans="1:120">
      <c r="A65" s="12"/>
      <c r="B65" s="25">
        <v>364</v>
      </c>
      <c r="C65" s="20" t="s">
        <v>116</v>
      </c>
      <c r="D65" s="46">
        <v>14662</v>
      </c>
      <c r="E65" s="46">
        <v>65917</v>
      </c>
      <c r="F65" s="46">
        <v>0</v>
      </c>
      <c r="G65" s="46">
        <v>0</v>
      </c>
      <c r="H65" s="46">
        <v>0</v>
      </c>
      <c r="I65" s="46">
        <v>1899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82478</v>
      </c>
      <c r="P65" s="47">
        <f t="shared" si="7"/>
        <v>4.7513105593640184</v>
      </c>
      <c r="Q65" s="9"/>
    </row>
    <row r="66" spans="1:120">
      <c r="A66" s="12"/>
      <c r="B66" s="25">
        <v>366</v>
      </c>
      <c r="C66" s="20" t="s">
        <v>69</v>
      </c>
      <c r="D66" s="46">
        <v>98213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98213</v>
      </c>
      <c r="P66" s="47">
        <f t="shared" si="7"/>
        <v>5.6577567832248405</v>
      </c>
      <c r="Q66" s="9"/>
    </row>
    <row r="67" spans="1:120">
      <c r="A67" s="12"/>
      <c r="B67" s="25">
        <v>368</v>
      </c>
      <c r="C67" s="20" t="s">
        <v>70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2055464</v>
      </c>
      <c r="L67" s="46">
        <v>0</v>
      </c>
      <c r="M67" s="46">
        <v>0</v>
      </c>
      <c r="N67" s="46">
        <v>0</v>
      </c>
      <c r="O67" s="46">
        <f t="shared" si="14"/>
        <v>2055464</v>
      </c>
      <c r="P67" s="47">
        <f t="shared" si="7"/>
        <v>118.40912494959387</v>
      </c>
      <c r="Q67" s="9"/>
    </row>
    <row r="68" spans="1:120">
      <c r="A68" s="12"/>
      <c r="B68" s="25">
        <v>369.3</v>
      </c>
      <c r="C68" s="20" t="s">
        <v>99</v>
      </c>
      <c r="D68" s="46">
        <v>15326</v>
      </c>
      <c r="E68" s="46">
        <v>368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15694</v>
      </c>
      <c r="P68" s="47">
        <f t="shared" si="7"/>
        <v>0.90408433665533727</v>
      </c>
      <c r="Q68" s="9"/>
    </row>
    <row r="69" spans="1:120">
      <c r="A69" s="12"/>
      <c r="B69" s="25">
        <v>369.9</v>
      </c>
      <c r="C69" s="20" t="s">
        <v>71</v>
      </c>
      <c r="D69" s="46">
        <v>54030</v>
      </c>
      <c r="E69" s="46">
        <v>17536</v>
      </c>
      <c r="F69" s="46">
        <v>0</v>
      </c>
      <c r="G69" s="46">
        <v>0</v>
      </c>
      <c r="H69" s="46">
        <v>0</v>
      </c>
      <c r="I69" s="46">
        <v>146938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218504</v>
      </c>
      <c r="P69" s="47">
        <f t="shared" ref="P69:P74" si="15">(O69/P$76)</f>
        <v>12.587361023100408</v>
      </c>
      <c r="Q69" s="9"/>
    </row>
    <row r="70" spans="1:120" ht="15.75">
      <c r="A70" s="29" t="s">
        <v>47</v>
      </c>
      <c r="B70" s="30"/>
      <c r="C70" s="31"/>
      <c r="D70" s="32">
        <f t="shared" ref="D70:N70" si="16">SUM(D71:D73)</f>
        <v>2185655</v>
      </c>
      <c r="E70" s="32">
        <f t="shared" si="16"/>
        <v>0</v>
      </c>
      <c r="F70" s="32">
        <f t="shared" si="16"/>
        <v>692622</v>
      </c>
      <c r="G70" s="32">
        <f t="shared" si="16"/>
        <v>0</v>
      </c>
      <c r="H70" s="32">
        <f t="shared" si="16"/>
        <v>0</v>
      </c>
      <c r="I70" s="32">
        <f t="shared" si="16"/>
        <v>164000</v>
      </c>
      <c r="J70" s="32">
        <f t="shared" si="16"/>
        <v>0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 t="shared" si="16"/>
        <v>0</v>
      </c>
      <c r="O70" s="32">
        <f t="shared" si="14"/>
        <v>3042277</v>
      </c>
      <c r="P70" s="45">
        <f t="shared" si="15"/>
        <v>175.25646638631258</v>
      </c>
      <c r="Q70" s="9"/>
    </row>
    <row r="71" spans="1:120">
      <c r="A71" s="12"/>
      <c r="B71" s="25">
        <v>381</v>
      </c>
      <c r="C71" s="20" t="s">
        <v>72</v>
      </c>
      <c r="D71" s="46">
        <v>1678000</v>
      </c>
      <c r="E71" s="46">
        <v>0</v>
      </c>
      <c r="F71" s="46">
        <v>692622</v>
      </c>
      <c r="G71" s="46">
        <v>0</v>
      </c>
      <c r="H71" s="46">
        <v>0</v>
      </c>
      <c r="I71" s="46">
        <v>164000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2534622</v>
      </c>
      <c r="P71" s="47">
        <f t="shared" si="15"/>
        <v>146.01198225704246</v>
      </c>
      <c r="Q71" s="9"/>
    </row>
    <row r="72" spans="1:120">
      <c r="A72" s="12"/>
      <c r="B72" s="25">
        <v>383.1</v>
      </c>
      <c r="C72" s="20" t="s">
        <v>185</v>
      </c>
      <c r="D72" s="46">
        <v>449473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449473</v>
      </c>
      <c r="P72" s="47">
        <f t="shared" si="15"/>
        <v>25.892793363673022</v>
      </c>
      <c r="Q72" s="9"/>
    </row>
    <row r="73" spans="1:120" ht="15.75" thickBot="1">
      <c r="A73" s="12"/>
      <c r="B73" s="25">
        <v>384</v>
      </c>
      <c r="C73" s="20" t="s">
        <v>117</v>
      </c>
      <c r="D73" s="46">
        <v>58182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58182</v>
      </c>
      <c r="P73" s="47">
        <f t="shared" si="15"/>
        <v>3.3516907655970964</v>
      </c>
      <c r="Q73" s="9"/>
    </row>
    <row r="74" spans="1:120" ht="16.5" thickBot="1">
      <c r="A74" s="14" t="s">
        <v>60</v>
      </c>
      <c r="B74" s="23"/>
      <c r="C74" s="22"/>
      <c r="D74" s="15">
        <f t="shared" ref="D74:N74" si="17">SUM(D5,D16,D26,D44,D54,D59,D70)</f>
        <v>17810835</v>
      </c>
      <c r="E74" s="15">
        <f t="shared" si="17"/>
        <v>5595646</v>
      </c>
      <c r="F74" s="15">
        <f t="shared" si="17"/>
        <v>1804622</v>
      </c>
      <c r="G74" s="15">
        <f t="shared" si="17"/>
        <v>176716</v>
      </c>
      <c r="H74" s="15">
        <f t="shared" si="17"/>
        <v>0</v>
      </c>
      <c r="I74" s="15">
        <f t="shared" si="17"/>
        <v>11996852</v>
      </c>
      <c r="J74" s="15">
        <f t="shared" si="17"/>
        <v>0</v>
      </c>
      <c r="K74" s="15">
        <f t="shared" si="17"/>
        <v>-3756787</v>
      </c>
      <c r="L74" s="15">
        <f t="shared" si="17"/>
        <v>0</v>
      </c>
      <c r="M74" s="15">
        <f t="shared" si="17"/>
        <v>698990</v>
      </c>
      <c r="N74" s="15">
        <f t="shared" si="17"/>
        <v>1669469</v>
      </c>
      <c r="O74" s="15">
        <f>SUM(D74:N74)</f>
        <v>35996343</v>
      </c>
      <c r="P74" s="38">
        <f t="shared" si="15"/>
        <v>2073.6415116078115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8" t="s">
        <v>180</v>
      </c>
      <c r="N76" s="48"/>
      <c r="O76" s="48"/>
      <c r="P76" s="43">
        <v>17359</v>
      </c>
    </row>
    <row r="77" spans="1:120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1"/>
    </row>
    <row r="78" spans="1:120" ht="15.75" customHeight="1" thickBot="1">
      <c r="A78" s="52" t="s">
        <v>92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166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167</v>
      </c>
      <c r="N4" s="35" t="s">
        <v>10</v>
      </c>
      <c r="O4" s="35" t="s">
        <v>168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SUM(D6:D16)</f>
        <v>5805696</v>
      </c>
      <c r="E5" s="27">
        <f t="shared" si="0"/>
        <v>2294888</v>
      </c>
      <c r="F5" s="27">
        <f t="shared" si="0"/>
        <v>1132000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9232584</v>
      </c>
      <c r="P5" s="33">
        <f t="shared" ref="P5:P36" si="1">(O5/P$75)</f>
        <v>543.06123169225339</v>
      </c>
      <c r="Q5" s="6"/>
    </row>
    <row r="6" spans="1:134">
      <c r="A6" s="12"/>
      <c r="B6" s="25">
        <v>311</v>
      </c>
      <c r="C6" s="20" t="s">
        <v>2</v>
      </c>
      <c r="D6" s="46">
        <v>4153963</v>
      </c>
      <c r="E6" s="46">
        <v>1486740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5640703</v>
      </c>
      <c r="P6" s="47">
        <f t="shared" si="1"/>
        <v>331.78654196811954</v>
      </c>
      <c r="Q6" s="9"/>
    </row>
    <row r="7" spans="1:134">
      <c r="A7" s="12"/>
      <c r="B7" s="25">
        <v>312.41000000000003</v>
      </c>
      <c r="C7" s="20" t="s">
        <v>170</v>
      </c>
      <c r="D7" s="46">
        <v>0</v>
      </c>
      <c r="E7" s="46">
        <v>495479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495479</v>
      </c>
      <c r="P7" s="47">
        <f t="shared" si="1"/>
        <v>29.144109170048822</v>
      </c>
      <c r="Q7" s="9"/>
    </row>
    <row r="8" spans="1:134">
      <c r="A8" s="12"/>
      <c r="B8" s="25">
        <v>312.43</v>
      </c>
      <c r="C8" s="20" t="s">
        <v>171</v>
      </c>
      <c r="D8" s="46">
        <v>0</v>
      </c>
      <c r="E8" s="46">
        <v>312669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312669</v>
      </c>
      <c r="P8" s="47">
        <f t="shared" si="1"/>
        <v>18.391212281630491</v>
      </c>
      <c r="Q8" s="9"/>
    </row>
    <row r="9" spans="1:134">
      <c r="A9" s="12"/>
      <c r="B9" s="25">
        <v>312.51</v>
      </c>
      <c r="C9" s="20" t="s">
        <v>82</v>
      </c>
      <c r="D9" s="46">
        <v>102992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102992</v>
      </c>
      <c r="P9" s="47">
        <f t="shared" si="1"/>
        <v>6.0579965884359748</v>
      </c>
      <c r="Q9" s="9"/>
    </row>
    <row r="10" spans="1:134">
      <c r="A10" s="12"/>
      <c r="B10" s="25">
        <v>312.52</v>
      </c>
      <c r="C10" s="20" t="s">
        <v>102</v>
      </c>
      <c r="D10" s="46">
        <v>142767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142767</v>
      </c>
      <c r="P10" s="47">
        <f t="shared" si="1"/>
        <v>8.3975648491265211</v>
      </c>
      <c r="Q10" s="9"/>
    </row>
    <row r="11" spans="1:134">
      <c r="A11" s="12"/>
      <c r="B11" s="25">
        <v>314.10000000000002</v>
      </c>
      <c r="C11" s="20" t="s">
        <v>13</v>
      </c>
      <c r="D11" s="46">
        <v>624673</v>
      </c>
      <c r="E11" s="46">
        <v>0</v>
      </c>
      <c r="F11" s="46">
        <v>1000000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1624673</v>
      </c>
      <c r="P11" s="47">
        <f t="shared" si="1"/>
        <v>95.563378624786779</v>
      </c>
      <c r="Q11" s="9"/>
    </row>
    <row r="12" spans="1:134">
      <c r="A12" s="12"/>
      <c r="B12" s="25">
        <v>314.3</v>
      </c>
      <c r="C12" s="20" t="s">
        <v>14</v>
      </c>
      <c r="D12" s="46">
        <v>350140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350140</v>
      </c>
      <c r="P12" s="47">
        <f t="shared" si="1"/>
        <v>20.595259102405741</v>
      </c>
      <c r="Q12" s="9"/>
    </row>
    <row r="13" spans="1:134">
      <c r="A13" s="12"/>
      <c r="B13" s="25">
        <v>314.39999999999998</v>
      </c>
      <c r="C13" s="20" t="s">
        <v>15</v>
      </c>
      <c r="D13" s="46">
        <v>1245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1245</v>
      </c>
      <c r="P13" s="47">
        <f t="shared" si="1"/>
        <v>7.3230986412563967E-2</v>
      </c>
      <c r="Q13" s="9"/>
    </row>
    <row r="14" spans="1:134">
      <c r="A14" s="12"/>
      <c r="B14" s="25">
        <v>314.8</v>
      </c>
      <c r="C14" s="20" t="s">
        <v>16</v>
      </c>
      <c r="D14" s="46">
        <v>30360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30360</v>
      </c>
      <c r="P14" s="47">
        <f t="shared" si="1"/>
        <v>1.7857773072172225</v>
      </c>
      <c r="Q14" s="9"/>
    </row>
    <row r="15" spans="1:134">
      <c r="A15" s="12"/>
      <c r="B15" s="25">
        <v>315.10000000000002</v>
      </c>
      <c r="C15" s="20" t="s">
        <v>172</v>
      </c>
      <c r="D15" s="46">
        <v>335111</v>
      </c>
      <c r="E15" s="46">
        <v>0</v>
      </c>
      <c r="F15" s="46">
        <v>132000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467111</v>
      </c>
      <c r="P15" s="47">
        <f t="shared" si="1"/>
        <v>27.475501441091701</v>
      </c>
      <c r="Q15" s="9"/>
    </row>
    <row r="16" spans="1:134">
      <c r="A16" s="12"/>
      <c r="B16" s="25">
        <v>316</v>
      </c>
      <c r="C16" s="20" t="s">
        <v>104</v>
      </c>
      <c r="D16" s="46">
        <v>64445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64445</v>
      </c>
      <c r="P16" s="47">
        <f t="shared" si="1"/>
        <v>3.7906593729780602</v>
      </c>
      <c r="Q16" s="9"/>
    </row>
    <row r="17" spans="1:17" ht="15.75">
      <c r="A17" s="29" t="s">
        <v>19</v>
      </c>
      <c r="B17" s="30"/>
      <c r="C17" s="31"/>
      <c r="D17" s="32">
        <f t="shared" ref="D17:N17" si="3">SUM(D18:D27)</f>
        <v>2067400</v>
      </c>
      <c r="E17" s="32">
        <f t="shared" si="3"/>
        <v>23943</v>
      </c>
      <c r="F17" s="32">
        <f t="shared" si="3"/>
        <v>0</v>
      </c>
      <c r="G17" s="32">
        <f t="shared" si="3"/>
        <v>108632</v>
      </c>
      <c r="H17" s="32">
        <f t="shared" si="3"/>
        <v>0</v>
      </c>
      <c r="I17" s="32">
        <f t="shared" si="3"/>
        <v>315512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1979540</v>
      </c>
      <c r="N17" s="32">
        <f t="shared" si="3"/>
        <v>0</v>
      </c>
      <c r="O17" s="44">
        <f>SUM(D17:N17)</f>
        <v>4495027</v>
      </c>
      <c r="P17" s="45">
        <f t="shared" si="1"/>
        <v>264.39780012940417</v>
      </c>
      <c r="Q17" s="10"/>
    </row>
    <row r="18" spans="1:17">
      <c r="A18" s="12"/>
      <c r="B18" s="25">
        <v>322</v>
      </c>
      <c r="C18" s="20" t="s">
        <v>173</v>
      </c>
      <c r="D18" s="46">
        <v>407835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407835</v>
      </c>
      <c r="P18" s="47">
        <f t="shared" si="1"/>
        <v>23.988883006881949</v>
      </c>
      <c r="Q18" s="9"/>
    </row>
    <row r="19" spans="1:17">
      <c r="A19" s="12"/>
      <c r="B19" s="25">
        <v>323.10000000000002</v>
      </c>
      <c r="C19" s="20" t="s">
        <v>20</v>
      </c>
      <c r="D19" s="46">
        <v>1244482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7" si="4">SUM(D19:N19)</f>
        <v>1244482</v>
      </c>
      <c r="P19" s="47">
        <f t="shared" si="1"/>
        <v>73.200517616610782</v>
      </c>
      <c r="Q19" s="9"/>
    </row>
    <row r="20" spans="1:17">
      <c r="A20" s="12"/>
      <c r="B20" s="25">
        <v>323.7</v>
      </c>
      <c r="C20" s="20" t="s">
        <v>21</v>
      </c>
      <c r="D20" s="46">
        <v>173492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173492</v>
      </c>
      <c r="P20" s="47">
        <f t="shared" si="1"/>
        <v>10.204811481677549</v>
      </c>
      <c r="Q20" s="9"/>
    </row>
    <row r="21" spans="1:17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64008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64008</v>
      </c>
      <c r="P21" s="47">
        <f t="shared" si="1"/>
        <v>3.7649550026469032</v>
      </c>
      <c r="Q21" s="9"/>
    </row>
    <row r="22" spans="1:17">
      <c r="A22" s="12"/>
      <c r="B22" s="25">
        <v>324.12</v>
      </c>
      <c r="C22" s="20" t="s">
        <v>23</v>
      </c>
      <c r="D22" s="46">
        <v>0</v>
      </c>
      <c r="E22" s="46">
        <v>0</v>
      </c>
      <c r="F22" s="46">
        <v>0</v>
      </c>
      <c r="G22" s="46">
        <v>5940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5940</v>
      </c>
      <c r="P22" s="47">
        <f t="shared" si="1"/>
        <v>0.3493912122816305</v>
      </c>
      <c r="Q22" s="9"/>
    </row>
    <row r="23" spans="1:17">
      <c r="A23" s="12"/>
      <c r="B23" s="25">
        <v>324.20999999999998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252062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252062</v>
      </c>
      <c r="P23" s="47">
        <f t="shared" si="1"/>
        <v>14.826304335039115</v>
      </c>
      <c r="Q23" s="9"/>
    </row>
    <row r="24" spans="1:17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63450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63450</v>
      </c>
      <c r="P24" s="47">
        <f t="shared" si="1"/>
        <v>3.7321334039174165</v>
      </c>
      <c r="Q24" s="9"/>
    </row>
    <row r="25" spans="1:17">
      <c r="A25" s="12"/>
      <c r="B25" s="25">
        <v>324.61</v>
      </c>
      <c r="C25" s="20" t="s">
        <v>26</v>
      </c>
      <c r="D25" s="46">
        <v>0</v>
      </c>
      <c r="E25" s="46">
        <v>11890</v>
      </c>
      <c r="F25" s="46">
        <v>0</v>
      </c>
      <c r="G25" s="46">
        <v>38684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50574</v>
      </c>
      <c r="P25" s="47">
        <f t="shared" si="1"/>
        <v>2.9747661902241043</v>
      </c>
      <c r="Q25" s="9"/>
    </row>
    <row r="26" spans="1:17">
      <c r="A26" s="12"/>
      <c r="B26" s="25">
        <v>325.10000000000002</v>
      </c>
      <c r="C26" s="20" t="s">
        <v>134</v>
      </c>
      <c r="D26" s="46">
        <v>0</v>
      </c>
      <c r="E26" s="46">
        <v>12053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12053</v>
      </c>
      <c r="P26" s="47">
        <f t="shared" si="1"/>
        <v>0.7089582965707899</v>
      </c>
      <c r="Q26" s="9"/>
    </row>
    <row r="27" spans="1:17">
      <c r="A27" s="12"/>
      <c r="B27" s="25">
        <v>329.5</v>
      </c>
      <c r="C27" s="20" t="s">
        <v>174</v>
      </c>
      <c r="D27" s="46">
        <v>241591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1979540</v>
      </c>
      <c r="N27" s="46">
        <v>0</v>
      </c>
      <c r="O27" s="46">
        <f t="shared" si="4"/>
        <v>2221131</v>
      </c>
      <c r="P27" s="47">
        <f t="shared" si="1"/>
        <v>130.6470795835539</v>
      </c>
      <c r="Q27" s="9"/>
    </row>
    <row r="28" spans="1:17" ht="15.75">
      <c r="A28" s="29" t="s">
        <v>175</v>
      </c>
      <c r="B28" s="30"/>
      <c r="C28" s="31"/>
      <c r="D28" s="32">
        <f t="shared" ref="D28:N28" si="5">SUM(D29:D44)</f>
        <v>1990561</v>
      </c>
      <c r="E28" s="32">
        <f t="shared" si="5"/>
        <v>2119779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405864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391920</v>
      </c>
      <c r="O28" s="44">
        <f>SUM(D28:N28)</f>
        <v>4908124</v>
      </c>
      <c r="P28" s="45">
        <f t="shared" si="1"/>
        <v>288.69619434150934</v>
      </c>
      <c r="Q28" s="10"/>
    </row>
    <row r="29" spans="1:17">
      <c r="A29" s="12"/>
      <c r="B29" s="25">
        <v>331.1</v>
      </c>
      <c r="C29" s="20" t="s">
        <v>88</v>
      </c>
      <c r="D29" s="46">
        <v>574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574</v>
      </c>
      <c r="P29" s="47">
        <f t="shared" si="1"/>
        <v>3.3762719840009413E-2</v>
      </c>
      <c r="Q29" s="9"/>
    </row>
    <row r="30" spans="1:17">
      <c r="A30" s="12"/>
      <c r="B30" s="25">
        <v>331.2</v>
      </c>
      <c r="C30" s="20" t="s">
        <v>28</v>
      </c>
      <c r="D30" s="46">
        <v>334</v>
      </c>
      <c r="E30" s="46">
        <v>34624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34958</v>
      </c>
      <c r="P30" s="47">
        <f t="shared" si="1"/>
        <v>2.0562319863537439</v>
      </c>
      <c r="Q30" s="9"/>
    </row>
    <row r="31" spans="1:17">
      <c r="A31" s="12"/>
      <c r="B31" s="25">
        <v>331.35</v>
      </c>
      <c r="C31" s="20" t="s">
        <v>123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405864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9" si="6">SUM(D31:N31)</f>
        <v>405864</v>
      </c>
      <c r="P31" s="47">
        <f t="shared" si="1"/>
        <v>23.872948650079408</v>
      </c>
      <c r="Q31" s="9"/>
    </row>
    <row r="32" spans="1:17">
      <c r="A32" s="12"/>
      <c r="B32" s="25">
        <v>331.41</v>
      </c>
      <c r="C32" s="20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79920</v>
      </c>
      <c r="O32" s="46">
        <f t="shared" si="6"/>
        <v>79920</v>
      </c>
      <c r="P32" s="47">
        <f t="shared" si="1"/>
        <v>4.7008999470619379</v>
      </c>
      <c r="Q32" s="9"/>
    </row>
    <row r="33" spans="1:17">
      <c r="A33" s="12"/>
      <c r="B33" s="25">
        <v>332</v>
      </c>
      <c r="C33" s="20" t="s">
        <v>163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13000</v>
      </c>
      <c r="O33" s="46">
        <f t="shared" si="6"/>
        <v>13000</v>
      </c>
      <c r="P33" s="47">
        <f t="shared" si="1"/>
        <v>0.76466090229986472</v>
      </c>
      <c r="Q33" s="9"/>
    </row>
    <row r="34" spans="1:17">
      <c r="A34" s="12"/>
      <c r="B34" s="25">
        <v>334.69</v>
      </c>
      <c r="C34" s="20" t="s">
        <v>136</v>
      </c>
      <c r="D34" s="46">
        <v>21232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21232</v>
      </c>
      <c r="P34" s="47">
        <f t="shared" si="1"/>
        <v>1.2488677136639021</v>
      </c>
      <c r="Q34" s="9"/>
    </row>
    <row r="35" spans="1:17">
      <c r="A35" s="12"/>
      <c r="B35" s="25">
        <v>335.125</v>
      </c>
      <c r="C35" s="20" t="s">
        <v>176</v>
      </c>
      <c r="D35" s="46">
        <v>502662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502662</v>
      </c>
      <c r="P35" s="47">
        <f t="shared" si="1"/>
        <v>29.566613728604199</v>
      </c>
      <c r="Q35" s="9"/>
    </row>
    <row r="36" spans="1:17">
      <c r="A36" s="12"/>
      <c r="B36" s="25">
        <v>335.14</v>
      </c>
      <c r="C36" s="20" t="s">
        <v>106</v>
      </c>
      <c r="D36" s="46">
        <v>47423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47423</v>
      </c>
      <c r="P36" s="47">
        <f t="shared" si="1"/>
        <v>2.7894241515204987</v>
      </c>
      <c r="Q36" s="9"/>
    </row>
    <row r="37" spans="1:17">
      <c r="A37" s="12"/>
      <c r="B37" s="25">
        <v>335.15</v>
      </c>
      <c r="C37" s="20" t="s">
        <v>107</v>
      </c>
      <c r="D37" s="46">
        <v>11065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11065</v>
      </c>
      <c r="P37" s="47">
        <f t="shared" ref="P37:P68" si="7">(O37/P$75)</f>
        <v>0.65084406799600025</v>
      </c>
      <c r="Q37" s="9"/>
    </row>
    <row r="38" spans="1:17">
      <c r="A38" s="12"/>
      <c r="B38" s="25">
        <v>335.18</v>
      </c>
      <c r="C38" s="20" t="s">
        <v>177</v>
      </c>
      <c r="D38" s="46">
        <v>1220720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1220720</v>
      </c>
      <c r="P38" s="47">
        <f t="shared" si="7"/>
        <v>71.802835127345446</v>
      </c>
      <c r="Q38" s="9"/>
    </row>
    <row r="39" spans="1:17">
      <c r="A39" s="12"/>
      <c r="B39" s="25">
        <v>335.21</v>
      </c>
      <c r="C39" s="20" t="s">
        <v>38</v>
      </c>
      <c r="D39" s="46">
        <v>6562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6562</v>
      </c>
      <c r="P39" s="47">
        <f t="shared" si="7"/>
        <v>0.38597729545320864</v>
      </c>
      <c r="Q39" s="9"/>
    </row>
    <row r="40" spans="1:17">
      <c r="A40" s="12"/>
      <c r="B40" s="25">
        <v>335.48</v>
      </c>
      <c r="C40" s="20" t="s">
        <v>39</v>
      </c>
      <c r="D40" s="46">
        <v>0</v>
      </c>
      <c r="E40" s="46">
        <v>160642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5" si="8">SUM(D40:N40)</f>
        <v>160642</v>
      </c>
      <c r="P40" s="47">
        <f t="shared" si="7"/>
        <v>9.4489735897888352</v>
      </c>
      <c r="Q40" s="9"/>
    </row>
    <row r="41" spans="1:17">
      <c r="A41" s="12"/>
      <c r="B41" s="25">
        <v>337.1</v>
      </c>
      <c r="C41" s="20" t="s">
        <v>155</v>
      </c>
      <c r="D41" s="46">
        <v>5500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5500</v>
      </c>
      <c r="P41" s="47">
        <f t="shared" si="7"/>
        <v>0.32351038174225044</v>
      </c>
      <c r="Q41" s="9"/>
    </row>
    <row r="42" spans="1:17">
      <c r="A42" s="12"/>
      <c r="B42" s="25">
        <v>337.4</v>
      </c>
      <c r="C42" s="20" t="s">
        <v>139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299000</v>
      </c>
      <c r="O42" s="46">
        <f t="shared" si="8"/>
        <v>299000</v>
      </c>
      <c r="P42" s="47">
        <f t="shared" si="7"/>
        <v>17.587200752896887</v>
      </c>
      <c r="Q42" s="9"/>
    </row>
    <row r="43" spans="1:17">
      <c r="A43" s="12"/>
      <c r="B43" s="25">
        <v>337.7</v>
      </c>
      <c r="C43" s="20" t="s">
        <v>156</v>
      </c>
      <c r="D43" s="46">
        <v>0</v>
      </c>
      <c r="E43" s="46">
        <v>798302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798302</v>
      </c>
      <c r="P43" s="47">
        <f t="shared" si="7"/>
        <v>46.956179048291276</v>
      </c>
      <c r="Q43" s="9"/>
    </row>
    <row r="44" spans="1:17">
      <c r="A44" s="12"/>
      <c r="B44" s="25">
        <v>338</v>
      </c>
      <c r="C44" s="20" t="s">
        <v>40</v>
      </c>
      <c r="D44" s="46">
        <v>174489</v>
      </c>
      <c r="E44" s="46">
        <v>1126211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1300700</v>
      </c>
      <c r="P44" s="47">
        <f t="shared" si="7"/>
        <v>76.507264278571853</v>
      </c>
      <c r="Q44" s="9"/>
    </row>
    <row r="45" spans="1:17" ht="15.75">
      <c r="A45" s="29" t="s">
        <v>45</v>
      </c>
      <c r="B45" s="30"/>
      <c r="C45" s="31"/>
      <c r="D45" s="32">
        <f t="shared" ref="D45:N45" si="9">SUM(D46:D54)</f>
        <v>3460859</v>
      </c>
      <c r="E45" s="32">
        <f t="shared" si="9"/>
        <v>157206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9962380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335961</v>
      </c>
      <c r="O45" s="32">
        <f t="shared" si="8"/>
        <v>13916406</v>
      </c>
      <c r="P45" s="45">
        <f t="shared" si="7"/>
        <v>818.56396682548086</v>
      </c>
      <c r="Q45" s="10"/>
    </row>
    <row r="46" spans="1:17">
      <c r="A46" s="12"/>
      <c r="B46" s="25">
        <v>341.9</v>
      </c>
      <c r="C46" s="20" t="s">
        <v>111</v>
      </c>
      <c r="D46" s="46">
        <v>184859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4" si="10">SUM(D46:N46)</f>
        <v>184859</v>
      </c>
      <c r="P46" s="47">
        <f t="shared" si="7"/>
        <v>10.873419210634669</v>
      </c>
      <c r="Q46" s="9"/>
    </row>
    <row r="47" spans="1:17">
      <c r="A47" s="12"/>
      <c r="B47" s="25">
        <v>342.1</v>
      </c>
      <c r="C47" s="20" t="s">
        <v>50</v>
      </c>
      <c r="D47" s="46">
        <v>26382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26382</v>
      </c>
      <c r="P47" s="47">
        <f t="shared" si="7"/>
        <v>1.5517910711134639</v>
      </c>
      <c r="Q47" s="9"/>
    </row>
    <row r="48" spans="1:17">
      <c r="A48" s="12"/>
      <c r="B48" s="25">
        <v>342.2</v>
      </c>
      <c r="C48" s="20" t="s">
        <v>51</v>
      </c>
      <c r="D48" s="46">
        <v>1124311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1124311</v>
      </c>
      <c r="P48" s="47">
        <f t="shared" si="7"/>
        <v>66.132051055820241</v>
      </c>
      <c r="Q48" s="9"/>
    </row>
    <row r="49" spans="1:17">
      <c r="A49" s="12"/>
      <c r="B49" s="25">
        <v>343.4</v>
      </c>
      <c r="C49" s="20" t="s">
        <v>54</v>
      </c>
      <c r="D49" s="46">
        <v>1345021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1345021</v>
      </c>
      <c r="P49" s="47">
        <f t="shared" si="7"/>
        <v>79.11422857478972</v>
      </c>
      <c r="Q49" s="9"/>
    </row>
    <row r="50" spans="1:17">
      <c r="A50" s="12"/>
      <c r="B50" s="25">
        <v>343.6</v>
      </c>
      <c r="C50" s="20" t="s">
        <v>55</v>
      </c>
      <c r="D50" s="46">
        <v>690650</v>
      </c>
      <c r="E50" s="46">
        <v>0</v>
      </c>
      <c r="F50" s="46">
        <v>0</v>
      </c>
      <c r="G50" s="46">
        <v>0</v>
      </c>
      <c r="H50" s="46">
        <v>0</v>
      </c>
      <c r="I50" s="46">
        <v>9326170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10016820</v>
      </c>
      <c r="P50" s="47">
        <f t="shared" si="7"/>
        <v>589.1900476442562</v>
      </c>
      <c r="Q50" s="9"/>
    </row>
    <row r="51" spans="1:17">
      <c r="A51" s="12"/>
      <c r="B51" s="25">
        <v>343.8</v>
      </c>
      <c r="C51" s="20" t="s">
        <v>56</v>
      </c>
      <c r="D51" s="46">
        <v>33717</v>
      </c>
      <c r="E51" s="46">
        <v>0</v>
      </c>
      <c r="F51" s="46">
        <v>0</v>
      </c>
      <c r="G51" s="46">
        <v>0</v>
      </c>
      <c r="H51" s="46">
        <v>0</v>
      </c>
      <c r="I51" s="46">
        <v>169475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203192</v>
      </c>
      <c r="P51" s="47">
        <f t="shared" si="7"/>
        <v>11.951767543085701</v>
      </c>
      <c r="Q51" s="9"/>
    </row>
    <row r="52" spans="1:17">
      <c r="A52" s="12"/>
      <c r="B52" s="25">
        <v>343.9</v>
      </c>
      <c r="C52" s="20" t="s">
        <v>96</v>
      </c>
      <c r="D52" s="46">
        <v>55919</v>
      </c>
      <c r="E52" s="46">
        <v>0</v>
      </c>
      <c r="F52" s="46">
        <v>0</v>
      </c>
      <c r="G52" s="46">
        <v>0</v>
      </c>
      <c r="H52" s="46">
        <v>0</v>
      </c>
      <c r="I52" s="46">
        <v>466735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522654</v>
      </c>
      <c r="P52" s="47">
        <f t="shared" si="7"/>
        <v>30.742544556202578</v>
      </c>
      <c r="Q52" s="9"/>
    </row>
    <row r="53" spans="1:17">
      <c r="A53" s="12"/>
      <c r="B53" s="25">
        <v>344.1</v>
      </c>
      <c r="C53" s="20" t="s">
        <v>112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335961</v>
      </c>
      <c r="O53" s="46">
        <f t="shared" si="10"/>
        <v>335961</v>
      </c>
      <c r="P53" s="47">
        <f t="shared" si="7"/>
        <v>19.761249338274219</v>
      </c>
      <c r="Q53" s="9"/>
    </row>
    <row r="54" spans="1:17">
      <c r="A54" s="12"/>
      <c r="B54" s="25">
        <v>344.9</v>
      </c>
      <c r="C54" s="20" t="s">
        <v>113</v>
      </c>
      <c r="D54" s="46">
        <v>0</v>
      </c>
      <c r="E54" s="46">
        <v>157206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157206</v>
      </c>
      <c r="P54" s="47">
        <f t="shared" si="7"/>
        <v>9.2468678313040407</v>
      </c>
      <c r="Q54" s="9"/>
    </row>
    <row r="55" spans="1:17" ht="15.75">
      <c r="A55" s="29" t="s">
        <v>46</v>
      </c>
      <c r="B55" s="30"/>
      <c r="C55" s="31"/>
      <c r="D55" s="32">
        <f t="shared" ref="D55:N55" si="11">SUM(D56:D59)</f>
        <v>109164</v>
      </c>
      <c r="E55" s="32">
        <f t="shared" si="11"/>
        <v>6895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1"/>
        <v>0</v>
      </c>
      <c r="O55" s="32">
        <f t="shared" ref="O55:O61" si="12">SUM(D55:N55)</f>
        <v>116059</v>
      </c>
      <c r="P55" s="45">
        <f t="shared" si="7"/>
        <v>6.8265984353861535</v>
      </c>
      <c r="Q55" s="10"/>
    </row>
    <row r="56" spans="1:17">
      <c r="A56" s="13"/>
      <c r="B56" s="39">
        <v>351.1</v>
      </c>
      <c r="C56" s="21" t="s">
        <v>142</v>
      </c>
      <c r="D56" s="46">
        <v>69761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69761</v>
      </c>
      <c r="P56" s="47">
        <f t="shared" si="7"/>
        <v>4.103346861949297</v>
      </c>
      <c r="Q56" s="9"/>
    </row>
    <row r="57" spans="1:17">
      <c r="A57" s="13"/>
      <c r="B57" s="39">
        <v>354</v>
      </c>
      <c r="C57" s="21" t="s">
        <v>62</v>
      </c>
      <c r="D57" s="46">
        <v>39250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39250</v>
      </c>
      <c r="P57" s="47">
        <f t="shared" si="7"/>
        <v>2.3086877242515147</v>
      </c>
      <c r="Q57" s="9"/>
    </row>
    <row r="58" spans="1:17">
      <c r="A58" s="13"/>
      <c r="B58" s="39">
        <v>358.2</v>
      </c>
      <c r="C58" s="21" t="s">
        <v>143</v>
      </c>
      <c r="D58" s="46">
        <v>0</v>
      </c>
      <c r="E58" s="46">
        <v>6895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6895</v>
      </c>
      <c r="P58" s="47">
        <f t="shared" si="7"/>
        <v>0.40556437856596672</v>
      </c>
      <c r="Q58" s="9"/>
    </row>
    <row r="59" spans="1:17">
      <c r="A59" s="13"/>
      <c r="B59" s="39">
        <v>359</v>
      </c>
      <c r="C59" s="21" t="s">
        <v>144</v>
      </c>
      <c r="D59" s="46">
        <v>153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153</v>
      </c>
      <c r="P59" s="47">
        <f t="shared" si="7"/>
        <v>8.9994706193753313E-3</v>
      </c>
      <c r="Q59" s="9"/>
    </row>
    <row r="60" spans="1:17" ht="15.75">
      <c r="A60" s="29" t="s">
        <v>4</v>
      </c>
      <c r="B60" s="30"/>
      <c r="C60" s="31"/>
      <c r="D60" s="32">
        <f t="shared" ref="D60:N60" si="13">SUM(D61:D70)</f>
        <v>176004</v>
      </c>
      <c r="E60" s="32">
        <f t="shared" si="13"/>
        <v>114873</v>
      </c>
      <c r="F60" s="32">
        <f t="shared" si="13"/>
        <v>0</v>
      </c>
      <c r="G60" s="32">
        <f t="shared" si="13"/>
        <v>1882</v>
      </c>
      <c r="H60" s="32">
        <f t="shared" si="13"/>
        <v>0</v>
      </c>
      <c r="I60" s="32">
        <f t="shared" si="13"/>
        <v>224713</v>
      </c>
      <c r="J60" s="32">
        <f t="shared" si="13"/>
        <v>0</v>
      </c>
      <c r="K60" s="32">
        <f t="shared" si="13"/>
        <v>9564983</v>
      </c>
      <c r="L60" s="32">
        <f t="shared" si="13"/>
        <v>0</v>
      </c>
      <c r="M60" s="32">
        <f t="shared" si="13"/>
        <v>0</v>
      </c>
      <c r="N60" s="32">
        <f t="shared" si="13"/>
        <v>-17618</v>
      </c>
      <c r="O60" s="32">
        <f t="shared" si="12"/>
        <v>10064837</v>
      </c>
      <c r="P60" s="45">
        <f t="shared" si="7"/>
        <v>592.01441091700485</v>
      </c>
      <c r="Q60" s="10"/>
    </row>
    <row r="61" spans="1:17">
      <c r="A61" s="12"/>
      <c r="B61" s="25">
        <v>361.1</v>
      </c>
      <c r="C61" s="20" t="s">
        <v>64</v>
      </c>
      <c r="D61" s="46">
        <v>15587</v>
      </c>
      <c r="E61" s="46">
        <v>657</v>
      </c>
      <c r="F61" s="46">
        <v>0</v>
      </c>
      <c r="G61" s="46">
        <v>1882</v>
      </c>
      <c r="H61" s="46">
        <v>0</v>
      </c>
      <c r="I61" s="46">
        <v>18724</v>
      </c>
      <c r="J61" s="46">
        <v>0</v>
      </c>
      <c r="K61" s="46">
        <v>307324</v>
      </c>
      <c r="L61" s="46">
        <v>0</v>
      </c>
      <c r="M61" s="46">
        <v>0</v>
      </c>
      <c r="N61" s="46">
        <v>557</v>
      </c>
      <c r="O61" s="46">
        <f t="shared" si="12"/>
        <v>344731</v>
      </c>
      <c r="P61" s="47">
        <f t="shared" si="7"/>
        <v>20.277101346979588</v>
      </c>
      <c r="Q61" s="9"/>
    </row>
    <row r="62" spans="1:17">
      <c r="A62" s="12"/>
      <c r="B62" s="25">
        <v>361.2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487249</v>
      </c>
      <c r="L62" s="46">
        <v>0</v>
      </c>
      <c r="M62" s="46">
        <v>0</v>
      </c>
      <c r="N62" s="46">
        <v>0</v>
      </c>
      <c r="O62" s="46">
        <f t="shared" ref="O62:O70" si="14">SUM(D62:N62)</f>
        <v>487249</v>
      </c>
      <c r="P62" s="47">
        <f t="shared" si="7"/>
        <v>28.6600199988236</v>
      </c>
      <c r="Q62" s="9"/>
    </row>
    <row r="63" spans="1:17">
      <c r="A63" s="12"/>
      <c r="B63" s="25">
        <v>361.3</v>
      </c>
      <c r="C63" s="20" t="s">
        <v>66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6745548</v>
      </c>
      <c r="L63" s="46">
        <v>0</v>
      </c>
      <c r="M63" s="46">
        <v>0</v>
      </c>
      <c r="N63" s="46">
        <v>0</v>
      </c>
      <c r="O63" s="46">
        <f t="shared" si="14"/>
        <v>6745548</v>
      </c>
      <c r="P63" s="47">
        <f t="shared" si="7"/>
        <v>396.77360155284981</v>
      </c>
      <c r="Q63" s="9"/>
    </row>
    <row r="64" spans="1:17">
      <c r="A64" s="12"/>
      <c r="B64" s="25">
        <v>361.4</v>
      </c>
      <c r="C64" s="20" t="s">
        <v>115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172309</v>
      </c>
      <c r="L64" s="46">
        <v>0</v>
      </c>
      <c r="M64" s="46">
        <v>0</v>
      </c>
      <c r="N64" s="46">
        <v>0</v>
      </c>
      <c r="O64" s="46">
        <f t="shared" si="14"/>
        <v>172309</v>
      </c>
      <c r="P64" s="47">
        <f t="shared" si="7"/>
        <v>10.13522733956826</v>
      </c>
      <c r="Q64" s="9"/>
    </row>
    <row r="65" spans="1:120">
      <c r="A65" s="12"/>
      <c r="B65" s="25">
        <v>362</v>
      </c>
      <c r="C65" s="20" t="s">
        <v>68</v>
      </c>
      <c r="D65" s="46">
        <v>9839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9839</v>
      </c>
      <c r="P65" s="47">
        <f t="shared" si="7"/>
        <v>0.57873066290218222</v>
      </c>
      <c r="Q65" s="9"/>
    </row>
    <row r="66" spans="1:120">
      <c r="A66" s="12"/>
      <c r="B66" s="25">
        <v>364</v>
      </c>
      <c r="C66" s="20" t="s">
        <v>116</v>
      </c>
      <c r="D66" s="46">
        <v>0</v>
      </c>
      <c r="E66" s="46">
        <v>28750</v>
      </c>
      <c r="F66" s="46">
        <v>0</v>
      </c>
      <c r="G66" s="46">
        <v>0</v>
      </c>
      <c r="H66" s="46">
        <v>0</v>
      </c>
      <c r="I66" s="46">
        <v>-15260</v>
      </c>
      <c r="J66" s="46">
        <v>0</v>
      </c>
      <c r="K66" s="46">
        <v>0</v>
      </c>
      <c r="L66" s="46">
        <v>0</v>
      </c>
      <c r="M66" s="46">
        <v>0</v>
      </c>
      <c r="N66" s="46">
        <v>-18175</v>
      </c>
      <c r="O66" s="46">
        <f t="shared" si="14"/>
        <v>-4685</v>
      </c>
      <c r="P66" s="47">
        <f t="shared" si="7"/>
        <v>-0.27557202517498969</v>
      </c>
      <c r="Q66" s="9"/>
    </row>
    <row r="67" spans="1:120">
      <c r="A67" s="12"/>
      <c r="B67" s="25">
        <v>366</v>
      </c>
      <c r="C67" s="20" t="s">
        <v>69</v>
      </c>
      <c r="D67" s="46">
        <v>69028</v>
      </c>
      <c r="E67" s="46">
        <v>63227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132255</v>
      </c>
      <c r="P67" s="47">
        <f t="shared" si="7"/>
        <v>7.77924827951297</v>
      </c>
      <c r="Q67" s="9"/>
    </row>
    <row r="68" spans="1:120">
      <c r="A68" s="12"/>
      <c r="B68" s="25">
        <v>368</v>
      </c>
      <c r="C68" s="20" t="s">
        <v>70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1852553</v>
      </c>
      <c r="L68" s="46">
        <v>0</v>
      </c>
      <c r="M68" s="46">
        <v>0</v>
      </c>
      <c r="N68" s="46">
        <v>0</v>
      </c>
      <c r="O68" s="46">
        <f t="shared" si="14"/>
        <v>1852553</v>
      </c>
      <c r="P68" s="47">
        <f t="shared" si="7"/>
        <v>108.96729604140933</v>
      </c>
      <c r="Q68" s="9"/>
    </row>
    <row r="69" spans="1:120">
      <c r="A69" s="12"/>
      <c r="B69" s="25">
        <v>369.3</v>
      </c>
      <c r="C69" s="20" t="s">
        <v>99</v>
      </c>
      <c r="D69" s="46">
        <v>38033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38033</v>
      </c>
      <c r="P69" s="47">
        <f t="shared" ref="P69:P73" si="15">(O69/P$75)</f>
        <v>2.2371036997823657</v>
      </c>
      <c r="Q69" s="9"/>
    </row>
    <row r="70" spans="1:120">
      <c r="A70" s="12"/>
      <c r="B70" s="25">
        <v>369.9</v>
      </c>
      <c r="C70" s="20" t="s">
        <v>71</v>
      </c>
      <c r="D70" s="46">
        <v>43517</v>
      </c>
      <c r="E70" s="46">
        <v>22239</v>
      </c>
      <c r="F70" s="46">
        <v>0</v>
      </c>
      <c r="G70" s="46">
        <v>0</v>
      </c>
      <c r="H70" s="46">
        <v>0</v>
      </c>
      <c r="I70" s="46">
        <v>221249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287005</v>
      </c>
      <c r="P70" s="47">
        <f t="shared" si="15"/>
        <v>16.881654020351743</v>
      </c>
      <c r="Q70" s="9"/>
    </row>
    <row r="71" spans="1:120" ht="15.75">
      <c r="A71" s="29" t="s">
        <v>47</v>
      </c>
      <c r="B71" s="30"/>
      <c r="C71" s="31"/>
      <c r="D71" s="32">
        <f t="shared" ref="D71:N71" si="16">SUM(D72:D72)</f>
        <v>1499000</v>
      </c>
      <c r="E71" s="32">
        <f t="shared" si="16"/>
        <v>0</v>
      </c>
      <c r="F71" s="32">
        <f t="shared" si="16"/>
        <v>726134</v>
      </c>
      <c r="G71" s="32">
        <f t="shared" si="16"/>
        <v>0</v>
      </c>
      <c r="H71" s="32">
        <f t="shared" si="16"/>
        <v>0</v>
      </c>
      <c r="I71" s="32">
        <f t="shared" si="16"/>
        <v>121956</v>
      </c>
      <c r="J71" s="32">
        <f t="shared" si="16"/>
        <v>0</v>
      </c>
      <c r="K71" s="32">
        <f t="shared" si="16"/>
        <v>0</v>
      </c>
      <c r="L71" s="32">
        <f t="shared" si="16"/>
        <v>0</v>
      </c>
      <c r="M71" s="32">
        <f t="shared" si="16"/>
        <v>0</v>
      </c>
      <c r="N71" s="32">
        <f t="shared" si="16"/>
        <v>0</v>
      </c>
      <c r="O71" s="32">
        <f>SUM(D71:N71)</f>
        <v>2347090</v>
      </c>
      <c r="P71" s="45">
        <f t="shared" si="15"/>
        <v>138.05599670607612</v>
      </c>
      <c r="Q71" s="9"/>
    </row>
    <row r="72" spans="1:120" ht="15.75" thickBot="1">
      <c r="A72" s="12"/>
      <c r="B72" s="25">
        <v>381</v>
      </c>
      <c r="C72" s="20" t="s">
        <v>72</v>
      </c>
      <c r="D72" s="46">
        <v>1499000</v>
      </c>
      <c r="E72" s="46">
        <v>0</v>
      </c>
      <c r="F72" s="46">
        <v>726134</v>
      </c>
      <c r="G72" s="46">
        <v>0</v>
      </c>
      <c r="H72" s="46">
        <v>0</v>
      </c>
      <c r="I72" s="46">
        <v>121956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2347090</v>
      </c>
      <c r="P72" s="47">
        <f t="shared" si="15"/>
        <v>138.05599670607612</v>
      </c>
      <c r="Q72" s="9"/>
    </row>
    <row r="73" spans="1:120" ht="16.5" thickBot="1">
      <c r="A73" s="14" t="s">
        <v>60</v>
      </c>
      <c r="B73" s="23"/>
      <c r="C73" s="22"/>
      <c r="D73" s="15">
        <f t="shared" ref="D73:N73" si="17">SUM(D5,D17,D28,D45,D55,D60,D71)</f>
        <v>15108684</v>
      </c>
      <c r="E73" s="15">
        <f t="shared" si="17"/>
        <v>4717584</v>
      </c>
      <c r="F73" s="15">
        <f t="shared" si="17"/>
        <v>1858134</v>
      </c>
      <c r="G73" s="15">
        <f t="shared" si="17"/>
        <v>110514</v>
      </c>
      <c r="H73" s="15">
        <f t="shared" si="17"/>
        <v>0</v>
      </c>
      <c r="I73" s="15">
        <f t="shared" si="17"/>
        <v>11030425</v>
      </c>
      <c r="J73" s="15">
        <f t="shared" si="17"/>
        <v>0</v>
      </c>
      <c r="K73" s="15">
        <f t="shared" si="17"/>
        <v>9564983</v>
      </c>
      <c r="L73" s="15">
        <f t="shared" si="17"/>
        <v>0</v>
      </c>
      <c r="M73" s="15">
        <f t="shared" si="17"/>
        <v>1979540</v>
      </c>
      <c r="N73" s="15">
        <f t="shared" si="17"/>
        <v>710263</v>
      </c>
      <c r="O73" s="15">
        <f>SUM(D73:N73)</f>
        <v>45080127</v>
      </c>
      <c r="P73" s="38">
        <f t="shared" si="15"/>
        <v>2651.6161990471151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8" t="s">
        <v>178</v>
      </c>
      <c r="N75" s="48"/>
      <c r="O75" s="48"/>
      <c r="P75" s="43">
        <v>17001</v>
      </c>
    </row>
    <row r="76" spans="1:120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1:120" ht="15.75" customHeight="1" thickBot="1">
      <c r="A77" s="52" t="s">
        <v>92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4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5845447</v>
      </c>
      <c r="E5" s="27">
        <f t="shared" si="0"/>
        <v>2118449</v>
      </c>
      <c r="F5" s="27">
        <f t="shared" si="0"/>
        <v>788000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8751896</v>
      </c>
      <c r="O5" s="33">
        <f t="shared" ref="O5:O36" si="1">(N5/O$75)</f>
        <v>534.10814109605758</v>
      </c>
      <c r="P5" s="6"/>
    </row>
    <row r="6" spans="1:133">
      <c r="A6" s="12"/>
      <c r="B6" s="25">
        <v>311</v>
      </c>
      <c r="C6" s="20" t="s">
        <v>2</v>
      </c>
      <c r="D6" s="46">
        <v>3849035</v>
      </c>
      <c r="E6" s="46">
        <v>1379116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5228151</v>
      </c>
      <c r="O6" s="47">
        <f t="shared" si="1"/>
        <v>319.06206517759063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453085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453085</v>
      </c>
      <c r="O7" s="47">
        <f t="shared" si="1"/>
        <v>27.650738435249604</v>
      </c>
      <c r="P7" s="9"/>
    </row>
    <row r="8" spans="1:133">
      <c r="A8" s="12"/>
      <c r="B8" s="25">
        <v>312.42</v>
      </c>
      <c r="C8" s="20" t="s">
        <v>133</v>
      </c>
      <c r="D8" s="46">
        <v>0</v>
      </c>
      <c r="E8" s="46">
        <v>286248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286248</v>
      </c>
      <c r="O8" s="47">
        <f t="shared" si="1"/>
        <v>17.469058952764556</v>
      </c>
      <c r="P8" s="9"/>
    </row>
    <row r="9" spans="1:133">
      <c r="A9" s="12"/>
      <c r="B9" s="25">
        <v>312.51</v>
      </c>
      <c r="C9" s="20" t="s">
        <v>82</v>
      </c>
      <c r="D9" s="46">
        <v>132028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132028</v>
      </c>
      <c r="O9" s="47">
        <f t="shared" si="1"/>
        <v>8.0573660441840591</v>
      </c>
      <c r="P9" s="9"/>
    </row>
    <row r="10" spans="1:133">
      <c r="A10" s="12"/>
      <c r="B10" s="25">
        <v>312.52</v>
      </c>
      <c r="C10" s="20" t="s">
        <v>102</v>
      </c>
      <c r="D10" s="46">
        <v>140771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140771</v>
      </c>
      <c r="O10" s="47">
        <f t="shared" si="1"/>
        <v>8.5909312828023925</v>
      </c>
      <c r="P10" s="9"/>
    </row>
    <row r="11" spans="1:133">
      <c r="A11" s="12"/>
      <c r="B11" s="25">
        <v>314.10000000000002</v>
      </c>
      <c r="C11" s="20" t="s">
        <v>13</v>
      </c>
      <c r="D11" s="46">
        <v>789787</v>
      </c>
      <c r="E11" s="46">
        <v>0</v>
      </c>
      <c r="F11" s="46">
        <v>788000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1577787</v>
      </c>
      <c r="O11" s="47">
        <f t="shared" si="1"/>
        <v>96.28872207982424</v>
      </c>
      <c r="P11" s="9"/>
    </row>
    <row r="12" spans="1:133">
      <c r="A12" s="12"/>
      <c r="B12" s="25">
        <v>314.3</v>
      </c>
      <c r="C12" s="20" t="s">
        <v>14</v>
      </c>
      <c r="D12" s="46">
        <v>352586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352586</v>
      </c>
      <c r="O12" s="47">
        <f t="shared" si="1"/>
        <v>21.517514951788112</v>
      </c>
      <c r="P12" s="9"/>
    </row>
    <row r="13" spans="1:133">
      <c r="A13" s="12"/>
      <c r="B13" s="25">
        <v>314.8</v>
      </c>
      <c r="C13" s="20" t="s">
        <v>16</v>
      </c>
      <c r="D13" s="46">
        <v>33426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33426</v>
      </c>
      <c r="O13" s="47">
        <f t="shared" si="1"/>
        <v>2.0399121201025268</v>
      </c>
      <c r="P13" s="9"/>
    </row>
    <row r="14" spans="1:133">
      <c r="A14" s="12"/>
      <c r="B14" s="25">
        <v>315</v>
      </c>
      <c r="C14" s="20" t="s">
        <v>103</v>
      </c>
      <c r="D14" s="46">
        <v>486042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486042</v>
      </c>
      <c r="O14" s="47">
        <f t="shared" si="1"/>
        <v>29.662028560966679</v>
      </c>
      <c r="P14" s="9"/>
    </row>
    <row r="15" spans="1:133">
      <c r="A15" s="12"/>
      <c r="B15" s="25">
        <v>316</v>
      </c>
      <c r="C15" s="20" t="s">
        <v>104</v>
      </c>
      <c r="D15" s="46">
        <v>61772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61772</v>
      </c>
      <c r="O15" s="47">
        <f t="shared" si="1"/>
        <v>3.7698034907848164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SUM(D17:D25)</f>
        <v>1901080</v>
      </c>
      <c r="E16" s="32">
        <f t="shared" si="3"/>
        <v>137050</v>
      </c>
      <c r="F16" s="32">
        <f t="shared" si="3"/>
        <v>0</v>
      </c>
      <c r="G16" s="32">
        <f t="shared" si="3"/>
        <v>564941</v>
      </c>
      <c r="H16" s="32">
        <f t="shared" si="3"/>
        <v>0</v>
      </c>
      <c r="I16" s="32">
        <f t="shared" si="3"/>
        <v>484198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3087269</v>
      </c>
      <c r="O16" s="45">
        <f t="shared" si="1"/>
        <v>188.40894666178446</v>
      </c>
      <c r="P16" s="10"/>
    </row>
    <row r="17" spans="1:16">
      <c r="A17" s="12"/>
      <c r="B17" s="25">
        <v>322</v>
      </c>
      <c r="C17" s="20" t="s">
        <v>0</v>
      </c>
      <c r="D17" s="46">
        <v>428336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428336</v>
      </c>
      <c r="O17" s="47">
        <f t="shared" si="1"/>
        <v>26.140363725131209</v>
      </c>
      <c r="P17" s="9"/>
    </row>
    <row r="18" spans="1:16">
      <c r="A18" s="12"/>
      <c r="B18" s="25">
        <v>323.10000000000002</v>
      </c>
      <c r="C18" s="20" t="s">
        <v>20</v>
      </c>
      <c r="D18" s="46">
        <v>1196983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1196983</v>
      </c>
      <c r="O18" s="47">
        <f t="shared" si="1"/>
        <v>73.049127303795927</v>
      </c>
      <c r="P18" s="9"/>
    </row>
    <row r="19" spans="1:16">
      <c r="A19" s="12"/>
      <c r="B19" s="25">
        <v>323.7</v>
      </c>
      <c r="C19" s="20" t="s">
        <v>21</v>
      </c>
      <c r="D19" s="46">
        <v>170000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170000</v>
      </c>
      <c r="O19" s="47">
        <f t="shared" si="1"/>
        <v>10.37471011839375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0</v>
      </c>
      <c r="F20" s="46">
        <v>0</v>
      </c>
      <c r="G20" s="46">
        <v>295594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295594</v>
      </c>
      <c r="O20" s="47">
        <f t="shared" si="1"/>
        <v>18.039423898449897</v>
      </c>
      <c r="P20" s="9"/>
    </row>
    <row r="21" spans="1:16">
      <c r="A21" s="12"/>
      <c r="B21" s="25">
        <v>324.20999999999998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472339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472339</v>
      </c>
      <c r="O21" s="47">
        <f t="shared" si="1"/>
        <v>28.825765897717563</v>
      </c>
      <c r="P21" s="9"/>
    </row>
    <row r="22" spans="1:16">
      <c r="A22" s="12"/>
      <c r="B22" s="25">
        <v>324.22000000000003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11859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11859</v>
      </c>
      <c r="O22" s="47">
        <f t="shared" si="1"/>
        <v>0.72372757231783225</v>
      </c>
      <c r="P22" s="9"/>
    </row>
    <row r="23" spans="1:16">
      <c r="A23" s="12"/>
      <c r="B23" s="25">
        <v>324.61</v>
      </c>
      <c r="C23" s="20" t="s">
        <v>26</v>
      </c>
      <c r="D23" s="46">
        <v>0</v>
      </c>
      <c r="E23" s="46">
        <v>124295</v>
      </c>
      <c r="F23" s="46">
        <v>0</v>
      </c>
      <c r="G23" s="46">
        <v>269347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393642</v>
      </c>
      <c r="O23" s="47">
        <f t="shared" si="1"/>
        <v>24.023068473086781</v>
      </c>
      <c r="P23" s="9"/>
    </row>
    <row r="24" spans="1:16">
      <c r="A24" s="12"/>
      <c r="B24" s="25">
        <v>325.10000000000002</v>
      </c>
      <c r="C24" s="20" t="s">
        <v>134</v>
      </c>
      <c r="D24" s="46">
        <v>0</v>
      </c>
      <c r="E24" s="46">
        <v>12755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12755</v>
      </c>
      <c r="O24" s="47">
        <f t="shared" si="1"/>
        <v>0.77840839741242529</v>
      </c>
      <c r="P24" s="9"/>
    </row>
    <row r="25" spans="1:16">
      <c r="A25" s="12"/>
      <c r="B25" s="25">
        <v>329</v>
      </c>
      <c r="C25" s="20" t="s">
        <v>27</v>
      </c>
      <c r="D25" s="46">
        <v>105761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105761</v>
      </c>
      <c r="O25" s="47">
        <f t="shared" si="1"/>
        <v>6.4543512754790671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SUM(D27:D42)</f>
        <v>1863317</v>
      </c>
      <c r="E26" s="32">
        <f t="shared" si="6"/>
        <v>2007400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356953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1871908</v>
      </c>
      <c r="N26" s="44">
        <f t="shared" si="5"/>
        <v>6099578</v>
      </c>
      <c r="O26" s="45">
        <f t="shared" si="1"/>
        <v>372.24325643842303</v>
      </c>
      <c r="P26" s="10"/>
    </row>
    <row r="27" spans="1:16">
      <c r="A27" s="12"/>
      <c r="B27" s="25">
        <v>331.1</v>
      </c>
      <c r="C27" s="20" t="s">
        <v>88</v>
      </c>
      <c r="D27" s="46">
        <v>9780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9780</v>
      </c>
      <c r="O27" s="47">
        <f t="shared" si="1"/>
        <v>0.59685097034053458</v>
      </c>
      <c r="P27" s="9"/>
    </row>
    <row r="28" spans="1:16">
      <c r="A28" s="12"/>
      <c r="B28" s="25">
        <v>331.2</v>
      </c>
      <c r="C28" s="20" t="s">
        <v>28</v>
      </c>
      <c r="D28" s="46">
        <v>0</v>
      </c>
      <c r="E28" s="46">
        <v>14000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14000</v>
      </c>
      <c r="O28" s="47">
        <f t="shared" si="1"/>
        <v>0.8543878921030148</v>
      </c>
      <c r="P28" s="9"/>
    </row>
    <row r="29" spans="1:16">
      <c r="A29" s="12"/>
      <c r="B29" s="25">
        <v>331.35</v>
      </c>
      <c r="C29" s="20" t="s">
        <v>123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356953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356953</v>
      </c>
      <c r="O29" s="47">
        <f t="shared" si="1"/>
        <v>21.784022946417675</v>
      </c>
      <c r="P29" s="9"/>
    </row>
    <row r="30" spans="1:16">
      <c r="A30" s="12"/>
      <c r="B30" s="25">
        <v>331.41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551009</v>
      </c>
      <c r="N30" s="46">
        <f t="shared" si="5"/>
        <v>551009</v>
      </c>
      <c r="O30" s="47">
        <f t="shared" si="1"/>
        <v>33.626815574270722</v>
      </c>
      <c r="P30" s="9"/>
    </row>
    <row r="31" spans="1:16">
      <c r="A31" s="12"/>
      <c r="B31" s="25">
        <v>332</v>
      </c>
      <c r="C31" s="20" t="s">
        <v>163</v>
      </c>
      <c r="D31" s="46">
        <v>119709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20000</v>
      </c>
      <c r="N31" s="46">
        <f t="shared" si="5"/>
        <v>139709</v>
      </c>
      <c r="O31" s="47">
        <f t="shared" si="1"/>
        <v>8.5261198584157203</v>
      </c>
      <c r="P31" s="9"/>
    </row>
    <row r="32" spans="1:16">
      <c r="A32" s="12"/>
      <c r="B32" s="25">
        <v>334.41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948951</v>
      </c>
      <c r="N32" s="46">
        <f t="shared" ref="N32:N38" si="7">SUM(D32:M32)</f>
        <v>948951</v>
      </c>
      <c r="O32" s="47">
        <f t="shared" si="1"/>
        <v>57.91230318564628</v>
      </c>
      <c r="P32" s="9"/>
    </row>
    <row r="33" spans="1:16">
      <c r="A33" s="12"/>
      <c r="B33" s="25">
        <v>335.12</v>
      </c>
      <c r="C33" s="20" t="s">
        <v>105</v>
      </c>
      <c r="D33" s="46">
        <v>418736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418736</v>
      </c>
      <c r="O33" s="47">
        <f t="shared" si="1"/>
        <v>25.554497741974856</v>
      </c>
      <c r="P33" s="9"/>
    </row>
    <row r="34" spans="1:16">
      <c r="A34" s="12"/>
      <c r="B34" s="25">
        <v>335.14</v>
      </c>
      <c r="C34" s="20" t="s">
        <v>106</v>
      </c>
      <c r="D34" s="46">
        <v>43423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43423</v>
      </c>
      <c r="O34" s="47">
        <f t="shared" si="1"/>
        <v>2.6500061027706581</v>
      </c>
      <c r="P34" s="9"/>
    </row>
    <row r="35" spans="1:16">
      <c r="A35" s="12"/>
      <c r="B35" s="25">
        <v>335.15</v>
      </c>
      <c r="C35" s="20" t="s">
        <v>107</v>
      </c>
      <c r="D35" s="46">
        <v>11802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11802</v>
      </c>
      <c r="O35" s="47">
        <f t="shared" si="1"/>
        <v>0.7202489930428414</v>
      </c>
      <c r="P35" s="9"/>
    </row>
    <row r="36" spans="1:16">
      <c r="A36" s="12"/>
      <c r="B36" s="25">
        <v>335.18</v>
      </c>
      <c r="C36" s="20" t="s">
        <v>108</v>
      </c>
      <c r="D36" s="46">
        <v>1032869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1032869</v>
      </c>
      <c r="O36" s="47">
        <f t="shared" si="1"/>
        <v>63.033626266324909</v>
      </c>
      <c r="P36" s="9"/>
    </row>
    <row r="37" spans="1:16">
      <c r="A37" s="12"/>
      <c r="B37" s="25">
        <v>335.21</v>
      </c>
      <c r="C37" s="20" t="s">
        <v>38</v>
      </c>
      <c r="D37" s="46">
        <v>9206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9206</v>
      </c>
      <c r="O37" s="47">
        <f t="shared" ref="O37:O68" si="8">(N37/O$75)</f>
        <v>0.56182106676431098</v>
      </c>
      <c r="P37" s="9"/>
    </row>
    <row r="38" spans="1:16">
      <c r="A38" s="12"/>
      <c r="B38" s="25">
        <v>335.49</v>
      </c>
      <c r="C38" s="20" t="s">
        <v>39</v>
      </c>
      <c r="D38" s="46">
        <v>0</v>
      </c>
      <c r="E38" s="46">
        <v>130656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130656</v>
      </c>
      <c r="O38" s="47">
        <f t="shared" si="8"/>
        <v>7.9736360307579641</v>
      </c>
      <c r="P38" s="9"/>
    </row>
    <row r="39" spans="1:16">
      <c r="A39" s="12"/>
      <c r="B39" s="25">
        <v>337.1</v>
      </c>
      <c r="C39" s="20" t="s">
        <v>155</v>
      </c>
      <c r="D39" s="46">
        <v>1000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1000</v>
      </c>
      <c r="O39" s="47">
        <f t="shared" si="8"/>
        <v>6.102770657878677E-2</v>
      </c>
      <c r="P39" s="9"/>
    </row>
    <row r="40" spans="1:16">
      <c r="A40" s="12"/>
      <c r="B40" s="25">
        <v>337.4</v>
      </c>
      <c r="C40" s="20" t="s">
        <v>139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351948</v>
      </c>
      <c r="N40" s="46">
        <f>SUM(D40:M40)</f>
        <v>351948</v>
      </c>
      <c r="O40" s="47">
        <f t="shared" si="8"/>
        <v>21.478579274990846</v>
      </c>
      <c r="P40" s="9"/>
    </row>
    <row r="41" spans="1:16">
      <c r="A41" s="12"/>
      <c r="B41" s="25">
        <v>337.7</v>
      </c>
      <c r="C41" s="20" t="s">
        <v>156</v>
      </c>
      <c r="D41" s="46">
        <v>0</v>
      </c>
      <c r="E41" s="46">
        <v>723697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723697</v>
      </c>
      <c r="O41" s="47">
        <f t="shared" si="8"/>
        <v>44.165568167948251</v>
      </c>
      <c r="P41" s="9"/>
    </row>
    <row r="42" spans="1:16">
      <c r="A42" s="12"/>
      <c r="B42" s="25">
        <v>338</v>
      </c>
      <c r="C42" s="20" t="s">
        <v>40</v>
      </c>
      <c r="D42" s="46">
        <v>216792</v>
      </c>
      <c r="E42" s="46">
        <v>1139047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1355839</v>
      </c>
      <c r="O42" s="47">
        <f t="shared" si="8"/>
        <v>82.743744660075677</v>
      </c>
      <c r="P42" s="9"/>
    </row>
    <row r="43" spans="1:16" ht="15.75">
      <c r="A43" s="29" t="s">
        <v>45</v>
      </c>
      <c r="B43" s="30"/>
      <c r="C43" s="31"/>
      <c r="D43" s="32">
        <f t="shared" ref="D43:M43" si="9">SUM(D44:D52)</f>
        <v>3332384</v>
      </c>
      <c r="E43" s="32">
        <f t="shared" si="9"/>
        <v>150193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9916608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360598</v>
      </c>
      <c r="N43" s="32">
        <f>SUM(D43:M43)</f>
        <v>13759783</v>
      </c>
      <c r="O43" s="45">
        <f t="shared" si="8"/>
        <v>839.72799951177831</v>
      </c>
      <c r="P43" s="10"/>
    </row>
    <row r="44" spans="1:16">
      <c r="A44" s="12"/>
      <c r="B44" s="25">
        <v>341.9</v>
      </c>
      <c r="C44" s="20" t="s">
        <v>111</v>
      </c>
      <c r="D44" s="46">
        <v>68415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0">SUM(D44:M44)</f>
        <v>68415</v>
      </c>
      <c r="O44" s="47">
        <f t="shared" si="8"/>
        <v>4.1752105455876967</v>
      </c>
      <c r="P44" s="9"/>
    </row>
    <row r="45" spans="1:16">
      <c r="A45" s="12"/>
      <c r="B45" s="25">
        <v>342.1</v>
      </c>
      <c r="C45" s="20" t="s">
        <v>50</v>
      </c>
      <c r="D45" s="46">
        <v>18974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18974</v>
      </c>
      <c r="O45" s="47">
        <f t="shared" si="8"/>
        <v>1.1579397046259001</v>
      </c>
      <c r="P45" s="9"/>
    </row>
    <row r="46" spans="1:16">
      <c r="A46" s="12"/>
      <c r="B46" s="25">
        <v>342.2</v>
      </c>
      <c r="C46" s="20" t="s">
        <v>51</v>
      </c>
      <c r="D46" s="46">
        <v>1093340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1093340</v>
      </c>
      <c r="O46" s="47">
        <f t="shared" si="8"/>
        <v>66.724032710850722</v>
      </c>
      <c r="P46" s="9"/>
    </row>
    <row r="47" spans="1:16">
      <c r="A47" s="12"/>
      <c r="B47" s="25">
        <v>343.4</v>
      </c>
      <c r="C47" s="20" t="s">
        <v>54</v>
      </c>
      <c r="D47" s="46">
        <v>1385437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1385437</v>
      </c>
      <c r="O47" s="47">
        <f t="shared" si="8"/>
        <v>84.550042719394611</v>
      </c>
      <c r="P47" s="9"/>
    </row>
    <row r="48" spans="1:16">
      <c r="A48" s="12"/>
      <c r="B48" s="25">
        <v>343.6</v>
      </c>
      <c r="C48" s="20" t="s">
        <v>55</v>
      </c>
      <c r="D48" s="46">
        <v>698628</v>
      </c>
      <c r="E48" s="46">
        <v>0</v>
      </c>
      <c r="F48" s="46">
        <v>0</v>
      </c>
      <c r="G48" s="46">
        <v>0</v>
      </c>
      <c r="H48" s="46">
        <v>0</v>
      </c>
      <c r="I48" s="46">
        <v>9378790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10077418</v>
      </c>
      <c r="O48" s="47">
        <f t="shared" si="8"/>
        <v>615.00170877578421</v>
      </c>
      <c r="P48" s="9"/>
    </row>
    <row r="49" spans="1:16">
      <c r="A49" s="12"/>
      <c r="B49" s="25">
        <v>343.8</v>
      </c>
      <c r="C49" s="20" t="s">
        <v>56</v>
      </c>
      <c r="D49" s="46">
        <v>14790</v>
      </c>
      <c r="E49" s="46">
        <v>0</v>
      </c>
      <c r="F49" s="46">
        <v>0</v>
      </c>
      <c r="G49" s="46">
        <v>0</v>
      </c>
      <c r="H49" s="46">
        <v>0</v>
      </c>
      <c r="I49" s="46">
        <v>75072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89862</v>
      </c>
      <c r="O49" s="47">
        <f t="shared" si="8"/>
        <v>5.484071768582937</v>
      </c>
      <c r="P49" s="9"/>
    </row>
    <row r="50" spans="1:16">
      <c r="A50" s="12"/>
      <c r="B50" s="25">
        <v>343.9</v>
      </c>
      <c r="C50" s="20" t="s">
        <v>96</v>
      </c>
      <c r="D50" s="46">
        <v>52800</v>
      </c>
      <c r="E50" s="46">
        <v>0</v>
      </c>
      <c r="F50" s="46">
        <v>0</v>
      </c>
      <c r="G50" s="46">
        <v>0</v>
      </c>
      <c r="H50" s="46">
        <v>0</v>
      </c>
      <c r="I50" s="46">
        <v>462746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515546</v>
      </c>
      <c r="O50" s="47">
        <f t="shared" si="8"/>
        <v>31.462590015867203</v>
      </c>
      <c r="P50" s="9"/>
    </row>
    <row r="51" spans="1:16">
      <c r="A51" s="12"/>
      <c r="B51" s="25">
        <v>344.1</v>
      </c>
      <c r="C51" s="20" t="s">
        <v>112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360598</v>
      </c>
      <c r="N51" s="46">
        <f t="shared" si="10"/>
        <v>360598</v>
      </c>
      <c r="O51" s="47">
        <f t="shared" si="8"/>
        <v>22.006468936897353</v>
      </c>
      <c r="P51" s="9"/>
    </row>
    <row r="52" spans="1:16">
      <c r="A52" s="12"/>
      <c r="B52" s="25">
        <v>344.9</v>
      </c>
      <c r="C52" s="20" t="s">
        <v>113</v>
      </c>
      <c r="D52" s="46">
        <v>0</v>
      </c>
      <c r="E52" s="46">
        <v>150193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150193</v>
      </c>
      <c r="O52" s="47">
        <f t="shared" si="8"/>
        <v>9.1659343341877211</v>
      </c>
      <c r="P52" s="9"/>
    </row>
    <row r="53" spans="1:16" ht="15.75">
      <c r="A53" s="29" t="s">
        <v>46</v>
      </c>
      <c r="B53" s="30"/>
      <c r="C53" s="31"/>
      <c r="D53" s="32">
        <f t="shared" ref="D53:M53" si="11">SUM(D54:D57)</f>
        <v>154596</v>
      </c>
      <c r="E53" s="32">
        <f t="shared" si="11"/>
        <v>10999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59" si="12">SUM(D53:M53)</f>
        <v>165595</v>
      </c>
      <c r="O53" s="45">
        <f t="shared" si="8"/>
        <v>10.105883070914196</v>
      </c>
      <c r="P53" s="10"/>
    </row>
    <row r="54" spans="1:16">
      <c r="A54" s="13"/>
      <c r="B54" s="39">
        <v>351.1</v>
      </c>
      <c r="C54" s="21" t="s">
        <v>142</v>
      </c>
      <c r="D54" s="46">
        <v>49199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49199</v>
      </c>
      <c r="O54" s="47">
        <f t="shared" si="8"/>
        <v>3.0025021359697304</v>
      </c>
      <c r="P54" s="9"/>
    </row>
    <row r="55" spans="1:16">
      <c r="A55" s="13"/>
      <c r="B55" s="39">
        <v>354</v>
      </c>
      <c r="C55" s="21" t="s">
        <v>62</v>
      </c>
      <c r="D55" s="46">
        <v>104742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104742</v>
      </c>
      <c r="O55" s="47">
        <f t="shared" si="8"/>
        <v>6.3921640424752839</v>
      </c>
      <c r="P55" s="9"/>
    </row>
    <row r="56" spans="1:16">
      <c r="A56" s="13"/>
      <c r="B56" s="39">
        <v>358.2</v>
      </c>
      <c r="C56" s="21" t="s">
        <v>143</v>
      </c>
      <c r="D56" s="46">
        <v>0</v>
      </c>
      <c r="E56" s="46">
        <v>10999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10999</v>
      </c>
      <c r="O56" s="47">
        <f t="shared" si="8"/>
        <v>0.67124374466007564</v>
      </c>
      <c r="P56" s="9"/>
    </row>
    <row r="57" spans="1:16">
      <c r="A57" s="13"/>
      <c r="B57" s="39">
        <v>359</v>
      </c>
      <c r="C57" s="21" t="s">
        <v>144</v>
      </c>
      <c r="D57" s="46">
        <v>655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655</v>
      </c>
      <c r="O57" s="47">
        <f t="shared" si="8"/>
        <v>3.9973147809105332E-2</v>
      </c>
      <c r="P57" s="9"/>
    </row>
    <row r="58" spans="1:16" ht="15.75">
      <c r="A58" s="29" t="s">
        <v>4</v>
      </c>
      <c r="B58" s="30"/>
      <c r="C58" s="31"/>
      <c r="D58" s="32">
        <f t="shared" ref="D58:M58" si="13">SUM(D59:D68)</f>
        <v>255327</v>
      </c>
      <c r="E58" s="32">
        <f t="shared" si="13"/>
        <v>14440</v>
      </c>
      <c r="F58" s="32">
        <f t="shared" si="13"/>
        <v>0</v>
      </c>
      <c r="G58" s="32">
        <f t="shared" si="13"/>
        <v>2622</v>
      </c>
      <c r="H58" s="32">
        <f t="shared" si="13"/>
        <v>0</v>
      </c>
      <c r="I58" s="32">
        <f t="shared" si="13"/>
        <v>266709</v>
      </c>
      <c r="J58" s="32">
        <f t="shared" si="13"/>
        <v>0</v>
      </c>
      <c r="K58" s="32">
        <f t="shared" si="13"/>
        <v>3316613</v>
      </c>
      <c r="L58" s="32">
        <f t="shared" si="13"/>
        <v>0</v>
      </c>
      <c r="M58" s="32">
        <f t="shared" si="13"/>
        <v>3156</v>
      </c>
      <c r="N58" s="32">
        <f t="shared" si="12"/>
        <v>3858867</v>
      </c>
      <c r="O58" s="45">
        <f t="shared" si="8"/>
        <v>235.49780300256316</v>
      </c>
      <c r="P58" s="10"/>
    </row>
    <row r="59" spans="1:16">
      <c r="A59" s="12"/>
      <c r="B59" s="25">
        <v>361.1</v>
      </c>
      <c r="C59" s="20" t="s">
        <v>64</v>
      </c>
      <c r="D59" s="46">
        <v>17932</v>
      </c>
      <c r="E59" s="46">
        <v>862</v>
      </c>
      <c r="F59" s="46">
        <v>0</v>
      </c>
      <c r="G59" s="46">
        <v>2622</v>
      </c>
      <c r="H59" s="46">
        <v>0</v>
      </c>
      <c r="I59" s="46">
        <v>21302</v>
      </c>
      <c r="J59" s="46">
        <v>0</v>
      </c>
      <c r="K59" s="46">
        <v>336634</v>
      </c>
      <c r="L59" s="46">
        <v>0</v>
      </c>
      <c r="M59" s="46">
        <v>3156</v>
      </c>
      <c r="N59" s="46">
        <f t="shared" si="12"/>
        <v>382508</v>
      </c>
      <c r="O59" s="47">
        <f t="shared" si="8"/>
        <v>23.343585988038569</v>
      </c>
      <c r="P59" s="9"/>
    </row>
    <row r="60" spans="1:16">
      <c r="A60" s="12"/>
      <c r="B60" s="25">
        <v>361.2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853090</v>
      </c>
      <c r="L60" s="46">
        <v>0</v>
      </c>
      <c r="M60" s="46">
        <v>0</v>
      </c>
      <c r="N60" s="46">
        <f t="shared" ref="N60:N68" si="14">SUM(D60:M60)</f>
        <v>853090</v>
      </c>
      <c r="O60" s="47">
        <f t="shared" si="8"/>
        <v>52.062126205297204</v>
      </c>
      <c r="P60" s="9"/>
    </row>
    <row r="61" spans="1:16">
      <c r="A61" s="12"/>
      <c r="B61" s="25">
        <v>361.3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165087</v>
      </c>
      <c r="L61" s="46">
        <v>0</v>
      </c>
      <c r="M61" s="46">
        <v>0</v>
      </c>
      <c r="N61" s="46">
        <f t="shared" si="14"/>
        <v>165087</v>
      </c>
      <c r="O61" s="47">
        <f t="shared" si="8"/>
        <v>10.074880995972171</v>
      </c>
      <c r="P61" s="9"/>
    </row>
    <row r="62" spans="1:16">
      <c r="A62" s="12"/>
      <c r="B62" s="25">
        <v>361.4</v>
      </c>
      <c r="C62" s="20" t="s">
        <v>115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-246825</v>
      </c>
      <c r="L62" s="46">
        <v>0</v>
      </c>
      <c r="M62" s="46">
        <v>0</v>
      </c>
      <c r="N62" s="46">
        <f t="shared" si="14"/>
        <v>-246825</v>
      </c>
      <c r="O62" s="47">
        <f t="shared" si="8"/>
        <v>-15.063163676309044</v>
      </c>
      <c r="P62" s="9"/>
    </row>
    <row r="63" spans="1:16">
      <c r="A63" s="12"/>
      <c r="B63" s="25">
        <v>362</v>
      </c>
      <c r="C63" s="20" t="s">
        <v>68</v>
      </c>
      <c r="D63" s="46">
        <v>5360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5360</v>
      </c>
      <c r="O63" s="47">
        <f t="shared" si="8"/>
        <v>0.32710850726229707</v>
      </c>
      <c r="P63" s="9"/>
    </row>
    <row r="64" spans="1:16">
      <c r="A64" s="12"/>
      <c r="B64" s="25">
        <v>364</v>
      </c>
      <c r="C64" s="20" t="s">
        <v>116</v>
      </c>
      <c r="D64" s="46">
        <v>18378</v>
      </c>
      <c r="E64" s="46">
        <v>2300</v>
      </c>
      <c r="F64" s="46">
        <v>0</v>
      </c>
      <c r="G64" s="46">
        <v>0</v>
      </c>
      <c r="H64" s="46">
        <v>0</v>
      </c>
      <c r="I64" s="46">
        <v>15036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35714</v>
      </c>
      <c r="O64" s="47">
        <f t="shared" si="8"/>
        <v>2.1795435127547909</v>
      </c>
      <c r="P64" s="9"/>
    </row>
    <row r="65" spans="1:119">
      <c r="A65" s="12"/>
      <c r="B65" s="25">
        <v>366</v>
      </c>
      <c r="C65" s="20" t="s">
        <v>69</v>
      </c>
      <c r="D65" s="46">
        <v>96499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96499</v>
      </c>
      <c r="O65" s="47">
        <f t="shared" si="8"/>
        <v>5.8891126571463444</v>
      </c>
      <c r="P65" s="9"/>
    </row>
    <row r="66" spans="1:119">
      <c r="A66" s="12"/>
      <c r="B66" s="25">
        <v>368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2208627</v>
      </c>
      <c r="L66" s="46">
        <v>0</v>
      </c>
      <c r="M66" s="46">
        <v>0</v>
      </c>
      <c r="N66" s="46">
        <f t="shared" si="14"/>
        <v>2208627</v>
      </c>
      <c r="O66" s="47">
        <f t="shared" si="8"/>
        <v>134.7874404979861</v>
      </c>
      <c r="P66" s="9"/>
    </row>
    <row r="67" spans="1:119">
      <c r="A67" s="12"/>
      <c r="B67" s="25">
        <v>369.3</v>
      </c>
      <c r="C67" s="20" t="s">
        <v>99</v>
      </c>
      <c r="D67" s="46">
        <v>21185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21185</v>
      </c>
      <c r="O67" s="47">
        <f t="shared" si="8"/>
        <v>1.2928719638715978</v>
      </c>
      <c r="P67" s="9"/>
    </row>
    <row r="68" spans="1:119">
      <c r="A68" s="12"/>
      <c r="B68" s="25">
        <v>369.9</v>
      </c>
      <c r="C68" s="20" t="s">
        <v>71</v>
      </c>
      <c r="D68" s="46">
        <v>95973</v>
      </c>
      <c r="E68" s="46">
        <v>11278</v>
      </c>
      <c r="F68" s="46">
        <v>0</v>
      </c>
      <c r="G68" s="46">
        <v>0</v>
      </c>
      <c r="H68" s="46">
        <v>0</v>
      </c>
      <c r="I68" s="46">
        <v>230371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337622</v>
      </c>
      <c r="O68" s="47">
        <f t="shared" si="8"/>
        <v>20.604296350543148</v>
      </c>
      <c r="P68" s="9"/>
    </row>
    <row r="69" spans="1:119" ht="15.75">
      <c r="A69" s="29" t="s">
        <v>47</v>
      </c>
      <c r="B69" s="30"/>
      <c r="C69" s="31"/>
      <c r="D69" s="32">
        <f t="shared" ref="D69:M69" si="15">SUM(D70:D72)</f>
        <v>2756687</v>
      </c>
      <c r="E69" s="32">
        <f t="shared" si="15"/>
        <v>0</v>
      </c>
      <c r="F69" s="32">
        <f t="shared" si="15"/>
        <v>697500</v>
      </c>
      <c r="G69" s="32">
        <f t="shared" si="15"/>
        <v>0</v>
      </c>
      <c r="H69" s="32">
        <f t="shared" si="15"/>
        <v>0</v>
      </c>
      <c r="I69" s="32">
        <f t="shared" si="15"/>
        <v>121672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3575859</v>
      </c>
      <c r="O69" s="45">
        <f>(N69/O$75)</f>
        <v>218.22647381911389</v>
      </c>
      <c r="P69" s="9"/>
    </row>
    <row r="70" spans="1:119">
      <c r="A70" s="12"/>
      <c r="B70" s="25">
        <v>381</v>
      </c>
      <c r="C70" s="20" t="s">
        <v>72</v>
      </c>
      <c r="D70" s="46">
        <v>1538322</v>
      </c>
      <c r="E70" s="46">
        <v>0</v>
      </c>
      <c r="F70" s="46">
        <v>697500</v>
      </c>
      <c r="G70" s="46">
        <v>0</v>
      </c>
      <c r="H70" s="46">
        <v>0</v>
      </c>
      <c r="I70" s="46">
        <v>121672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2357494</v>
      </c>
      <c r="O70" s="47">
        <f>(N70/O$75)</f>
        <v>143.87245209325033</v>
      </c>
      <c r="P70" s="9"/>
    </row>
    <row r="71" spans="1:119">
      <c r="A71" s="12"/>
      <c r="B71" s="25">
        <v>383</v>
      </c>
      <c r="C71" s="20" t="s">
        <v>73</v>
      </c>
      <c r="D71" s="46">
        <v>318365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318365</v>
      </c>
      <c r="O71" s="47">
        <f>(N71/O$75)</f>
        <v>19.429085804955449</v>
      </c>
      <c r="P71" s="9"/>
    </row>
    <row r="72" spans="1:119" ht="15.75" thickBot="1">
      <c r="A72" s="12"/>
      <c r="B72" s="25">
        <v>384</v>
      </c>
      <c r="C72" s="20" t="s">
        <v>117</v>
      </c>
      <c r="D72" s="46">
        <v>900000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900000</v>
      </c>
      <c r="O72" s="47">
        <f>(N72/O$75)</f>
        <v>54.924935920908091</v>
      </c>
      <c r="P72" s="9"/>
    </row>
    <row r="73" spans="1:119" ht="16.5" thickBot="1">
      <c r="A73" s="14" t="s">
        <v>60</v>
      </c>
      <c r="B73" s="23"/>
      <c r="C73" s="22"/>
      <c r="D73" s="15">
        <f t="shared" ref="D73:M73" si="16">SUM(D5,D16,D26,D43,D53,D58,D69)</f>
        <v>16108838</v>
      </c>
      <c r="E73" s="15">
        <f t="shared" si="16"/>
        <v>4438531</v>
      </c>
      <c r="F73" s="15">
        <f t="shared" si="16"/>
        <v>1485500</v>
      </c>
      <c r="G73" s="15">
        <f t="shared" si="16"/>
        <v>567563</v>
      </c>
      <c r="H73" s="15">
        <f t="shared" si="16"/>
        <v>0</v>
      </c>
      <c r="I73" s="15">
        <f t="shared" si="16"/>
        <v>11146140</v>
      </c>
      <c r="J73" s="15">
        <f t="shared" si="16"/>
        <v>0</v>
      </c>
      <c r="K73" s="15">
        <f t="shared" si="16"/>
        <v>3316613</v>
      </c>
      <c r="L73" s="15">
        <f t="shared" si="16"/>
        <v>0</v>
      </c>
      <c r="M73" s="15">
        <f t="shared" si="16"/>
        <v>2235662</v>
      </c>
      <c r="N73" s="15">
        <f>SUM(D73:M73)</f>
        <v>39298847</v>
      </c>
      <c r="O73" s="38">
        <f>(N73/O$75)</f>
        <v>2398.3185036006348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8" t="s">
        <v>164</v>
      </c>
      <c r="M75" s="48"/>
      <c r="N75" s="48"/>
      <c r="O75" s="43">
        <v>16386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92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5838430</v>
      </c>
      <c r="E5" s="27">
        <f t="shared" si="0"/>
        <v>2090003</v>
      </c>
      <c r="F5" s="27">
        <f t="shared" si="0"/>
        <v>516300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8444733</v>
      </c>
      <c r="O5" s="33">
        <f t="shared" ref="O5:O36" si="1">(N5/O$74)</f>
        <v>525.75849831901382</v>
      </c>
      <c r="P5" s="6"/>
    </row>
    <row r="6" spans="1:133">
      <c r="A6" s="12"/>
      <c r="B6" s="25">
        <v>311</v>
      </c>
      <c r="C6" s="20" t="s">
        <v>2</v>
      </c>
      <c r="D6" s="46">
        <v>3739572</v>
      </c>
      <c r="E6" s="46">
        <v>1229197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4968769</v>
      </c>
      <c r="O6" s="47">
        <f t="shared" si="1"/>
        <v>309.34933383140333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78777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78777</v>
      </c>
      <c r="O7" s="47">
        <f t="shared" si="1"/>
        <v>4.9045573403063134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479158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479158</v>
      </c>
      <c r="O8" s="47">
        <f t="shared" si="1"/>
        <v>29.831776864649484</v>
      </c>
      <c r="P8" s="9"/>
    </row>
    <row r="9" spans="1:133">
      <c r="A9" s="12"/>
      <c r="B9" s="25">
        <v>312.42</v>
      </c>
      <c r="C9" s="20" t="s">
        <v>133</v>
      </c>
      <c r="D9" s="46">
        <v>0</v>
      </c>
      <c r="E9" s="46">
        <v>302871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302871</v>
      </c>
      <c r="O9" s="47">
        <f t="shared" si="1"/>
        <v>18.856369069854313</v>
      </c>
      <c r="P9" s="9"/>
    </row>
    <row r="10" spans="1:133">
      <c r="A10" s="12"/>
      <c r="B10" s="25">
        <v>312.51</v>
      </c>
      <c r="C10" s="20" t="s">
        <v>82</v>
      </c>
      <c r="D10" s="46">
        <v>120801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120801</v>
      </c>
      <c r="O10" s="47">
        <f t="shared" si="1"/>
        <v>7.5209189391109454</v>
      </c>
      <c r="P10" s="9"/>
    </row>
    <row r="11" spans="1:133">
      <c r="A11" s="12"/>
      <c r="B11" s="25">
        <v>312.52</v>
      </c>
      <c r="C11" s="20" t="s">
        <v>102</v>
      </c>
      <c r="D11" s="46">
        <v>131776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131776</v>
      </c>
      <c r="O11" s="47">
        <f t="shared" si="1"/>
        <v>8.2042086913211314</v>
      </c>
      <c r="P11" s="9"/>
    </row>
    <row r="12" spans="1:133">
      <c r="A12" s="12"/>
      <c r="B12" s="25">
        <v>314.10000000000002</v>
      </c>
      <c r="C12" s="20" t="s">
        <v>13</v>
      </c>
      <c r="D12" s="46">
        <v>1100026</v>
      </c>
      <c r="E12" s="46">
        <v>0</v>
      </c>
      <c r="F12" s="46">
        <v>405000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1505026</v>
      </c>
      <c r="O12" s="47">
        <f t="shared" si="1"/>
        <v>93.701033495206076</v>
      </c>
      <c r="P12" s="9"/>
    </row>
    <row r="13" spans="1:133">
      <c r="A13" s="12"/>
      <c r="B13" s="25">
        <v>314.3</v>
      </c>
      <c r="C13" s="20" t="s">
        <v>14</v>
      </c>
      <c r="D13" s="46">
        <v>309992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309992</v>
      </c>
      <c r="O13" s="47">
        <f t="shared" si="1"/>
        <v>19.299713609762172</v>
      </c>
      <c r="P13" s="9"/>
    </row>
    <row r="14" spans="1:133">
      <c r="A14" s="12"/>
      <c r="B14" s="25">
        <v>314.8</v>
      </c>
      <c r="C14" s="20" t="s">
        <v>16</v>
      </c>
      <c r="D14" s="46">
        <v>31598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31598</v>
      </c>
      <c r="O14" s="47">
        <f t="shared" si="1"/>
        <v>1.9672518988917942</v>
      </c>
      <c r="P14" s="9"/>
    </row>
    <row r="15" spans="1:133">
      <c r="A15" s="12"/>
      <c r="B15" s="25">
        <v>315</v>
      </c>
      <c r="C15" s="20" t="s">
        <v>103</v>
      </c>
      <c r="D15" s="46">
        <v>337385</v>
      </c>
      <c r="E15" s="46">
        <v>0</v>
      </c>
      <c r="F15" s="46">
        <v>111300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448685</v>
      </c>
      <c r="O15" s="47">
        <f t="shared" si="1"/>
        <v>27.934566056530944</v>
      </c>
      <c r="P15" s="9"/>
    </row>
    <row r="16" spans="1:133">
      <c r="A16" s="12"/>
      <c r="B16" s="25">
        <v>316</v>
      </c>
      <c r="C16" s="20" t="s">
        <v>104</v>
      </c>
      <c r="D16" s="46">
        <v>67280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67280</v>
      </c>
      <c r="O16" s="47">
        <f t="shared" si="1"/>
        <v>4.1887685219773374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2131820</v>
      </c>
      <c r="E17" s="32">
        <f t="shared" si="3"/>
        <v>95578</v>
      </c>
      <c r="F17" s="32">
        <f t="shared" si="3"/>
        <v>0</v>
      </c>
      <c r="G17" s="32">
        <f t="shared" si="3"/>
        <v>381288</v>
      </c>
      <c r="H17" s="32">
        <f t="shared" si="3"/>
        <v>0</v>
      </c>
      <c r="I17" s="32">
        <f t="shared" si="3"/>
        <v>682029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3290715</v>
      </c>
      <c r="O17" s="45">
        <f t="shared" si="1"/>
        <v>204.87579379902877</v>
      </c>
      <c r="P17" s="10"/>
    </row>
    <row r="18" spans="1:16">
      <c r="A18" s="12"/>
      <c r="B18" s="25">
        <v>322</v>
      </c>
      <c r="C18" s="20" t="s">
        <v>0</v>
      </c>
      <c r="D18" s="46">
        <v>711666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711666</v>
      </c>
      <c r="O18" s="47">
        <f t="shared" si="1"/>
        <v>44.307433694434067</v>
      </c>
      <c r="P18" s="9"/>
    </row>
    <row r="19" spans="1:16">
      <c r="A19" s="12"/>
      <c r="B19" s="25">
        <v>323.10000000000002</v>
      </c>
      <c r="C19" s="20" t="s">
        <v>20</v>
      </c>
      <c r="D19" s="46">
        <v>1199900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1199900</v>
      </c>
      <c r="O19" s="47">
        <f t="shared" si="1"/>
        <v>74.704270950068491</v>
      </c>
      <c r="P19" s="9"/>
    </row>
    <row r="20" spans="1:16">
      <c r="A20" s="12"/>
      <c r="B20" s="25">
        <v>323.7</v>
      </c>
      <c r="C20" s="20" t="s">
        <v>21</v>
      </c>
      <c r="D20" s="46">
        <v>172649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172649</v>
      </c>
      <c r="O20" s="47">
        <f t="shared" si="1"/>
        <v>10.748910471921304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201757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201757</v>
      </c>
      <c r="O21" s="47">
        <f t="shared" si="1"/>
        <v>12.561138089901631</v>
      </c>
      <c r="P21" s="9"/>
    </row>
    <row r="22" spans="1:16">
      <c r="A22" s="12"/>
      <c r="B22" s="25">
        <v>324.20999999999998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682029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682029</v>
      </c>
      <c r="O22" s="47">
        <f t="shared" si="1"/>
        <v>42.462271199103476</v>
      </c>
      <c r="P22" s="9"/>
    </row>
    <row r="23" spans="1:16">
      <c r="A23" s="12"/>
      <c r="B23" s="25">
        <v>324.61</v>
      </c>
      <c r="C23" s="20" t="s">
        <v>26</v>
      </c>
      <c r="D23" s="46">
        <v>0</v>
      </c>
      <c r="E23" s="46">
        <v>82796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82796</v>
      </c>
      <c r="O23" s="47">
        <f t="shared" si="1"/>
        <v>5.1547752459220524</v>
      </c>
      <c r="P23" s="9"/>
    </row>
    <row r="24" spans="1:16">
      <c r="A24" s="12"/>
      <c r="B24" s="25">
        <v>324.62</v>
      </c>
      <c r="C24" s="20" t="s">
        <v>148</v>
      </c>
      <c r="D24" s="46">
        <v>0</v>
      </c>
      <c r="E24" s="46">
        <v>0</v>
      </c>
      <c r="F24" s="46">
        <v>0</v>
      </c>
      <c r="G24" s="46">
        <v>179531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179531</v>
      </c>
      <c r="O24" s="47">
        <f t="shared" si="1"/>
        <v>11.177375171211555</v>
      </c>
      <c r="P24" s="9"/>
    </row>
    <row r="25" spans="1:16">
      <c r="A25" s="12"/>
      <c r="B25" s="25">
        <v>325.10000000000002</v>
      </c>
      <c r="C25" s="20" t="s">
        <v>134</v>
      </c>
      <c r="D25" s="46">
        <v>0</v>
      </c>
      <c r="E25" s="46">
        <v>12782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12782</v>
      </c>
      <c r="O25" s="47">
        <f t="shared" si="1"/>
        <v>0.79579130867886938</v>
      </c>
      <c r="P25" s="9"/>
    </row>
    <row r="26" spans="1:16">
      <c r="A26" s="12"/>
      <c r="B26" s="25">
        <v>329</v>
      </c>
      <c r="C26" s="20" t="s">
        <v>27</v>
      </c>
      <c r="D26" s="46">
        <v>47605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47605</v>
      </c>
      <c r="O26" s="47">
        <f t="shared" si="1"/>
        <v>2.9638276677873243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SUM(D28:D42)</f>
        <v>1809029</v>
      </c>
      <c r="E27" s="32">
        <f t="shared" si="6"/>
        <v>1720057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565246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3537657</v>
      </c>
      <c r="N27" s="44">
        <f t="shared" si="5"/>
        <v>7631989</v>
      </c>
      <c r="O27" s="45">
        <f t="shared" si="1"/>
        <v>475.1580749595318</v>
      </c>
      <c r="P27" s="10"/>
    </row>
    <row r="28" spans="1:16">
      <c r="A28" s="12"/>
      <c r="B28" s="25">
        <v>331.1</v>
      </c>
      <c r="C28" s="20" t="s">
        <v>88</v>
      </c>
      <c r="D28" s="46">
        <v>71255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71255</v>
      </c>
      <c r="O28" s="47">
        <f t="shared" si="1"/>
        <v>4.4362470427095007</v>
      </c>
      <c r="P28" s="9"/>
    </row>
    <row r="29" spans="1:16">
      <c r="A29" s="12"/>
      <c r="B29" s="25">
        <v>331.2</v>
      </c>
      <c r="C29" s="20" t="s">
        <v>28</v>
      </c>
      <c r="D29" s="46">
        <v>4657</v>
      </c>
      <c r="E29" s="46">
        <v>16977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21634</v>
      </c>
      <c r="O29" s="47">
        <f t="shared" si="1"/>
        <v>1.3469057402565061</v>
      </c>
      <c r="P29" s="9"/>
    </row>
    <row r="30" spans="1:16">
      <c r="A30" s="12"/>
      <c r="B30" s="25">
        <v>331.35</v>
      </c>
      <c r="C30" s="20" t="s">
        <v>123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565246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565246</v>
      </c>
      <c r="O30" s="47">
        <f t="shared" si="1"/>
        <v>35.191507906860913</v>
      </c>
      <c r="P30" s="9"/>
    </row>
    <row r="31" spans="1:16">
      <c r="A31" s="12"/>
      <c r="B31" s="25">
        <v>331.41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1938165</v>
      </c>
      <c r="N31" s="46">
        <f t="shared" si="5"/>
        <v>1938165</v>
      </c>
      <c r="O31" s="47">
        <f t="shared" si="1"/>
        <v>120.66772506537168</v>
      </c>
      <c r="P31" s="9"/>
    </row>
    <row r="32" spans="1:16">
      <c r="A32" s="12"/>
      <c r="B32" s="25">
        <v>334.41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1269247</v>
      </c>
      <c r="N32" s="46">
        <f t="shared" ref="N32:N38" si="7">SUM(D32:M32)</f>
        <v>1269247</v>
      </c>
      <c r="O32" s="47">
        <f t="shared" si="1"/>
        <v>79.021728302826546</v>
      </c>
      <c r="P32" s="9"/>
    </row>
    <row r="33" spans="1:16">
      <c r="A33" s="12"/>
      <c r="B33" s="25">
        <v>335.14</v>
      </c>
      <c r="C33" s="20" t="s">
        <v>106</v>
      </c>
      <c r="D33" s="46">
        <v>41124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41124</v>
      </c>
      <c r="O33" s="47">
        <f t="shared" si="1"/>
        <v>2.5603287261860292</v>
      </c>
      <c r="P33" s="9"/>
    </row>
    <row r="34" spans="1:16">
      <c r="A34" s="12"/>
      <c r="B34" s="25">
        <v>335.15</v>
      </c>
      <c r="C34" s="20" t="s">
        <v>107</v>
      </c>
      <c r="D34" s="46">
        <v>12521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12521</v>
      </c>
      <c r="O34" s="47">
        <f t="shared" si="1"/>
        <v>0.77954177561947458</v>
      </c>
      <c r="P34" s="9"/>
    </row>
    <row r="35" spans="1:16">
      <c r="A35" s="12"/>
      <c r="B35" s="25">
        <v>335.16</v>
      </c>
      <c r="C35" s="20" t="s">
        <v>137</v>
      </c>
      <c r="D35" s="46">
        <v>441833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441833</v>
      </c>
      <c r="O35" s="47">
        <f t="shared" si="1"/>
        <v>27.507969119661311</v>
      </c>
      <c r="P35" s="9"/>
    </row>
    <row r="36" spans="1:16">
      <c r="A36" s="12"/>
      <c r="B36" s="25">
        <v>335.18</v>
      </c>
      <c r="C36" s="20" t="s">
        <v>108</v>
      </c>
      <c r="D36" s="46">
        <v>1033099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1033099</v>
      </c>
      <c r="O36" s="47">
        <f t="shared" si="1"/>
        <v>64.319449632673397</v>
      </c>
      <c r="P36" s="9"/>
    </row>
    <row r="37" spans="1:16">
      <c r="A37" s="12"/>
      <c r="B37" s="25">
        <v>335.21</v>
      </c>
      <c r="C37" s="20" t="s">
        <v>38</v>
      </c>
      <c r="D37" s="46">
        <v>9530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9530</v>
      </c>
      <c r="O37" s="47">
        <f t="shared" ref="O37:O68" si="8">(N37/O$74)</f>
        <v>0.59332586228365081</v>
      </c>
      <c r="P37" s="9"/>
    </row>
    <row r="38" spans="1:16">
      <c r="A38" s="12"/>
      <c r="B38" s="25">
        <v>335.49</v>
      </c>
      <c r="C38" s="20" t="s">
        <v>39</v>
      </c>
      <c r="D38" s="46">
        <v>0</v>
      </c>
      <c r="E38" s="46">
        <v>148353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148353</v>
      </c>
      <c r="O38" s="47">
        <f t="shared" si="8"/>
        <v>9.2362719462084417</v>
      </c>
      <c r="P38" s="9"/>
    </row>
    <row r="39" spans="1:16">
      <c r="A39" s="12"/>
      <c r="B39" s="25">
        <v>337.1</v>
      </c>
      <c r="C39" s="20" t="s">
        <v>155</v>
      </c>
      <c r="D39" s="46">
        <v>4790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4790</v>
      </c>
      <c r="O39" s="47">
        <f t="shared" si="8"/>
        <v>0.29821939982567552</v>
      </c>
      <c r="P39" s="9"/>
    </row>
    <row r="40" spans="1:16">
      <c r="A40" s="12"/>
      <c r="B40" s="25">
        <v>337.4</v>
      </c>
      <c r="C40" s="20" t="s">
        <v>139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330245</v>
      </c>
      <c r="N40" s="46">
        <f>SUM(D40:M40)</f>
        <v>330245</v>
      </c>
      <c r="O40" s="47">
        <f t="shared" si="8"/>
        <v>20.560640019922801</v>
      </c>
      <c r="P40" s="9"/>
    </row>
    <row r="41" spans="1:16">
      <c r="A41" s="12"/>
      <c r="B41" s="25">
        <v>337.7</v>
      </c>
      <c r="C41" s="20" t="s">
        <v>156</v>
      </c>
      <c r="D41" s="46">
        <v>0</v>
      </c>
      <c r="E41" s="46">
        <v>642676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642676</v>
      </c>
      <c r="O41" s="47">
        <f t="shared" si="8"/>
        <v>40.012202714481383</v>
      </c>
      <c r="P41" s="9"/>
    </row>
    <row r="42" spans="1:16">
      <c r="A42" s="12"/>
      <c r="B42" s="25">
        <v>338</v>
      </c>
      <c r="C42" s="20" t="s">
        <v>40</v>
      </c>
      <c r="D42" s="46">
        <v>190220</v>
      </c>
      <c r="E42" s="46">
        <v>912051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1102271</v>
      </c>
      <c r="O42" s="47">
        <f t="shared" si="8"/>
        <v>68.626011704644498</v>
      </c>
      <c r="P42" s="9"/>
    </row>
    <row r="43" spans="1:16" ht="15.75">
      <c r="A43" s="29" t="s">
        <v>45</v>
      </c>
      <c r="B43" s="30"/>
      <c r="C43" s="31"/>
      <c r="D43" s="32">
        <f t="shared" ref="D43:M43" si="9">SUM(D44:D52)</f>
        <v>3166262</v>
      </c>
      <c r="E43" s="32">
        <f t="shared" si="9"/>
        <v>145617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8821500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322302</v>
      </c>
      <c r="N43" s="32">
        <f>SUM(D43:M43)</f>
        <v>12455681</v>
      </c>
      <c r="O43" s="45">
        <f t="shared" si="8"/>
        <v>775.47509650105837</v>
      </c>
      <c r="P43" s="10"/>
    </row>
    <row r="44" spans="1:16">
      <c r="A44" s="12"/>
      <c r="B44" s="25">
        <v>341.9</v>
      </c>
      <c r="C44" s="20" t="s">
        <v>111</v>
      </c>
      <c r="D44" s="46">
        <v>83605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0">SUM(D44:M44)</f>
        <v>83605</v>
      </c>
      <c r="O44" s="47">
        <f t="shared" si="8"/>
        <v>5.2051425725314404</v>
      </c>
      <c r="P44" s="9"/>
    </row>
    <row r="45" spans="1:16">
      <c r="A45" s="12"/>
      <c r="B45" s="25">
        <v>342.1</v>
      </c>
      <c r="C45" s="20" t="s">
        <v>50</v>
      </c>
      <c r="D45" s="46">
        <v>32759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32759</v>
      </c>
      <c r="O45" s="47">
        <f t="shared" si="8"/>
        <v>2.0395343045697922</v>
      </c>
      <c r="P45" s="9"/>
    </row>
    <row r="46" spans="1:16">
      <c r="A46" s="12"/>
      <c r="B46" s="25">
        <v>342.2</v>
      </c>
      <c r="C46" s="20" t="s">
        <v>51</v>
      </c>
      <c r="D46" s="46">
        <v>1083827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1083827</v>
      </c>
      <c r="O46" s="47">
        <f t="shared" si="8"/>
        <v>67.477711368447274</v>
      </c>
      <c r="P46" s="9"/>
    </row>
    <row r="47" spans="1:16">
      <c r="A47" s="12"/>
      <c r="B47" s="25">
        <v>343.4</v>
      </c>
      <c r="C47" s="20" t="s">
        <v>54</v>
      </c>
      <c r="D47" s="46">
        <v>1303999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1303999</v>
      </c>
      <c r="O47" s="47">
        <f t="shared" si="8"/>
        <v>81.185344290872862</v>
      </c>
      <c r="P47" s="9"/>
    </row>
    <row r="48" spans="1:16">
      <c r="A48" s="12"/>
      <c r="B48" s="25">
        <v>343.6</v>
      </c>
      <c r="C48" s="20" t="s">
        <v>55</v>
      </c>
      <c r="D48" s="46">
        <v>612892</v>
      </c>
      <c r="E48" s="46">
        <v>0</v>
      </c>
      <c r="F48" s="46">
        <v>0</v>
      </c>
      <c r="G48" s="46">
        <v>0</v>
      </c>
      <c r="H48" s="46">
        <v>0</v>
      </c>
      <c r="I48" s="46">
        <v>8685158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9298050</v>
      </c>
      <c r="O48" s="47">
        <f t="shared" si="8"/>
        <v>578.88494583488978</v>
      </c>
      <c r="P48" s="9"/>
    </row>
    <row r="49" spans="1:16">
      <c r="A49" s="12"/>
      <c r="B49" s="25">
        <v>343.8</v>
      </c>
      <c r="C49" s="20" t="s">
        <v>56</v>
      </c>
      <c r="D49" s="46">
        <v>49180</v>
      </c>
      <c r="E49" s="46">
        <v>0</v>
      </c>
      <c r="F49" s="46">
        <v>0</v>
      </c>
      <c r="G49" s="46">
        <v>0</v>
      </c>
      <c r="H49" s="46">
        <v>0</v>
      </c>
      <c r="I49" s="46">
        <v>72315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121495</v>
      </c>
      <c r="O49" s="47">
        <f t="shared" si="8"/>
        <v>7.5641265097746233</v>
      </c>
      <c r="P49" s="9"/>
    </row>
    <row r="50" spans="1:16">
      <c r="A50" s="12"/>
      <c r="B50" s="25">
        <v>343.9</v>
      </c>
      <c r="C50" s="20" t="s">
        <v>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64027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64027</v>
      </c>
      <c r="O50" s="47">
        <f t="shared" si="8"/>
        <v>3.9862408168347652</v>
      </c>
      <c r="P50" s="9"/>
    </row>
    <row r="51" spans="1:16">
      <c r="A51" s="12"/>
      <c r="B51" s="25">
        <v>344.1</v>
      </c>
      <c r="C51" s="20" t="s">
        <v>112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322302</v>
      </c>
      <c r="N51" s="46">
        <f t="shared" si="10"/>
        <v>322302</v>
      </c>
      <c r="O51" s="47">
        <f t="shared" si="8"/>
        <v>20.066118789689952</v>
      </c>
      <c r="P51" s="9"/>
    </row>
    <row r="52" spans="1:16">
      <c r="A52" s="12"/>
      <c r="B52" s="25">
        <v>344.9</v>
      </c>
      <c r="C52" s="20" t="s">
        <v>113</v>
      </c>
      <c r="D52" s="46">
        <v>0</v>
      </c>
      <c r="E52" s="46">
        <v>145617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145617</v>
      </c>
      <c r="O52" s="47">
        <f t="shared" si="8"/>
        <v>9.06593201344789</v>
      </c>
      <c r="P52" s="9"/>
    </row>
    <row r="53" spans="1:16" ht="15.75">
      <c r="A53" s="29" t="s">
        <v>46</v>
      </c>
      <c r="B53" s="30"/>
      <c r="C53" s="31"/>
      <c r="D53" s="32">
        <f t="shared" ref="D53:M53" si="11">SUM(D54:D57)</f>
        <v>155116</v>
      </c>
      <c r="E53" s="32">
        <f t="shared" si="11"/>
        <v>7641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59" si="12">SUM(D53:M53)</f>
        <v>162757</v>
      </c>
      <c r="O53" s="45">
        <f t="shared" si="8"/>
        <v>10.133046943095504</v>
      </c>
      <c r="P53" s="10"/>
    </row>
    <row r="54" spans="1:16">
      <c r="A54" s="13"/>
      <c r="B54" s="39">
        <v>351.1</v>
      </c>
      <c r="C54" s="21" t="s">
        <v>142</v>
      </c>
      <c r="D54" s="46">
        <v>64560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64560</v>
      </c>
      <c r="O54" s="47">
        <f t="shared" si="8"/>
        <v>4.0194247291744487</v>
      </c>
      <c r="P54" s="9"/>
    </row>
    <row r="55" spans="1:16">
      <c r="A55" s="13"/>
      <c r="B55" s="39">
        <v>354</v>
      </c>
      <c r="C55" s="21" t="s">
        <v>62</v>
      </c>
      <c r="D55" s="46">
        <v>89346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89346</v>
      </c>
      <c r="O55" s="47">
        <f t="shared" si="8"/>
        <v>5.5625700410907735</v>
      </c>
      <c r="P55" s="9"/>
    </row>
    <row r="56" spans="1:16">
      <c r="A56" s="13"/>
      <c r="B56" s="39">
        <v>358.2</v>
      </c>
      <c r="C56" s="21" t="s">
        <v>143</v>
      </c>
      <c r="D56" s="46">
        <v>0</v>
      </c>
      <c r="E56" s="46">
        <v>7641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7641</v>
      </c>
      <c r="O56" s="47">
        <f t="shared" si="8"/>
        <v>0.47571908853193873</v>
      </c>
      <c r="P56" s="9"/>
    </row>
    <row r="57" spans="1:16">
      <c r="A57" s="13"/>
      <c r="B57" s="39">
        <v>359</v>
      </c>
      <c r="C57" s="21" t="s">
        <v>144</v>
      </c>
      <c r="D57" s="46">
        <v>1210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1210</v>
      </c>
      <c r="O57" s="47">
        <f t="shared" si="8"/>
        <v>7.5333084298343914E-2</v>
      </c>
      <c r="P57" s="9"/>
    </row>
    <row r="58" spans="1:16" ht="15.75">
      <c r="A58" s="29" t="s">
        <v>4</v>
      </c>
      <c r="B58" s="30"/>
      <c r="C58" s="31"/>
      <c r="D58" s="32">
        <f t="shared" ref="D58:M58" si="13">SUM(D59:D68)</f>
        <v>169679</v>
      </c>
      <c r="E58" s="32">
        <f t="shared" si="13"/>
        <v>69582</v>
      </c>
      <c r="F58" s="32">
        <f t="shared" si="13"/>
        <v>0</v>
      </c>
      <c r="G58" s="32">
        <f t="shared" si="13"/>
        <v>1474</v>
      </c>
      <c r="H58" s="32">
        <f t="shared" si="13"/>
        <v>0</v>
      </c>
      <c r="I58" s="32">
        <f t="shared" si="13"/>
        <v>244919</v>
      </c>
      <c r="J58" s="32">
        <f t="shared" si="13"/>
        <v>0</v>
      </c>
      <c r="K58" s="32">
        <f t="shared" si="13"/>
        <v>3350989</v>
      </c>
      <c r="L58" s="32">
        <f t="shared" si="13"/>
        <v>0</v>
      </c>
      <c r="M58" s="32">
        <f t="shared" si="13"/>
        <v>3621</v>
      </c>
      <c r="N58" s="32">
        <f t="shared" si="12"/>
        <v>3840264</v>
      </c>
      <c r="O58" s="45">
        <f t="shared" si="8"/>
        <v>239.0900261486739</v>
      </c>
      <c r="P58" s="10"/>
    </row>
    <row r="59" spans="1:16">
      <c r="A59" s="12"/>
      <c r="B59" s="25">
        <v>361.1</v>
      </c>
      <c r="C59" s="20" t="s">
        <v>64</v>
      </c>
      <c r="D59" s="46">
        <v>20953</v>
      </c>
      <c r="E59" s="46">
        <v>466</v>
      </c>
      <c r="F59" s="46">
        <v>0</v>
      </c>
      <c r="G59" s="46">
        <v>1474</v>
      </c>
      <c r="H59" s="46">
        <v>0</v>
      </c>
      <c r="I59" s="46">
        <v>21670</v>
      </c>
      <c r="J59" s="46">
        <v>0</v>
      </c>
      <c r="K59" s="46">
        <v>402172</v>
      </c>
      <c r="L59" s="46">
        <v>0</v>
      </c>
      <c r="M59" s="46">
        <v>3621</v>
      </c>
      <c r="N59" s="46">
        <f t="shared" si="12"/>
        <v>450356</v>
      </c>
      <c r="O59" s="47">
        <f t="shared" si="8"/>
        <v>28.038600423359483</v>
      </c>
      <c r="P59" s="9"/>
    </row>
    <row r="60" spans="1:16">
      <c r="A60" s="12"/>
      <c r="B60" s="25">
        <v>361.2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519682</v>
      </c>
      <c r="L60" s="46">
        <v>0</v>
      </c>
      <c r="M60" s="46">
        <v>0</v>
      </c>
      <c r="N60" s="46">
        <f t="shared" ref="N60:N68" si="14">SUM(D60:M60)</f>
        <v>519682</v>
      </c>
      <c r="O60" s="47">
        <f t="shared" si="8"/>
        <v>32.35475034242311</v>
      </c>
      <c r="P60" s="9"/>
    </row>
    <row r="61" spans="1:16">
      <c r="A61" s="12"/>
      <c r="B61" s="25">
        <v>361.3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102112</v>
      </c>
      <c r="L61" s="46">
        <v>0</v>
      </c>
      <c r="M61" s="46">
        <v>0</v>
      </c>
      <c r="N61" s="46">
        <f t="shared" si="14"/>
        <v>102112</v>
      </c>
      <c r="O61" s="47">
        <f t="shared" si="8"/>
        <v>6.3573652098119782</v>
      </c>
      <c r="P61" s="9"/>
    </row>
    <row r="62" spans="1:16">
      <c r="A62" s="12"/>
      <c r="B62" s="25">
        <v>361.4</v>
      </c>
      <c r="C62" s="20" t="s">
        <v>115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503092</v>
      </c>
      <c r="L62" s="46">
        <v>0</v>
      </c>
      <c r="M62" s="46">
        <v>0</v>
      </c>
      <c r="N62" s="46">
        <f t="shared" si="14"/>
        <v>503092</v>
      </c>
      <c r="O62" s="47">
        <f t="shared" si="8"/>
        <v>31.321877723820197</v>
      </c>
      <c r="P62" s="9"/>
    </row>
    <row r="63" spans="1:16">
      <c r="A63" s="12"/>
      <c r="B63" s="25">
        <v>362</v>
      </c>
      <c r="C63" s="20" t="s">
        <v>68</v>
      </c>
      <c r="D63" s="46">
        <v>13373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13373</v>
      </c>
      <c r="O63" s="47">
        <f t="shared" si="8"/>
        <v>0.83258622836508533</v>
      </c>
      <c r="P63" s="9"/>
    </row>
    <row r="64" spans="1:16">
      <c r="A64" s="12"/>
      <c r="B64" s="25">
        <v>364</v>
      </c>
      <c r="C64" s="20" t="s">
        <v>116</v>
      </c>
      <c r="D64" s="46">
        <v>9485</v>
      </c>
      <c r="E64" s="46">
        <v>21388</v>
      </c>
      <c r="F64" s="46">
        <v>0</v>
      </c>
      <c r="G64" s="46">
        <v>0</v>
      </c>
      <c r="H64" s="46">
        <v>0</v>
      </c>
      <c r="I64" s="46">
        <v>1967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32840</v>
      </c>
      <c r="O64" s="47">
        <f t="shared" si="8"/>
        <v>2.0445772631054662</v>
      </c>
      <c r="P64" s="9"/>
    </row>
    <row r="65" spans="1:119">
      <c r="A65" s="12"/>
      <c r="B65" s="25">
        <v>366</v>
      </c>
      <c r="C65" s="20" t="s">
        <v>69</v>
      </c>
      <c r="D65" s="46">
        <v>51467</v>
      </c>
      <c r="E65" s="46">
        <v>30000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81467</v>
      </c>
      <c r="O65" s="47">
        <f t="shared" si="8"/>
        <v>5.0720333706885814</v>
      </c>
      <c r="P65" s="9"/>
    </row>
    <row r="66" spans="1:119">
      <c r="A66" s="12"/>
      <c r="B66" s="25">
        <v>368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1823931</v>
      </c>
      <c r="L66" s="46">
        <v>0</v>
      </c>
      <c r="M66" s="46">
        <v>0</v>
      </c>
      <c r="N66" s="46">
        <f t="shared" si="14"/>
        <v>1823931</v>
      </c>
      <c r="O66" s="47">
        <f t="shared" si="8"/>
        <v>113.55565932013448</v>
      </c>
      <c r="P66" s="9"/>
    </row>
    <row r="67" spans="1:119">
      <c r="A67" s="12"/>
      <c r="B67" s="25">
        <v>369.3</v>
      </c>
      <c r="C67" s="20" t="s">
        <v>99</v>
      </c>
      <c r="D67" s="46">
        <v>5139</v>
      </c>
      <c r="E67" s="46">
        <v>3680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8819</v>
      </c>
      <c r="O67" s="47">
        <f t="shared" si="8"/>
        <v>0.54905989291495461</v>
      </c>
      <c r="P67" s="9"/>
    </row>
    <row r="68" spans="1:119">
      <c r="A68" s="12"/>
      <c r="B68" s="25">
        <v>369.9</v>
      </c>
      <c r="C68" s="20" t="s">
        <v>71</v>
      </c>
      <c r="D68" s="46">
        <v>69262</v>
      </c>
      <c r="E68" s="46">
        <v>14048</v>
      </c>
      <c r="F68" s="46">
        <v>0</v>
      </c>
      <c r="G68" s="46">
        <v>0</v>
      </c>
      <c r="H68" s="46">
        <v>0</v>
      </c>
      <c r="I68" s="46">
        <v>221282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304592</v>
      </c>
      <c r="O68" s="47">
        <f t="shared" si="8"/>
        <v>18.963516374050553</v>
      </c>
      <c r="P68" s="9"/>
    </row>
    <row r="69" spans="1:119" ht="15.75">
      <c r="A69" s="29" t="s">
        <v>47</v>
      </c>
      <c r="B69" s="30"/>
      <c r="C69" s="31"/>
      <c r="D69" s="32">
        <f t="shared" ref="D69:M69" si="15">SUM(D70:D71)</f>
        <v>2726259</v>
      </c>
      <c r="E69" s="32">
        <f t="shared" si="15"/>
        <v>327535</v>
      </c>
      <c r="F69" s="32">
        <f t="shared" si="15"/>
        <v>708054</v>
      </c>
      <c r="G69" s="32">
        <f t="shared" si="15"/>
        <v>0</v>
      </c>
      <c r="H69" s="32">
        <f t="shared" si="15"/>
        <v>0</v>
      </c>
      <c r="I69" s="32">
        <f t="shared" si="15"/>
        <v>109700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3871548</v>
      </c>
      <c r="O69" s="45">
        <f>(N69/O$74)</f>
        <v>241.03772880089653</v>
      </c>
      <c r="P69" s="9"/>
    </row>
    <row r="70" spans="1:119">
      <c r="A70" s="12"/>
      <c r="B70" s="25">
        <v>381</v>
      </c>
      <c r="C70" s="20" t="s">
        <v>72</v>
      </c>
      <c r="D70" s="46">
        <v>1225000</v>
      </c>
      <c r="E70" s="46">
        <v>53522</v>
      </c>
      <c r="F70" s="46">
        <v>708054</v>
      </c>
      <c r="G70" s="46">
        <v>0</v>
      </c>
      <c r="H70" s="46">
        <v>0</v>
      </c>
      <c r="I70" s="46">
        <v>109700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2096276</v>
      </c>
      <c r="O70" s="47">
        <f>(N70/O$74)</f>
        <v>130.51151786826048</v>
      </c>
      <c r="P70" s="9"/>
    </row>
    <row r="71" spans="1:119" ht="15.75" thickBot="1">
      <c r="A71" s="12"/>
      <c r="B71" s="25">
        <v>383</v>
      </c>
      <c r="C71" s="20" t="s">
        <v>73</v>
      </c>
      <c r="D71" s="46">
        <v>1501259</v>
      </c>
      <c r="E71" s="46">
        <v>274013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1775272</v>
      </c>
      <c r="O71" s="47">
        <f>(N71/O$74)</f>
        <v>110.52621093263603</v>
      </c>
      <c r="P71" s="9"/>
    </row>
    <row r="72" spans="1:119" ht="16.5" thickBot="1">
      <c r="A72" s="14" t="s">
        <v>60</v>
      </c>
      <c r="B72" s="23"/>
      <c r="C72" s="22"/>
      <c r="D72" s="15">
        <f t="shared" ref="D72:M72" si="16">SUM(D5,D17,D27,D43,D53,D58,D69)</f>
        <v>15996595</v>
      </c>
      <c r="E72" s="15">
        <f t="shared" si="16"/>
        <v>4456013</v>
      </c>
      <c r="F72" s="15">
        <f t="shared" si="16"/>
        <v>1224354</v>
      </c>
      <c r="G72" s="15">
        <f t="shared" si="16"/>
        <v>382762</v>
      </c>
      <c r="H72" s="15">
        <f t="shared" si="16"/>
        <v>0</v>
      </c>
      <c r="I72" s="15">
        <f t="shared" si="16"/>
        <v>10423394</v>
      </c>
      <c r="J72" s="15">
        <f t="shared" si="16"/>
        <v>0</v>
      </c>
      <c r="K72" s="15">
        <f t="shared" si="16"/>
        <v>3350989</v>
      </c>
      <c r="L72" s="15">
        <f t="shared" si="16"/>
        <v>0</v>
      </c>
      <c r="M72" s="15">
        <f t="shared" si="16"/>
        <v>3863580</v>
      </c>
      <c r="N72" s="15">
        <f>SUM(D72:M72)</f>
        <v>39697687</v>
      </c>
      <c r="O72" s="38">
        <f>(N72/O$74)</f>
        <v>2471.5282654712987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161</v>
      </c>
      <c r="M74" s="48"/>
      <c r="N74" s="48"/>
      <c r="O74" s="43">
        <v>16062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5713608</v>
      </c>
      <c r="E5" s="27">
        <f t="shared" si="0"/>
        <v>1973831</v>
      </c>
      <c r="F5" s="27">
        <f t="shared" si="0"/>
        <v>346700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8034139</v>
      </c>
      <c r="O5" s="33">
        <f t="shared" ref="O5:O36" si="1">(N5/O$73)</f>
        <v>508.77962130327404</v>
      </c>
      <c r="P5" s="6"/>
    </row>
    <row r="6" spans="1:133">
      <c r="A6" s="12"/>
      <c r="B6" s="25">
        <v>311</v>
      </c>
      <c r="C6" s="20" t="s">
        <v>2</v>
      </c>
      <c r="D6" s="46">
        <v>3582178</v>
      </c>
      <c r="E6" s="46">
        <v>1129147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4711325</v>
      </c>
      <c r="O6" s="47">
        <f t="shared" si="1"/>
        <v>298.35507567601798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83972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83972</v>
      </c>
      <c r="O7" s="47">
        <f t="shared" si="1"/>
        <v>5.3177126211132926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468740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468740</v>
      </c>
      <c r="O8" s="47">
        <f t="shared" si="1"/>
        <v>29.683997213602684</v>
      </c>
      <c r="P8" s="9"/>
    </row>
    <row r="9" spans="1:133">
      <c r="A9" s="12"/>
      <c r="B9" s="25">
        <v>312.42</v>
      </c>
      <c r="C9" s="20" t="s">
        <v>133</v>
      </c>
      <c r="D9" s="46">
        <v>0</v>
      </c>
      <c r="E9" s="46">
        <v>291972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291972</v>
      </c>
      <c r="O9" s="47">
        <f t="shared" si="1"/>
        <v>18.489772655309988</v>
      </c>
      <c r="P9" s="9"/>
    </row>
    <row r="10" spans="1:133">
      <c r="A10" s="12"/>
      <c r="B10" s="25">
        <v>312.51</v>
      </c>
      <c r="C10" s="20" t="s">
        <v>82</v>
      </c>
      <c r="D10" s="46">
        <v>114965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114965</v>
      </c>
      <c r="O10" s="47">
        <f t="shared" si="1"/>
        <v>7.2804128934203023</v>
      </c>
      <c r="P10" s="9"/>
    </row>
    <row r="11" spans="1:133">
      <c r="A11" s="12"/>
      <c r="B11" s="25">
        <v>312.52</v>
      </c>
      <c r="C11" s="20" t="s">
        <v>102</v>
      </c>
      <c r="D11" s="46">
        <v>122394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122394</v>
      </c>
      <c r="O11" s="47">
        <f t="shared" si="1"/>
        <v>7.7508707491609146</v>
      </c>
      <c r="P11" s="9"/>
    </row>
    <row r="12" spans="1:133">
      <c r="A12" s="12"/>
      <c r="B12" s="25">
        <v>314.10000000000002</v>
      </c>
      <c r="C12" s="20" t="s">
        <v>13</v>
      </c>
      <c r="D12" s="46">
        <v>1159294</v>
      </c>
      <c r="E12" s="46">
        <v>0</v>
      </c>
      <c r="F12" s="46">
        <v>242200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1401494</v>
      </c>
      <c r="O12" s="47">
        <f t="shared" si="1"/>
        <v>88.752707238300303</v>
      </c>
      <c r="P12" s="9"/>
    </row>
    <row r="13" spans="1:133">
      <c r="A13" s="12"/>
      <c r="B13" s="25">
        <v>314.3</v>
      </c>
      <c r="C13" s="20" t="s">
        <v>14</v>
      </c>
      <c r="D13" s="46">
        <v>289258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289258</v>
      </c>
      <c r="O13" s="47">
        <f t="shared" si="1"/>
        <v>18.317902602748401</v>
      </c>
      <c r="P13" s="9"/>
    </row>
    <row r="14" spans="1:133">
      <c r="A14" s="12"/>
      <c r="B14" s="25">
        <v>314.8</v>
      </c>
      <c r="C14" s="20" t="s">
        <v>16</v>
      </c>
      <c r="D14" s="46">
        <v>27533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27533</v>
      </c>
      <c r="O14" s="47">
        <f t="shared" si="1"/>
        <v>1.7435881198150844</v>
      </c>
      <c r="P14" s="9"/>
    </row>
    <row r="15" spans="1:133">
      <c r="A15" s="12"/>
      <c r="B15" s="25">
        <v>315</v>
      </c>
      <c r="C15" s="20" t="s">
        <v>103</v>
      </c>
      <c r="D15" s="46">
        <v>349853</v>
      </c>
      <c r="E15" s="46">
        <v>0</v>
      </c>
      <c r="F15" s="46">
        <v>104500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454353</v>
      </c>
      <c r="O15" s="47">
        <f t="shared" si="1"/>
        <v>28.772908618833512</v>
      </c>
      <c r="P15" s="9"/>
    </row>
    <row r="16" spans="1:133">
      <c r="A16" s="12"/>
      <c r="B16" s="25">
        <v>316</v>
      </c>
      <c r="C16" s="20" t="s">
        <v>104</v>
      </c>
      <c r="D16" s="46">
        <v>68133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68133</v>
      </c>
      <c r="O16" s="47">
        <f t="shared" si="1"/>
        <v>4.3146729149515544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SUM(D18:D25)</f>
        <v>1800457</v>
      </c>
      <c r="E17" s="32">
        <f t="shared" si="3"/>
        <v>27471</v>
      </c>
      <c r="F17" s="32">
        <f t="shared" si="3"/>
        <v>0</v>
      </c>
      <c r="G17" s="32">
        <f t="shared" si="3"/>
        <v>161955</v>
      </c>
      <c r="H17" s="32">
        <f t="shared" si="3"/>
        <v>0</v>
      </c>
      <c r="I17" s="32">
        <f t="shared" si="3"/>
        <v>407445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2397328</v>
      </c>
      <c r="O17" s="45">
        <f t="shared" si="1"/>
        <v>151.81609777721488</v>
      </c>
      <c r="P17" s="10"/>
    </row>
    <row r="18" spans="1:16">
      <c r="A18" s="12"/>
      <c r="B18" s="25">
        <v>322</v>
      </c>
      <c r="C18" s="20" t="s">
        <v>0</v>
      </c>
      <c r="D18" s="46">
        <v>485065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485065</v>
      </c>
      <c r="O18" s="47">
        <f t="shared" si="1"/>
        <v>30.717813944652018</v>
      </c>
      <c r="P18" s="9"/>
    </row>
    <row r="19" spans="1:16">
      <c r="A19" s="12"/>
      <c r="B19" s="25">
        <v>323.10000000000002</v>
      </c>
      <c r="C19" s="20" t="s">
        <v>20</v>
      </c>
      <c r="D19" s="46">
        <v>1102573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1102573</v>
      </c>
      <c r="O19" s="47">
        <f t="shared" si="1"/>
        <v>69.822873788867071</v>
      </c>
      <c r="P19" s="9"/>
    </row>
    <row r="20" spans="1:16">
      <c r="A20" s="12"/>
      <c r="B20" s="25">
        <v>323.7</v>
      </c>
      <c r="C20" s="20" t="s">
        <v>21</v>
      </c>
      <c r="D20" s="46">
        <v>168176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168176</v>
      </c>
      <c r="O20" s="47">
        <f t="shared" si="1"/>
        <v>10.65011715534165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0</v>
      </c>
      <c r="G21" s="46">
        <v>102357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102357</v>
      </c>
      <c r="O21" s="47">
        <f t="shared" si="1"/>
        <v>6.4819834082705334</v>
      </c>
      <c r="P21" s="9"/>
    </row>
    <row r="22" spans="1:16">
      <c r="A22" s="12"/>
      <c r="B22" s="25">
        <v>324.20999999999998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407445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407445</v>
      </c>
      <c r="O22" s="47">
        <f t="shared" si="1"/>
        <v>25.802355772275348</v>
      </c>
      <c r="P22" s="9"/>
    </row>
    <row r="23" spans="1:16">
      <c r="A23" s="12"/>
      <c r="B23" s="25">
        <v>324.61</v>
      </c>
      <c r="C23" s="20" t="s">
        <v>26</v>
      </c>
      <c r="D23" s="46">
        <v>0</v>
      </c>
      <c r="E23" s="46">
        <v>27471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27471</v>
      </c>
      <c r="O23" s="47">
        <f t="shared" si="1"/>
        <v>1.7396618326895066</v>
      </c>
      <c r="P23" s="9"/>
    </row>
    <row r="24" spans="1:16">
      <c r="A24" s="12"/>
      <c r="B24" s="25">
        <v>324.62</v>
      </c>
      <c r="C24" s="20" t="s">
        <v>148</v>
      </c>
      <c r="D24" s="46">
        <v>0</v>
      </c>
      <c r="E24" s="46">
        <v>0</v>
      </c>
      <c r="F24" s="46">
        <v>0</v>
      </c>
      <c r="G24" s="46">
        <v>59598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59598</v>
      </c>
      <c r="O24" s="47">
        <f t="shared" si="1"/>
        <v>3.7741751630675702</v>
      </c>
      <c r="P24" s="9"/>
    </row>
    <row r="25" spans="1:16">
      <c r="A25" s="12"/>
      <c r="B25" s="25">
        <v>329</v>
      </c>
      <c r="C25" s="20" t="s">
        <v>27</v>
      </c>
      <c r="D25" s="46">
        <v>44643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44643</v>
      </c>
      <c r="O25" s="47">
        <f t="shared" si="1"/>
        <v>2.8271167120511684</v>
      </c>
      <c r="P25" s="9"/>
    </row>
    <row r="26" spans="1:16" ht="15.75">
      <c r="A26" s="29" t="s">
        <v>29</v>
      </c>
      <c r="B26" s="30"/>
      <c r="C26" s="31"/>
      <c r="D26" s="32">
        <f t="shared" ref="D26:M26" si="6">SUM(D27:D42)</f>
        <v>2025531</v>
      </c>
      <c r="E26" s="32">
        <f t="shared" si="6"/>
        <v>1531247</v>
      </c>
      <c r="F26" s="32">
        <f t="shared" si="6"/>
        <v>0</v>
      </c>
      <c r="G26" s="32">
        <f t="shared" si="6"/>
        <v>77000</v>
      </c>
      <c r="H26" s="32">
        <f t="shared" si="6"/>
        <v>0</v>
      </c>
      <c r="I26" s="32">
        <f t="shared" si="6"/>
        <v>18900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3412442</v>
      </c>
      <c r="N26" s="44">
        <f t="shared" si="5"/>
        <v>7065120</v>
      </c>
      <c r="O26" s="45">
        <f t="shared" si="1"/>
        <v>447.41434994617185</v>
      </c>
      <c r="P26" s="10"/>
    </row>
    <row r="27" spans="1:16">
      <c r="A27" s="12"/>
      <c r="B27" s="25">
        <v>331.1</v>
      </c>
      <c r="C27" s="20" t="s">
        <v>88</v>
      </c>
      <c r="D27" s="46">
        <v>350569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350569</v>
      </c>
      <c r="O27" s="47">
        <f t="shared" si="1"/>
        <v>22.200557279462984</v>
      </c>
      <c r="P27" s="9"/>
    </row>
    <row r="28" spans="1:16">
      <c r="A28" s="12"/>
      <c r="B28" s="25">
        <v>331.2</v>
      </c>
      <c r="C28" s="20" t="s">
        <v>28</v>
      </c>
      <c r="D28" s="46">
        <v>4102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4102</v>
      </c>
      <c r="O28" s="47">
        <f t="shared" si="1"/>
        <v>0.2597682224051675</v>
      </c>
      <c r="P28" s="9"/>
    </row>
    <row r="29" spans="1:16">
      <c r="A29" s="12"/>
      <c r="B29" s="25">
        <v>331.35</v>
      </c>
      <c r="C29" s="20" t="s">
        <v>123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18900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18900</v>
      </c>
      <c r="O29" s="47">
        <f t="shared" si="1"/>
        <v>1.196884301184219</v>
      </c>
      <c r="P29" s="9"/>
    </row>
    <row r="30" spans="1:16">
      <c r="A30" s="12"/>
      <c r="B30" s="25">
        <v>331.41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1055655</v>
      </c>
      <c r="N30" s="46">
        <f t="shared" si="5"/>
        <v>1055655</v>
      </c>
      <c r="O30" s="47">
        <f t="shared" si="1"/>
        <v>66.851687670191879</v>
      </c>
      <c r="P30" s="9"/>
    </row>
    <row r="31" spans="1:16">
      <c r="A31" s="12"/>
      <c r="B31" s="25">
        <v>334.41</v>
      </c>
      <c r="C31" s="20" t="s">
        <v>32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2176966</v>
      </c>
      <c r="N31" s="46">
        <f t="shared" ref="N31:N38" si="7">SUM(D31:M31)</f>
        <v>2176966</v>
      </c>
      <c r="O31" s="47">
        <f t="shared" si="1"/>
        <v>137.86118675194732</v>
      </c>
      <c r="P31" s="9"/>
    </row>
    <row r="32" spans="1:16">
      <c r="A32" s="12"/>
      <c r="B32" s="25">
        <v>334.7</v>
      </c>
      <c r="C32" s="20" t="s">
        <v>33</v>
      </c>
      <c r="D32" s="46">
        <v>0</v>
      </c>
      <c r="E32" s="46">
        <v>0</v>
      </c>
      <c r="F32" s="46">
        <v>0</v>
      </c>
      <c r="G32" s="46">
        <v>77000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77000</v>
      </c>
      <c r="O32" s="47">
        <f t="shared" si="1"/>
        <v>4.8761953011208918</v>
      </c>
      <c r="P32" s="9"/>
    </row>
    <row r="33" spans="1:16">
      <c r="A33" s="12"/>
      <c r="B33" s="25">
        <v>335.14</v>
      </c>
      <c r="C33" s="20" t="s">
        <v>106</v>
      </c>
      <c r="D33" s="46">
        <v>41590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41590</v>
      </c>
      <c r="O33" s="47">
        <f t="shared" si="1"/>
        <v>2.6337787347223101</v>
      </c>
      <c r="P33" s="9"/>
    </row>
    <row r="34" spans="1:16">
      <c r="A34" s="12"/>
      <c r="B34" s="25">
        <v>335.15</v>
      </c>
      <c r="C34" s="20" t="s">
        <v>107</v>
      </c>
      <c r="D34" s="46">
        <v>15319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15319</v>
      </c>
      <c r="O34" s="47">
        <f t="shared" si="1"/>
        <v>0.97010955607624594</v>
      </c>
      <c r="P34" s="9"/>
    </row>
    <row r="35" spans="1:16">
      <c r="A35" s="12"/>
      <c r="B35" s="25">
        <v>335.16</v>
      </c>
      <c r="C35" s="20" t="s">
        <v>137</v>
      </c>
      <c r="D35" s="46">
        <v>422031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422031</v>
      </c>
      <c r="O35" s="47">
        <f t="shared" si="1"/>
        <v>26.726046482173391</v>
      </c>
      <c r="P35" s="9"/>
    </row>
    <row r="36" spans="1:16">
      <c r="A36" s="12"/>
      <c r="B36" s="25">
        <v>335.18</v>
      </c>
      <c r="C36" s="20" t="s">
        <v>108</v>
      </c>
      <c r="D36" s="46">
        <v>993571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993571</v>
      </c>
      <c r="O36" s="47">
        <f t="shared" si="1"/>
        <v>62.920081058830981</v>
      </c>
      <c r="P36" s="9"/>
    </row>
    <row r="37" spans="1:16">
      <c r="A37" s="12"/>
      <c r="B37" s="25">
        <v>335.21</v>
      </c>
      <c r="C37" s="20" t="s">
        <v>38</v>
      </c>
      <c r="D37" s="46">
        <v>9778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9778</v>
      </c>
      <c r="O37" s="47">
        <f t="shared" ref="O37:O68" si="8">(N37/O$73)</f>
        <v>0.61921347603065036</v>
      </c>
      <c r="P37" s="9"/>
    </row>
    <row r="38" spans="1:16">
      <c r="A38" s="12"/>
      <c r="B38" s="25">
        <v>335.49</v>
      </c>
      <c r="C38" s="20" t="s">
        <v>39</v>
      </c>
      <c r="D38" s="46">
        <v>0</v>
      </c>
      <c r="E38" s="46">
        <v>141923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141923</v>
      </c>
      <c r="O38" s="47">
        <f t="shared" si="8"/>
        <v>8.987587866506237</v>
      </c>
      <c r="P38" s="9"/>
    </row>
    <row r="39" spans="1:16">
      <c r="A39" s="12"/>
      <c r="B39" s="25">
        <v>337.1</v>
      </c>
      <c r="C39" s="20" t="s">
        <v>155</v>
      </c>
      <c r="D39" s="46">
        <v>4500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4500</v>
      </c>
      <c r="O39" s="47">
        <f t="shared" si="8"/>
        <v>0.28497245266290927</v>
      </c>
      <c r="P39" s="9"/>
    </row>
    <row r="40" spans="1:16">
      <c r="A40" s="12"/>
      <c r="B40" s="25">
        <v>337.4</v>
      </c>
      <c r="C40" s="20" t="s">
        <v>139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179821</v>
      </c>
      <c r="N40" s="46">
        <f>SUM(D40:M40)</f>
        <v>179821</v>
      </c>
      <c r="O40" s="47">
        <f t="shared" si="8"/>
        <v>11.387562535621557</v>
      </c>
      <c r="P40" s="9"/>
    </row>
    <row r="41" spans="1:16">
      <c r="A41" s="12"/>
      <c r="B41" s="25">
        <v>337.7</v>
      </c>
      <c r="C41" s="20" t="s">
        <v>156</v>
      </c>
      <c r="D41" s="46">
        <v>0</v>
      </c>
      <c r="E41" s="46">
        <v>616854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616854</v>
      </c>
      <c r="O41" s="47">
        <f t="shared" si="8"/>
        <v>39.063643847761384</v>
      </c>
      <c r="P41" s="9"/>
    </row>
    <row r="42" spans="1:16">
      <c r="A42" s="12"/>
      <c r="B42" s="25">
        <v>338</v>
      </c>
      <c r="C42" s="20" t="s">
        <v>40</v>
      </c>
      <c r="D42" s="46">
        <v>184071</v>
      </c>
      <c r="E42" s="46">
        <v>772470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956541</v>
      </c>
      <c r="O42" s="47">
        <f t="shared" si="8"/>
        <v>60.57507440947375</v>
      </c>
      <c r="P42" s="9"/>
    </row>
    <row r="43" spans="1:16" ht="15.75">
      <c r="A43" s="29" t="s">
        <v>45</v>
      </c>
      <c r="B43" s="30"/>
      <c r="C43" s="31"/>
      <c r="D43" s="32">
        <f t="shared" ref="D43:M43" si="9">SUM(D44:D51)</f>
        <v>3004279</v>
      </c>
      <c r="E43" s="32">
        <f t="shared" si="9"/>
        <v>141740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8407868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400686</v>
      </c>
      <c r="N43" s="32">
        <f>SUM(D43:M43)</f>
        <v>11954573</v>
      </c>
      <c r="O43" s="45">
        <f t="shared" si="8"/>
        <v>757.04977518839848</v>
      </c>
      <c r="P43" s="10"/>
    </row>
    <row r="44" spans="1:16">
      <c r="A44" s="12"/>
      <c r="B44" s="25">
        <v>341.9</v>
      </c>
      <c r="C44" s="20" t="s">
        <v>111</v>
      </c>
      <c r="D44" s="46">
        <v>66705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0">SUM(D44:M44)</f>
        <v>66705</v>
      </c>
      <c r="O44" s="47">
        <f t="shared" si="8"/>
        <v>4.2242416566398582</v>
      </c>
      <c r="P44" s="9"/>
    </row>
    <row r="45" spans="1:16">
      <c r="A45" s="12"/>
      <c r="B45" s="25">
        <v>342.1</v>
      </c>
      <c r="C45" s="20" t="s">
        <v>50</v>
      </c>
      <c r="D45" s="46">
        <v>36487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36487</v>
      </c>
      <c r="O45" s="47">
        <f t="shared" si="8"/>
        <v>2.310619973402571</v>
      </c>
      <c r="P45" s="9"/>
    </row>
    <row r="46" spans="1:16">
      <c r="A46" s="12"/>
      <c r="B46" s="25">
        <v>342.2</v>
      </c>
      <c r="C46" s="20" t="s">
        <v>51</v>
      </c>
      <c r="D46" s="46">
        <v>1071153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1071153</v>
      </c>
      <c r="O46" s="47">
        <f t="shared" si="8"/>
        <v>67.833132797162946</v>
      </c>
      <c r="P46" s="9"/>
    </row>
    <row r="47" spans="1:16">
      <c r="A47" s="12"/>
      <c r="B47" s="25">
        <v>343.4</v>
      </c>
      <c r="C47" s="20" t="s">
        <v>54</v>
      </c>
      <c r="D47" s="46">
        <v>1195563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1195563</v>
      </c>
      <c r="O47" s="47">
        <f t="shared" si="8"/>
        <v>75.711671205116843</v>
      </c>
      <c r="P47" s="9"/>
    </row>
    <row r="48" spans="1:16">
      <c r="A48" s="12"/>
      <c r="B48" s="25">
        <v>343.6</v>
      </c>
      <c r="C48" s="20" t="s">
        <v>55</v>
      </c>
      <c r="D48" s="46">
        <v>610662</v>
      </c>
      <c r="E48" s="46">
        <v>0</v>
      </c>
      <c r="F48" s="46">
        <v>0</v>
      </c>
      <c r="G48" s="46">
        <v>0</v>
      </c>
      <c r="H48" s="46">
        <v>0</v>
      </c>
      <c r="I48" s="46">
        <v>8329706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8940368</v>
      </c>
      <c r="O48" s="47">
        <f t="shared" si="8"/>
        <v>566.16857703755306</v>
      </c>
      <c r="P48" s="9"/>
    </row>
    <row r="49" spans="1:16">
      <c r="A49" s="12"/>
      <c r="B49" s="25">
        <v>343.8</v>
      </c>
      <c r="C49" s="20" t="s">
        <v>56</v>
      </c>
      <c r="D49" s="46">
        <v>23709</v>
      </c>
      <c r="E49" s="46">
        <v>0</v>
      </c>
      <c r="F49" s="46">
        <v>0</v>
      </c>
      <c r="G49" s="46">
        <v>0</v>
      </c>
      <c r="H49" s="46">
        <v>0</v>
      </c>
      <c r="I49" s="46">
        <v>78162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101871</v>
      </c>
      <c r="O49" s="47">
        <f t="shared" si="8"/>
        <v>6.4512063833829396</v>
      </c>
      <c r="P49" s="9"/>
    </row>
    <row r="50" spans="1:16">
      <c r="A50" s="12"/>
      <c r="B50" s="25">
        <v>344.1</v>
      </c>
      <c r="C50" s="20" t="s">
        <v>112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400686</v>
      </c>
      <c r="N50" s="46">
        <f t="shared" si="10"/>
        <v>400686</v>
      </c>
      <c r="O50" s="47">
        <f t="shared" si="8"/>
        <v>25.374327148375656</v>
      </c>
      <c r="P50" s="9"/>
    </row>
    <row r="51" spans="1:16">
      <c r="A51" s="12"/>
      <c r="B51" s="25">
        <v>344.9</v>
      </c>
      <c r="C51" s="20" t="s">
        <v>113</v>
      </c>
      <c r="D51" s="46">
        <v>0</v>
      </c>
      <c r="E51" s="46">
        <v>141740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141740</v>
      </c>
      <c r="O51" s="47">
        <f t="shared" si="8"/>
        <v>8.9759989867646119</v>
      </c>
      <c r="P51" s="9"/>
    </row>
    <row r="52" spans="1:16" ht="15.75">
      <c r="A52" s="29" t="s">
        <v>46</v>
      </c>
      <c r="B52" s="30"/>
      <c r="C52" s="31"/>
      <c r="D52" s="32">
        <f t="shared" ref="D52:M52" si="11">SUM(D53:D56)</f>
        <v>145038</v>
      </c>
      <c r="E52" s="32">
        <f t="shared" si="11"/>
        <v>6334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ref="N52:N58" si="12">SUM(D52:M52)</f>
        <v>151372</v>
      </c>
      <c r="O52" s="45">
        <f t="shared" si="8"/>
        <v>9.5859666898866447</v>
      </c>
      <c r="P52" s="10"/>
    </row>
    <row r="53" spans="1:16">
      <c r="A53" s="13"/>
      <c r="B53" s="39">
        <v>351.1</v>
      </c>
      <c r="C53" s="21" t="s">
        <v>142</v>
      </c>
      <c r="D53" s="46">
        <v>87905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87905</v>
      </c>
      <c r="O53" s="47">
        <f t="shared" si="8"/>
        <v>5.566778544740675</v>
      </c>
      <c r="P53" s="9"/>
    </row>
    <row r="54" spans="1:16">
      <c r="A54" s="13"/>
      <c r="B54" s="39">
        <v>354</v>
      </c>
      <c r="C54" s="21" t="s">
        <v>62</v>
      </c>
      <c r="D54" s="46">
        <v>55634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55634</v>
      </c>
      <c r="O54" s="47">
        <f t="shared" si="8"/>
        <v>3.5231460958773986</v>
      </c>
      <c r="P54" s="9"/>
    </row>
    <row r="55" spans="1:16">
      <c r="A55" s="13"/>
      <c r="B55" s="39">
        <v>358.2</v>
      </c>
      <c r="C55" s="21" t="s">
        <v>143</v>
      </c>
      <c r="D55" s="46">
        <v>0</v>
      </c>
      <c r="E55" s="46">
        <v>6334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6334</v>
      </c>
      <c r="O55" s="47">
        <f t="shared" si="8"/>
        <v>0.40111455892597048</v>
      </c>
      <c r="P55" s="9"/>
    </row>
    <row r="56" spans="1:16">
      <c r="A56" s="13"/>
      <c r="B56" s="39">
        <v>359</v>
      </c>
      <c r="C56" s="21" t="s">
        <v>144</v>
      </c>
      <c r="D56" s="46">
        <v>1499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1499</v>
      </c>
      <c r="O56" s="47">
        <f t="shared" si="8"/>
        <v>9.4927490342600215E-2</v>
      </c>
      <c r="P56" s="9"/>
    </row>
    <row r="57" spans="1:16" ht="15.75">
      <c r="A57" s="29" t="s">
        <v>4</v>
      </c>
      <c r="B57" s="30"/>
      <c r="C57" s="31"/>
      <c r="D57" s="32">
        <f t="shared" ref="D57:M57" si="13">SUM(D58:D67)</f>
        <v>208558</v>
      </c>
      <c r="E57" s="32">
        <f t="shared" si="13"/>
        <v>98011</v>
      </c>
      <c r="F57" s="32">
        <f t="shared" si="13"/>
        <v>0</v>
      </c>
      <c r="G57" s="32">
        <f t="shared" si="13"/>
        <v>1713</v>
      </c>
      <c r="H57" s="32">
        <f t="shared" si="13"/>
        <v>0</v>
      </c>
      <c r="I57" s="32">
        <f t="shared" si="13"/>
        <v>240573</v>
      </c>
      <c r="J57" s="32">
        <f t="shared" si="13"/>
        <v>0</v>
      </c>
      <c r="K57" s="32">
        <f t="shared" si="13"/>
        <v>4125988</v>
      </c>
      <c r="L57" s="32">
        <f t="shared" si="13"/>
        <v>0</v>
      </c>
      <c r="M57" s="32">
        <f t="shared" si="13"/>
        <v>3059</v>
      </c>
      <c r="N57" s="32">
        <f t="shared" si="12"/>
        <v>4677902</v>
      </c>
      <c r="O57" s="45">
        <f t="shared" si="8"/>
        <v>296.23849027927298</v>
      </c>
      <c r="P57" s="10"/>
    </row>
    <row r="58" spans="1:16">
      <c r="A58" s="12"/>
      <c r="B58" s="25">
        <v>361.1</v>
      </c>
      <c r="C58" s="20" t="s">
        <v>64</v>
      </c>
      <c r="D58" s="46">
        <v>12068</v>
      </c>
      <c r="E58" s="46">
        <v>6912</v>
      </c>
      <c r="F58" s="46">
        <v>0</v>
      </c>
      <c r="G58" s="46">
        <v>1713</v>
      </c>
      <c r="H58" s="46">
        <v>0</v>
      </c>
      <c r="I58" s="46">
        <v>18790</v>
      </c>
      <c r="J58" s="46">
        <v>0</v>
      </c>
      <c r="K58" s="46">
        <v>356843</v>
      </c>
      <c r="L58" s="46">
        <v>0</v>
      </c>
      <c r="M58" s="46">
        <v>3059</v>
      </c>
      <c r="N58" s="46">
        <f t="shared" si="12"/>
        <v>399385</v>
      </c>
      <c r="O58" s="47">
        <f t="shared" si="8"/>
        <v>25.291938445950226</v>
      </c>
      <c r="P58" s="9"/>
    </row>
    <row r="59" spans="1:16">
      <c r="A59" s="12"/>
      <c r="B59" s="25">
        <v>361.2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544330</v>
      </c>
      <c r="L59" s="46">
        <v>0</v>
      </c>
      <c r="M59" s="46">
        <v>0</v>
      </c>
      <c r="N59" s="46">
        <f t="shared" ref="N59:N67" si="14">SUM(D59:M59)</f>
        <v>544330</v>
      </c>
      <c r="O59" s="47">
        <f t="shared" si="8"/>
        <v>34.470901146222531</v>
      </c>
      <c r="P59" s="9"/>
    </row>
    <row r="60" spans="1:16">
      <c r="A60" s="12"/>
      <c r="B60" s="25">
        <v>361.3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437009</v>
      </c>
      <c r="L60" s="46">
        <v>0</v>
      </c>
      <c r="M60" s="46">
        <v>0</v>
      </c>
      <c r="N60" s="46">
        <f t="shared" si="14"/>
        <v>437009</v>
      </c>
      <c r="O60" s="47">
        <f t="shared" si="8"/>
        <v>27.674561459058957</v>
      </c>
      <c r="P60" s="9"/>
    </row>
    <row r="61" spans="1:16">
      <c r="A61" s="12"/>
      <c r="B61" s="25">
        <v>361.4</v>
      </c>
      <c r="C61" s="20" t="s">
        <v>115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1032004</v>
      </c>
      <c r="L61" s="46">
        <v>0</v>
      </c>
      <c r="M61" s="46">
        <v>0</v>
      </c>
      <c r="N61" s="46">
        <f t="shared" si="14"/>
        <v>1032004</v>
      </c>
      <c r="O61" s="47">
        <f t="shared" si="8"/>
        <v>65.35393578620733</v>
      </c>
      <c r="P61" s="9"/>
    </row>
    <row r="62" spans="1:16">
      <c r="A62" s="12"/>
      <c r="B62" s="25">
        <v>362</v>
      </c>
      <c r="C62" s="20" t="s">
        <v>68</v>
      </c>
      <c r="D62" s="46">
        <v>20340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20340</v>
      </c>
      <c r="O62" s="47">
        <f t="shared" si="8"/>
        <v>1.2880754860363499</v>
      </c>
      <c r="P62" s="9"/>
    </row>
    <row r="63" spans="1:16">
      <c r="A63" s="12"/>
      <c r="B63" s="25">
        <v>364</v>
      </c>
      <c r="C63" s="20" t="s">
        <v>116</v>
      </c>
      <c r="D63" s="46">
        <v>203</v>
      </c>
      <c r="E63" s="46">
        <v>0</v>
      </c>
      <c r="F63" s="46">
        <v>0</v>
      </c>
      <c r="G63" s="46">
        <v>0</v>
      </c>
      <c r="H63" s="46">
        <v>0</v>
      </c>
      <c r="I63" s="46">
        <v>3820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4023</v>
      </c>
      <c r="O63" s="47">
        <f t="shared" si="8"/>
        <v>0.25476537268064087</v>
      </c>
      <c r="P63" s="9"/>
    </row>
    <row r="64" spans="1:16">
      <c r="A64" s="12"/>
      <c r="B64" s="25">
        <v>366</v>
      </c>
      <c r="C64" s="20" t="s">
        <v>69</v>
      </c>
      <c r="D64" s="46">
        <v>19854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19854</v>
      </c>
      <c r="O64" s="47">
        <f t="shared" si="8"/>
        <v>1.2572984611487557</v>
      </c>
      <c r="P64" s="9"/>
    </row>
    <row r="65" spans="1:119">
      <c r="A65" s="12"/>
      <c r="B65" s="25">
        <v>368</v>
      </c>
      <c r="C65" s="20" t="s">
        <v>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1755788</v>
      </c>
      <c r="L65" s="46">
        <v>0</v>
      </c>
      <c r="M65" s="46">
        <v>0</v>
      </c>
      <c r="N65" s="46">
        <f t="shared" si="14"/>
        <v>1755788</v>
      </c>
      <c r="O65" s="47">
        <f t="shared" si="8"/>
        <v>111.18915838135646</v>
      </c>
      <c r="P65" s="9"/>
    </row>
    <row r="66" spans="1:119">
      <c r="A66" s="12"/>
      <c r="B66" s="25">
        <v>369.3</v>
      </c>
      <c r="C66" s="20" t="s">
        <v>99</v>
      </c>
      <c r="D66" s="46">
        <v>79891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79891</v>
      </c>
      <c r="O66" s="47">
        <f t="shared" si="8"/>
        <v>5.0592742701538853</v>
      </c>
      <c r="P66" s="9"/>
    </row>
    <row r="67" spans="1:119">
      <c r="A67" s="12"/>
      <c r="B67" s="25">
        <v>369.9</v>
      </c>
      <c r="C67" s="20" t="s">
        <v>71</v>
      </c>
      <c r="D67" s="46">
        <v>76202</v>
      </c>
      <c r="E67" s="46">
        <v>91099</v>
      </c>
      <c r="F67" s="46">
        <v>0</v>
      </c>
      <c r="G67" s="46">
        <v>0</v>
      </c>
      <c r="H67" s="46">
        <v>0</v>
      </c>
      <c r="I67" s="46">
        <v>217963</v>
      </c>
      <c r="J67" s="46">
        <v>0</v>
      </c>
      <c r="K67" s="46">
        <v>14</v>
      </c>
      <c r="L67" s="46">
        <v>0</v>
      </c>
      <c r="M67" s="46">
        <v>0</v>
      </c>
      <c r="N67" s="46">
        <f t="shared" si="14"/>
        <v>385278</v>
      </c>
      <c r="O67" s="47">
        <f t="shared" si="8"/>
        <v>24.398581470457856</v>
      </c>
      <c r="P67" s="9"/>
    </row>
    <row r="68" spans="1:119" ht="15.75">
      <c r="A68" s="29" t="s">
        <v>47</v>
      </c>
      <c r="B68" s="30"/>
      <c r="C68" s="31"/>
      <c r="D68" s="32">
        <f t="shared" ref="D68:M68" si="15">SUM(D69:D70)</f>
        <v>1767239</v>
      </c>
      <c r="E68" s="32">
        <f t="shared" si="15"/>
        <v>174879</v>
      </c>
      <c r="F68" s="32">
        <f t="shared" si="15"/>
        <v>756822</v>
      </c>
      <c r="G68" s="32">
        <f t="shared" si="15"/>
        <v>82651</v>
      </c>
      <c r="H68" s="32">
        <f t="shared" si="15"/>
        <v>0</v>
      </c>
      <c r="I68" s="32">
        <f t="shared" si="15"/>
        <v>108350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>SUM(D68:M68)</f>
        <v>2889941</v>
      </c>
      <c r="O68" s="45">
        <f t="shared" si="8"/>
        <v>183.01190551580015</v>
      </c>
      <c r="P68" s="9"/>
    </row>
    <row r="69" spans="1:119">
      <c r="A69" s="12"/>
      <c r="B69" s="25">
        <v>381</v>
      </c>
      <c r="C69" s="20" t="s">
        <v>72</v>
      </c>
      <c r="D69" s="46">
        <v>1195000</v>
      </c>
      <c r="E69" s="46">
        <v>0</v>
      </c>
      <c r="F69" s="46">
        <v>756822</v>
      </c>
      <c r="G69" s="46">
        <v>82651</v>
      </c>
      <c r="H69" s="46">
        <v>0</v>
      </c>
      <c r="I69" s="46">
        <v>108350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2142823</v>
      </c>
      <c r="O69" s="47">
        <f>(N69/O$73)</f>
        <v>135.69900576277627</v>
      </c>
      <c r="P69" s="9"/>
    </row>
    <row r="70" spans="1:119" ht="15.75" thickBot="1">
      <c r="A70" s="12"/>
      <c r="B70" s="25">
        <v>383</v>
      </c>
      <c r="C70" s="20" t="s">
        <v>73</v>
      </c>
      <c r="D70" s="46">
        <v>572239</v>
      </c>
      <c r="E70" s="46">
        <v>174879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747118</v>
      </c>
      <c r="O70" s="47">
        <f>(N70/O$73)</f>
        <v>47.312899753023878</v>
      </c>
      <c r="P70" s="9"/>
    </row>
    <row r="71" spans="1:119" ht="16.5" thickBot="1">
      <c r="A71" s="14" t="s">
        <v>60</v>
      </c>
      <c r="B71" s="23"/>
      <c r="C71" s="22"/>
      <c r="D71" s="15">
        <f t="shared" ref="D71:M71" si="16">SUM(D5,D17,D26,D43,D52,D57,D68)</f>
        <v>14664710</v>
      </c>
      <c r="E71" s="15">
        <f t="shared" si="16"/>
        <v>3953513</v>
      </c>
      <c r="F71" s="15">
        <f t="shared" si="16"/>
        <v>1103522</v>
      </c>
      <c r="G71" s="15">
        <f t="shared" si="16"/>
        <v>323319</v>
      </c>
      <c r="H71" s="15">
        <f t="shared" si="16"/>
        <v>0</v>
      </c>
      <c r="I71" s="15">
        <f t="shared" si="16"/>
        <v>9183136</v>
      </c>
      <c r="J71" s="15">
        <f t="shared" si="16"/>
        <v>0</v>
      </c>
      <c r="K71" s="15">
        <f t="shared" si="16"/>
        <v>4125988</v>
      </c>
      <c r="L71" s="15">
        <f t="shared" si="16"/>
        <v>0</v>
      </c>
      <c r="M71" s="15">
        <f t="shared" si="16"/>
        <v>3816187</v>
      </c>
      <c r="N71" s="15">
        <f>SUM(D71:M71)</f>
        <v>37170375</v>
      </c>
      <c r="O71" s="38">
        <f>(N71/O$73)</f>
        <v>2353.8962067000189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159</v>
      </c>
      <c r="M73" s="48"/>
      <c r="N73" s="48"/>
      <c r="O73" s="43">
        <v>15791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5352629</v>
      </c>
      <c r="E5" s="27">
        <f t="shared" si="0"/>
        <v>1794600</v>
      </c>
      <c r="F5" s="27">
        <f t="shared" si="0"/>
        <v>667217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7814446</v>
      </c>
      <c r="O5" s="33">
        <f t="shared" ref="O5:O36" si="1">(N5/O$74)</f>
        <v>508.5874389847055</v>
      </c>
      <c r="P5" s="6"/>
    </row>
    <row r="6" spans="1:133">
      <c r="A6" s="12"/>
      <c r="B6" s="25">
        <v>311</v>
      </c>
      <c r="C6" s="20" t="s">
        <v>2</v>
      </c>
      <c r="D6" s="46">
        <v>3552232</v>
      </c>
      <c r="E6" s="46">
        <v>983647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4535879</v>
      </c>
      <c r="O6" s="47">
        <f t="shared" si="1"/>
        <v>295.20852587048489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80284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80284</v>
      </c>
      <c r="O7" s="47">
        <f t="shared" si="1"/>
        <v>5.2251220305890014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447456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447456</v>
      </c>
      <c r="O8" s="47">
        <f t="shared" si="1"/>
        <v>29.121770257077774</v>
      </c>
      <c r="P8" s="9"/>
    </row>
    <row r="9" spans="1:133">
      <c r="A9" s="12"/>
      <c r="B9" s="25">
        <v>312.42</v>
      </c>
      <c r="C9" s="20" t="s">
        <v>133</v>
      </c>
      <c r="D9" s="46">
        <v>0</v>
      </c>
      <c r="E9" s="46">
        <v>283213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283213</v>
      </c>
      <c r="O9" s="47">
        <f t="shared" si="1"/>
        <v>18.432346241457857</v>
      </c>
      <c r="P9" s="9"/>
    </row>
    <row r="10" spans="1:133">
      <c r="A10" s="12"/>
      <c r="B10" s="25">
        <v>312.51</v>
      </c>
      <c r="C10" s="20" t="s">
        <v>82</v>
      </c>
      <c r="D10" s="46">
        <v>125811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125811</v>
      </c>
      <c r="O10" s="47">
        <f t="shared" si="1"/>
        <v>8.1881548974943055</v>
      </c>
      <c r="P10" s="9"/>
    </row>
    <row r="11" spans="1:133">
      <c r="A11" s="12"/>
      <c r="B11" s="25">
        <v>312.52</v>
      </c>
      <c r="C11" s="20" t="s">
        <v>102</v>
      </c>
      <c r="D11" s="46">
        <v>114325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114325</v>
      </c>
      <c r="O11" s="47">
        <f t="shared" si="1"/>
        <v>7.4406117800195251</v>
      </c>
      <c r="P11" s="9"/>
    </row>
    <row r="12" spans="1:133">
      <c r="A12" s="12"/>
      <c r="B12" s="25">
        <v>314.10000000000002</v>
      </c>
      <c r="C12" s="20" t="s">
        <v>13</v>
      </c>
      <c r="D12" s="46">
        <v>833431</v>
      </c>
      <c r="E12" s="46">
        <v>0</v>
      </c>
      <c r="F12" s="46">
        <v>517644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1351075</v>
      </c>
      <c r="O12" s="47">
        <f t="shared" si="1"/>
        <v>87.931988285063454</v>
      </c>
      <c r="P12" s="9"/>
    </row>
    <row r="13" spans="1:133">
      <c r="A13" s="12"/>
      <c r="B13" s="25">
        <v>314.3</v>
      </c>
      <c r="C13" s="20" t="s">
        <v>14</v>
      </c>
      <c r="D13" s="46">
        <v>309941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309941</v>
      </c>
      <c r="O13" s="47">
        <f t="shared" si="1"/>
        <v>20.171884152294176</v>
      </c>
      <c r="P13" s="9"/>
    </row>
    <row r="14" spans="1:133">
      <c r="A14" s="12"/>
      <c r="B14" s="25">
        <v>314.8</v>
      </c>
      <c r="C14" s="20" t="s">
        <v>16</v>
      </c>
      <c r="D14" s="46">
        <v>26872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26872</v>
      </c>
      <c r="O14" s="47">
        <f t="shared" si="1"/>
        <v>1.7489098600715913</v>
      </c>
      <c r="P14" s="9"/>
    </row>
    <row r="15" spans="1:133">
      <c r="A15" s="12"/>
      <c r="B15" s="25">
        <v>315</v>
      </c>
      <c r="C15" s="20" t="s">
        <v>103</v>
      </c>
      <c r="D15" s="46">
        <v>317701</v>
      </c>
      <c r="E15" s="46">
        <v>0</v>
      </c>
      <c r="F15" s="46">
        <v>149573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467274</v>
      </c>
      <c r="O15" s="47">
        <f t="shared" si="1"/>
        <v>30.411584770582493</v>
      </c>
      <c r="P15" s="9"/>
    </row>
    <row r="16" spans="1:133">
      <c r="A16" s="12"/>
      <c r="B16" s="25">
        <v>316</v>
      </c>
      <c r="C16" s="20" t="s">
        <v>104</v>
      </c>
      <c r="D16" s="46">
        <v>72316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72316</v>
      </c>
      <c r="O16" s="47">
        <f t="shared" si="1"/>
        <v>4.7065408395704527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1515273</v>
      </c>
      <c r="E17" s="32">
        <f t="shared" si="3"/>
        <v>72982</v>
      </c>
      <c r="F17" s="32">
        <f t="shared" si="3"/>
        <v>311109</v>
      </c>
      <c r="G17" s="32">
        <f t="shared" si="3"/>
        <v>197227</v>
      </c>
      <c r="H17" s="32">
        <f t="shared" si="3"/>
        <v>0</v>
      </c>
      <c r="I17" s="32">
        <f t="shared" si="3"/>
        <v>664886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2761477</v>
      </c>
      <c r="O17" s="45">
        <f t="shared" si="1"/>
        <v>179.72515457207939</v>
      </c>
      <c r="P17" s="10"/>
    </row>
    <row r="18" spans="1:16">
      <c r="A18" s="12"/>
      <c r="B18" s="25">
        <v>322</v>
      </c>
      <c r="C18" s="20" t="s">
        <v>0</v>
      </c>
      <c r="D18" s="46">
        <v>521246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521246</v>
      </c>
      <c r="O18" s="47">
        <f t="shared" si="1"/>
        <v>33.924243410348197</v>
      </c>
      <c r="P18" s="9"/>
    </row>
    <row r="19" spans="1:16">
      <c r="A19" s="12"/>
      <c r="B19" s="25">
        <v>323.10000000000002</v>
      </c>
      <c r="C19" s="20" t="s">
        <v>20</v>
      </c>
      <c r="D19" s="46">
        <v>777474</v>
      </c>
      <c r="E19" s="46">
        <v>0</v>
      </c>
      <c r="F19" s="46">
        <v>255000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1032474</v>
      </c>
      <c r="O19" s="47">
        <f t="shared" si="1"/>
        <v>67.19648551903677</v>
      </c>
      <c r="P19" s="9"/>
    </row>
    <row r="20" spans="1:16">
      <c r="A20" s="12"/>
      <c r="B20" s="25">
        <v>323.7</v>
      </c>
      <c r="C20" s="20" t="s">
        <v>21</v>
      </c>
      <c r="D20" s="46">
        <v>170290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170290</v>
      </c>
      <c r="O20" s="47">
        <f t="shared" si="1"/>
        <v>11.082980800520664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56109</v>
      </c>
      <c r="G21" s="46">
        <v>72787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128896</v>
      </c>
      <c r="O21" s="47">
        <f t="shared" si="1"/>
        <v>8.3889358932639109</v>
      </c>
      <c r="P21" s="9"/>
    </row>
    <row r="22" spans="1:16">
      <c r="A22" s="12"/>
      <c r="B22" s="25">
        <v>324.20999999999998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664886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664886</v>
      </c>
      <c r="O22" s="47">
        <f t="shared" si="1"/>
        <v>43.272762772534982</v>
      </c>
      <c r="P22" s="9"/>
    </row>
    <row r="23" spans="1:16">
      <c r="A23" s="12"/>
      <c r="B23" s="25">
        <v>324.61</v>
      </c>
      <c r="C23" s="20" t="s">
        <v>26</v>
      </c>
      <c r="D23" s="46">
        <v>0</v>
      </c>
      <c r="E23" s="46">
        <v>57358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57358</v>
      </c>
      <c r="O23" s="47">
        <f t="shared" si="1"/>
        <v>3.7330296127562641</v>
      </c>
      <c r="P23" s="9"/>
    </row>
    <row r="24" spans="1:16">
      <c r="A24" s="12"/>
      <c r="B24" s="25">
        <v>324.62</v>
      </c>
      <c r="C24" s="20" t="s">
        <v>148</v>
      </c>
      <c r="D24" s="46">
        <v>0</v>
      </c>
      <c r="E24" s="46">
        <v>0</v>
      </c>
      <c r="F24" s="46">
        <v>0</v>
      </c>
      <c r="G24" s="46">
        <v>124440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124440</v>
      </c>
      <c r="O24" s="47">
        <f t="shared" si="1"/>
        <v>8.0989261308167908</v>
      </c>
      <c r="P24" s="9"/>
    </row>
    <row r="25" spans="1:16">
      <c r="A25" s="12"/>
      <c r="B25" s="25">
        <v>325.10000000000002</v>
      </c>
      <c r="C25" s="20" t="s">
        <v>134</v>
      </c>
      <c r="D25" s="46">
        <v>0</v>
      </c>
      <c r="E25" s="46">
        <v>15624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15624</v>
      </c>
      <c r="O25" s="47">
        <f t="shared" si="1"/>
        <v>1.0168564920273349</v>
      </c>
      <c r="P25" s="9"/>
    </row>
    <row r="26" spans="1:16">
      <c r="A26" s="12"/>
      <c r="B26" s="25">
        <v>329</v>
      </c>
      <c r="C26" s="20" t="s">
        <v>27</v>
      </c>
      <c r="D26" s="46">
        <v>46263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46263</v>
      </c>
      <c r="O26" s="47">
        <f t="shared" si="1"/>
        <v>3.0109339407744873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SUM(D28:D42)</f>
        <v>1626636</v>
      </c>
      <c r="E27" s="32">
        <f t="shared" si="5"/>
        <v>1359299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250000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678433</v>
      </c>
      <c r="N27" s="44">
        <f>SUM(D27:M27)</f>
        <v>3914368</v>
      </c>
      <c r="O27" s="45">
        <f t="shared" si="1"/>
        <v>254.75873739017246</v>
      </c>
      <c r="P27" s="10"/>
    </row>
    <row r="28" spans="1:16">
      <c r="A28" s="12"/>
      <c r="B28" s="25">
        <v>331.2</v>
      </c>
      <c r="C28" s="20" t="s">
        <v>28</v>
      </c>
      <c r="D28" s="46">
        <v>14796</v>
      </c>
      <c r="E28" s="46">
        <v>14211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29007</v>
      </c>
      <c r="O28" s="47">
        <f t="shared" si="1"/>
        <v>1.8878620240807029</v>
      </c>
      <c r="P28" s="9"/>
    </row>
    <row r="29" spans="1:16">
      <c r="A29" s="12"/>
      <c r="B29" s="25">
        <v>331.41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137043</v>
      </c>
      <c r="N29" s="46">
        <f>SUM(D29:M29)</f>
        <v>137043</v>
      </c>
      <c r="O29" s="47">
        <f t="shared" si="1"/>
        <v>8.9191669378457537</v>
      </c>
      <c r="P29" s="9"/>
    </row>
    <row r="30" spans="1:16">
      <c r="A30" s="12"/>
      <c r="B30" s="25">
        <v>334.35</v>
      </c>
      <c r="C30" s="20" t="s">
        <v>154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250000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250000</v>
      </c>
      <c r="O30" s="47">
        <f t="shared" si="1"/>
        <v>16.270745200130165</v>
      </c>
      <c r="P30" s="9"/>
    </row>
    <row r="31" spans="1:16">
      <c r="A31" s="12"/>
      <c r="B31" s="25">
        <v>334.41</v>
      </c>
      <c r="C31" s="20" t="s">
        <v>32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506859</v>
      </c>
      <c r="N31" s="46">
        <f t="shared" ref="N31:N38" si="6">SUM(D31:M31)</f>
        <v>506859</v>
      </c>
      <c r="O31" s="47">
        <f t="shared" si="1"/>
        <v>32.987894565571104</v>
      </c>
      <c r="P31" s="9"/>
    </row>
    <row r="32" spans="1:16">
      <c r="A32" s="12"/>
      <c r="B32" s="25">
        <v>334.69</v>
      </c>
      <c r="C32" s="20" t="s">
        <v>136</v>
      </c>
      <c r="D32" s="46">
        <v>35413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35413</v>
      </c>
      <c r="O32" s="47">
        <f t="shared" si="1"/>
        <v>2.3047835990888381</v>
      </c>
      <c r="P32" s="9"/>
    </row>
    <row r="33" spans="1:16">
      <c r="A33" s="12"/>
      <c r="B33" s="25">
        <v>335.14</v>
      </c>
      <c r="C33" s="20" t="s">
        <v>106</v>
      </c>
      <c r="D33" s="46">
        <v>39389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39389</v>
      </c>
      <c r="O33" s="47">
        <f t="shared" si="1"/>
        <v>2.5635535307517086</v>
      </c>
      <c r="P33" s="9"/>
    </row>
    <row r="34" spans="1:16">
      <c r="A34" s="12"/>
      <c r="B34" s="25">
        <v>335.15</v>
      </c>
      <c r="C34" s="20" t="s">
        <v>107</v>
      </c>
      <c r="D34" s="46">
        <v>10471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10471</v>
      </c>
      <c r="O34" s="47">
        <f t="shared" si="1"/>
        <v>0.6814838919622519</v>
      </c>
      <c r="P34" s="9"/>
    </row>
    <row r="35" spans="1:16">
      <c r="A35" s="12"/>
      <c r="B35" s="25">
        <v>335.16</v>
      </c>
      <c r="C35" s="20" t="s">
        <v>137</v>
      </c>
      <c r="D35" s="46">
        <v>397509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397509</v>
      </c>
      <c r="O35" s="47">
        <f t="shared" si="1"/>
        <v>25.871070615034167</v>
      </c>
      <c r="P35" s="9"/>
    </row>
    <row r="36" spans="1:16">
      <c r="A36" s="12"/>
      <c r="B36" s="25">
        <v>335.18</v>
      </c>
      <c r="C36" s="20" t="s">
        <v>108</v>
      </c>
      <c r="D36" s="46">
        <v>932863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932863</v>
      </c>
      <c r="O36" s="47">
        <f t="shared" si="1"/>
        <v>60.713504718516106</v>
      </c>
      <c r="P36" s="9"/>
    </row>
    <row r="37" spans="1:16">
      <c r="A37" s="12"/>
      <c r="B37" s="25">
        <v>335.21</v>
      </c>
      <c r="C37" s="20" t="s">
        <v>38</v>
      </c>
      <c r="D37" s="46">
        <v>8584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8584</v>
      </c>
      <c r="O37" s="47">
        <f t="shared" ref="O37:O68" si="7">(N37/O$74)</f>
        <v>0.55867230719166938</v>
      </c>
      <c r="P37" s="9"/>
    </row>
    <row r="38" spans="1:16">
      <c r="A38" s="12"/>
      <c r="B38" s="25">
        <v>335.49</v>
      </c>
      <c r="C38" s="20" t="s">
        <v>39</v>
      </c>
      <c r="D38" s="46">
        <v>0</v>
      </c>
      <c r="E38" s="46">
        <v>139319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139319</v>
      </c>
      <c r="O38" s="47">
        <f t="shared" si="7"/>
        <v>9.0672958021477381</v>
      </c>
      <c r="P38" s="9"/>
    </row>
    <row r="39" spans="1:16">
      <c r="A39" s="12"/>
      <c r="B39" s="25">
        <v>337.1</v>
      </c>
      <c r="C39" s="20" t="s">
        <v>155</v>
      </c>
      <c r="D39" s="46">
        <v>3625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3625</v>
      </c>
      <c r="O39" s="47">
        <f t="shared" si="7"/>
        <v>0.2359258054018874</v>
      </c>
      <c r="P39" s="9"/>
    </row>
    <row r="40" spans="1:16">
      <c r="A40" s="12"/>
      <c r="B40" s="25">
        <v>337.4</v>
      </c>
      <c r="C40" s="20" t="s">
        <v>139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34531</v>
      </c>
      <c r="N40" s="46">
        <f>SUM(D40:M40)</f>
        <v>34531</v>
      </c>
      <c r="O40" s="47">
        <f t="shared" si="7"/>
        <v>2.247380410022779</v>
      </c>
      <c r="P40" s="9"/>
    </row>
    <row r="41" spans="1:16">
      <c r="A41" s="12"/>
      <c r="B41" s="25">
        <v>337.7</v>
      </c>
      <c r="C41" s="20" t="s">
        <v>156</v>
      </c>
      <c r="D41" s="46">
        <v>0</v>
      </c>
      <c r="E41" s="46">
        <v>588574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588574</v>
      </c>
      <c r="O41" s="47">
        <f t="shared" si="7"/>
        <v>38.306150341685651</v>
      </c>
      <c r="P41" s="9"/>
    </row>
    <row r="42" spans="1:16">
      <c r="A42" s="12"/>
      <c r="B42" s="25">
        <v>338</v>
      </c>
      <c r="C42" s="20" t="s">
        <v>40</v>
      </c>
      <c r="D42" s="46">
        <v>183986</v>
      </c>
      <c r="E42" s="46">
        <v>617195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801181</v>
      </c>
      <c r="O42" s="47">
        <f t="shared" si="7"/>
        <v>52.143247640741947</v>
      </c>
      <c r="P42" s="9"/>
    </row>
    <row r="43" spans="1:16" ht="15.75">
      <c r="A43" s="29" t="s">
        <v>45</v>
      </c>
      <c r="B43" s="30"/>
      <c r="C43" s="31"/>
      <c r="D43" s="32">
        <f t="shared" ref="D43:M43" si="8">SUM(D44:D52)</f>
        <v>3109136</v>
      </c>
      <c r="E43" s="32">
        <f t="shared" si="8"/>
        <v>138546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8180594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354901</v>
      </c>
      <c r="N43" s="32">
        <f>SUM(D43:M43)</f>
        <v>11783177</v>
      </c>
      <c r="O43" s="45">
        <f t="shared" si="7"/>
        <v>766.88428246013666</v>
      </c>
      <c r="P43" s="10"/>
    </row>
    <row r="44" spans="1:16">
      <c r="A44" s="12"/>
      <c r="B44" s="25">
        <v>341.9</v>
      </c>
      <c r="C44" s="20" t="s">
        <v>111</v>
      </c>
      <c r="D44" s="46">
        <v>100673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9">SUM(D44:M44)</f>
        <v>100673</v>
      </c>
      <c r="O44" s="47">
        <f t="shared" si="7"/>
        <v>6.5520989261308165</v>
      </c>
      <c r="P44" s="9"/>
    </row>
    <row r="45" spans="1:16">
      <c r="A45" s="12"/>
      <c r="B45" s="25">
        <v>342.1</v>
      </c>
      <c r="C45" s="20" t="s">
        <v>50</v>
      </c>
      <c r="D45" s="46">
        <v>30103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30103</v>
      </c>
      <c r="O45" s="47">
        <f t="shared" si="7"/>
        <v>1.9591929710380735</v>
      </c>
      <c r="P45" s="9"/>
    </row>
    <row r="46" spans="1:16">
      <c r="A46" s="12"/>
      <c r="B46" s="25">
        <v>342.2</v>
      </c>
      <c r="C46" s="20" t="s">
        <v>51</v>
      </c>
      <c r="D46" s="46">
        <v>1278881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1278881</v>
      </c>
      <c r="O46" s="47">
        <f t="shared" si="7"/>
        <v>83.233387569150665</v>
      </c>
      <c r="P46" s="9"/>
    </row>
    <row r="47" spans="1:16">
      <c r="A47" s="12"/>
      <c r="B47" s="25">
        <v>343.4</v>
      </c>
      <c r="C47" s="20" t="s">
        <v>54</v>
      </c>
      <c r="D47" s="46">
        <v>1140863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1140863</v>
      </c>
      <c r="O47" s="47">
        <f t="shared" si="7"/>
        <v>74.25076472502441</v>
      </c>
      <c r="P47" s="9"/>
    </row>
    <row r="48" spans="1:16">
      <c r="A48" s="12"/>
      <c r="B48" s="25">
        <v>343.6</v>
      </c>
      <c r="C48" s="20" t="s">
        <v>55</v>
      </c>
      <c r="D48" s="46">
        <v>541523</v>
      </c>
      <c r="E48" s="46">
        <v>0</v>
      </c>
      <c r="F48" s="46">
        <v>0</v>
      </c>
      <c r="G48" s="46">
        <v>0</v>
      </c>
      <c r="H48" s="46">
        <v>0</v>
      </c>
      <c r="I48" s="46">
        <v>8134261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8675784</v>
      </c>
      <c r="O48" s="47">
        <f t="shared" si="7"/>
        <v>564.64588350146437</v>
      </c>
      <c r="P48" s="9"/>
    </row>
    <row r="49" spans="1:16">
      <c r="A49" s="12"/>
      <c r="B49" s="25">
        <v>343.8</v>
      </c>
      <c r="C49" s="20" t="s">
        <v>56</v>
      </c>
      <c r="D49" s="46">
        <v>15893</v>
      </c>
      <c r="E49" s="46">
        <v>0</v>
      </c>
      <c r="F49" s="46">
        <v>0</v>
      </c>
      <c r="G49" s="46">
        <v>0</v>
      </c>
      <c r="H49" s="46">
        <v>0</v>
      </c>
      <c r="I49" s="46">
        <v>46333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62226</v>
      </c>
      <c r="O49" s="47">
        <f t="shared" si="7"/>
        <v>4.0498535632931985</v>
      </c>
      <c r="P49" s="9"/>
    </row>
    <row r="50" spans="1:16">
      <c r="A50" s="12"/>
      <c r="B50" s="25">
        <v>344.1</v>
      </c>
      <c r="C50" s="20" t="s">
        <v>112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354901</v>
      </c>
      <c r="N50" s="46">
        <f t="shared" si="9"/>
        <v>354901</v>
      </c>
      <c r="O50" s="47">
        <f t="shared" si="7"/>
        <v>23.098014969085582</v>
      </c>
      <c r="P50" s="9"/>
    </row>
    <row r="51" spans="1:16">
      <c r="A51" s="12"/>
      <c r="B51" s="25">
        <v>344.9</v>
      </c>
      <c r="C51" s="20" t="s">
        <v>113</v>
      </c>
      <c r="D51" s="46">
        <v>0</v>
      </c>
      <c r="E51" s="46">
        <v>138546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138546</v>
      </c>
      <c r="O51" s="47">
        <f t="shared" si="7"/>
        <v>9.0169866579889355</v>
      </c>
      <c r="P51" s="9"/>
    </row>
    <row r="52" spans="1:16">
      <c r="A52" s="12"/>
      <c r="B52" s="25">
        <v>347.2</v>
      </c>
      <c r="C52" s="20" t="s">
        <v>59</v>
      </c>
      <c r="D52" s="46">
        <v>1200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1200</v>
      </c>
      <c r="O52" s="47">
        <f t="shared" si="7"/>
        <v>7.8099576960624792E-2</v>
      </c>
      <c r="P52" s="9"/>
    </row>
    <row r="53" spans="1:16" ht="15.75">
      <c r="A53" s="29" t="s">
        <v>46</v>
      </c>
      <c r="B53" s="30"/>
      <c r="C53" s="31"/>
      <c r="D53" s="32">
        <f t="shared" ref="D53:M53" si="10">SUM(D54:D57)</f>
        <v>100030</v>
      </c>
      <c r="E53" s="32">
        <f t="shared" si="10"/>
        <v>36462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9" si="11">SUM(D53:M53)</f>
        <v>136492</v>
      </c>
      <c r="O53" s="45">
        <f t="shared" si="7"/>
        <v>8.8833062154246658</v>
      </c>
      <c r="P53" s="10"/>
    </row>
    <row r="54" spans="1:16">
      <c r="A54" s="13"/>
      <c r="B54" s="39">
        <v>351.1</v>
      </c>
      <c r="C54" s="21" t="s">
        <v>142</v>
      </c>
      <c r="D54" s="46">
        <v>31587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31587</v>
      </c>
      <c r="O54" s="47">
        <f t="shared" si="7"/>
        <v>2.0557761145460463</v>
      </c>
      <c r="P54" s="9"/>
    </row>
    <row r="55" spans="1:16">
      <c r="A55" s="13"/>
      <c r="B55" s="39">
        <v>354</v>
      </c>
      <c r="C55" s="21" t="s">
        <v>62</v>
      </c>
      <c r="D55" s="46">
        <v>67293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67293</v>
      </c>
      <c r="O55" s="47">
        <f t="shared" si="7"/>
        <v>4.3796290270094369</v>
      </c>
      <c r="P55" s="9"/>
    </row>
    <row r="56" spans="1:16">
      <c r="A56" s="13"/>
      <c r="B56" s="39">
        <v>358.2</v>
      </c>
      <c r="C56" s="21" t="s">
        <v>143</v>
      </c>
      <c r="D56" s="46">
        <v>0</v>
      </c>
      <c r="E56" s="46">
        <v>36462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36462</v>
      </c>
      <c r="O56" s="47">
        <f t="shared" si="7"/>
        <v>2.3730556459485843</v>
      </c>
      <c r="P56" s="9"/>
    </row>
    <row r="57" spans="1:16">
      <c r="A57" s="13"/>
      <c r="B57" s="39">
        <v>359</v>
      </c>
      <c r="C57" s="21" t="s">
        <v>144</v>
      </c>
      <c r="D57" s="46">
        <v>1150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1150</v>
      </c>
      <c r="O57" s="47">
        <f t="shared" si="7"/>
        <v>7.484542792059877E-2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SUM(D59:D68)</f>
        <v>104766</v>
      </c>
      <c r="E58" s="32">
        <f t="shared" si="12"/>
        <v>991684</v>
      </c>
      <c r="F58" s="32">
        <f t="shared" si="12"/>
        <v>119</v>
      </c>
      <c r="G58" s="32">
        <f t="shared" si="12"/>
        <v>26512</v>
      </c>
      <c r="H58" s="32">
        <f t="shared" si="12"/>
        <v>0</v>
      </c>
      <c r="I58" s="32">
        <f t="shared" si="12"/>
        <v>222140</v>
      </c>
      <c r="J58" s="32">
        <f t="shared" si="12"/>
        <v>0</v>
      </c>
      <c r="K58" s="32">
        <f t="shared" si="12"/>
        <v>4862863</v>
      </c>
      <c r="L58" s="32">
        <f t="shared" si="12"/>
        <v>0</v>
      </c>
      <c r="M58" s="32">
        <f t="shared" si="12"/>
        <v>172</v>
      </c>
      <c r="N58" s="32">
        <f t="shared" si="11"/>
        <v>6208256</v>
      </c>
      <c r="O58" s="45">
        <f t="shared" si="7"/>
        <v>404.05180605271721</v>
      </c>
      <c r="P58" s="10"/>
    </row>
    <row r="59" spans="1:16">
      <c r="A59" s="12"/>
      <c r="B59" s="25">
        <v>361.1</v>
      </c>
      <c r="C59" s="20" t="s">
        <v>64</v>
      </c>
      <c r="D59" s="46">
        <v>11285</v>
      </c>
      <c r="E59" s="46">
        <v>3412</v>
      </c>
      <c r="F59" s="46">
        <v>119</v>
      </c>
      <c r="G59" s="46">
        <v>1512</v>
      </c>
      <c r="H59" s="46">
        <v>0</v>
      </c>
      <c r="I59" s="46">
        <v>11209</v>
      </c>
      <c r="J59" s="46">
        <v>0</v>
      </c>
      <c r="K59" s="46">
        <v>357054</v>
      </c>
      <c r="L59" s="46">
        <v>0</v>
      </c>
      <c r="M59" s="46">
        <v>172</v>
      </c>
      <c r="N59" s="46">
        <f t="shared" si="11"/>
        <v>384763</v>
      </c>
      <c r="O59" s="47">
        <f t="shared" si="7"/>
        <v>25.041522941750731</v>
      </c>
      <c r="P59" s="9"/>
    </row>
    <row r="60" spans="1:16">
      <c r="A60" s="12"/>
      <c r="B60" s="25">
        <v>361.2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540011</v>
      </c>
      <c r="L60" s="46">
        <v>0</v>
      </c>
      <c r="M60" s="46">
        <v>0</v>
      </c>
      <c r="N60" s="46">
        <f t="shared" ref="N60:N68" si="13">SUM(D60:M60)</f>
        <v>540011</v>
      </c>
      <c r="O60" s="47">
        <f t="shared" si="7"/>
        <v>35.145525545069965</v>
      </c>
      <c r="P60" s="9"/>
    </row>
    <row r="61" spans="1:16">
      <c r="A61" s="12"/>
      <c r="B61" s="25">
        <v>361.3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1312481</v>
      </c>
      <c r="L61" s="46">
        <v>0</v>
      </c>
      <c r="M61" s="46">
        <v>0</v>
      </c>
      <c r="N61" s="46">
        <f t="shared" si="13"/>
        <v>1312481</v>
      </c>
      <c r="O61" s="47">
        <f t="shared" si="7"/>
        <v>85.420175724048164</v>
      </c>
      <c r="P61" s="9"/>
    </row>
    <row r="62" spans="1:16">
      <c r="A62" s="12"/>
      <c r="B62" s="25">
        <v>361.4</v>
      </c>
      <c r="C62" s="20" t="s">
        <v>115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980733</v>
      </c>
      <c r="L62" s="46">
        <v>0</v>
      </c>
      <c r="M62" s="46">
        <v>0</v>
      </c>
      <c r="N62" s="46">
        <f t="shared" si="13"/>
        <v>980733</v>
      </c>
      <c r="O62" s="47">
        <f t="shared" si="7"/>
        <v>63.829027009437034</v>
      </c>
      <c r="P62" s="9"/>
    </row>
    <row r="63" spans="1:16">
      <c r="A63" s="12"/>
      <c r="B63" s="25">
        <v>362</v>
      </c>
      <c r="C63" s="20" t="s">
        <v>68</v>
      </c>
      <c r="D63" s="46">
        <v>11700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11700</v>
      </c>
      <c r="O63" s="47">
        <f t="shared" si="7"/>
        <v>0.76147087536609182</v>
      </c>
      <c r="P63" s="9"/>
    </row>
    <row r="64" spans="1:16">
      <c r="A64" s="12"/>
      <c r="B64" s="25">
        <v>364</v>
      </c>
      <c r="C64" s="20" t="s">
        <v>116</v>
      </c>
      <c r="D64" s="46">
        <v>17324</v>
      </c>
      <c r="E64" s="46">
        <v>967738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985062</v>
      </c>
      <c r="O64" s="47">
        <f t="shared" si="7"/>
        <v>64.110771233322481</v>
      </c>
      <c r="P64" s="9"/>
    </row>
    <row r="65" spans="1:119">
      <c r="A65" s="12"/>
      <c r="B65" s="25">
        <v>366</v>
      </c>
      <c r="C65" s="20" t="s">
        <v>69</v>
      </c>
      <c r="D65" s="46">
        <v>15890</v>
      </c>
      <c r="E65" s="46">
        <v>0</v>
      </c>
      <c r="F65" s="46">
        <v>0</v>
      </c>
      <c r="G65" s="46">
        <v>25000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40890</v>
      </c>
      <c r="O65" s="47">
        <f t="shared" si="7"/>
        <v>2.66124308493329</v>
      </c>
      <c r="P65" s="9"/>
    </row>
    <row r="66" spans="1:119">
      <c r="A66" s="12"/>
      <c r="B66" s="25">
        <v>368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1672584</v>
      </c>
      <c r="L66" s="46">
        <v>0</v>
      </c>
      <c r="M66" s="46">
        <v>0</v>
      </c>
      <c r="N66" s="46">
        <f t="shared" si="13"/>
        <v>1672584</v>
      </c>
      <c r="O66" s="47">
        <f t="shared" si="7"/>
        <v>108.85675235925805</v>
      </c>
      <c r="P66" s="9"/>
    </row>
    <row r="67" spans="1:119">
      <c r="A67" s="12"/>
      <c r="B67" s="25">
        <v>369.3</v>
      </c>
      <c r="C67" s="20" t="s">
        <v>99</v>
      </c>
      <c r="D67" s="46">
        <v>9327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9327</v>
      </c>
      <c r="O67" s="47">
        <f t="shared" si="7"/>
        <v>0.60702896192645628</v>
      </c>
      <c r="P67" s="9"/>
    </row>
    <row r="68" spans="1:119">
      <c r="A68" s="12"/>
      <c r="B68" s="25">
        <v>369.9</v>
      </c>
      <c r="C68" s="20" t="s">
        <v>71</v>
      </c>
      <c r="D68" s="46">
        <v>39240</v>
      </c>
      <c r="E68" s="46">
        <v>20534</v>
      </c>
      <c r="F68" s="46">
        <v>0</v>
      </c>
      <c r="G68" s="46">
        <v>0</v>
      </c>
      <c r="H68" s="46">
        <v>0</v>
      </c>
      <c r="I68" s="46">
        <v>210931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270705</v>
      </c>
      <c r="O68" s="47">
        <f t="shared" si="7"/>
        <v>17.618288317604947</v>
      </c>
      <c r="P68" s="9"/>
    </row>
    <row r="69" spans="1:119" ht="15.75">
      <c r="A69" s="29" t="s">
        <v>47</v>
      </c>
      <c r="B69" s="30"/>
      <c r="C69" s="31"/>
      <c r="D69" s="32">
        <f t="shared" ref="D69:M69" si="14">SUM(D70:D71)</f>
        <v>1766408</v>
      </c>
      <c r="E69" s="32">
        <f t="shared" si="14"/>
        <v>172740</v>
      </c>
      <c r="F69" s="32">
        <f t="shared" si="14"/>
        <v>670806</v>
      </c>
      <c r="G69" s="32">
        <f t="shared" si="14"/>
        <v>0</v>
      </c>
      <c r="H69" s="32">
        <f t="shared" si="14"/>
        <v>0</v>
      </c>
      <c r="I69" s="32">
        <f t="shared" si="14"/>
        <v>88270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2698224</v>
      </c>
      <c r="O69" s="45">
        <f>(N69/O$74)</f>
        <v>175.60846078750407</v>
      </c>
      <c r="P69" s="9"/>
    </row>
    <row r="70" spans="1:119">
      <c r="A70" s="12"/>
      <c r="B70" s="25">
        <v>381</v>
      </c>
      <c r="C70" s="20" t="s">
        <v>72</v>
      </c>
      <c r="D70" s="46">
        <v>1183500</v>
      </c>
      <c r="E70" s="46">
        <v>0</v>
      </c>
      <c r="F70" s="46">
        <v>670806</v>
      </c>
      <c r="G70" s="46">
        <v>0</v>
      </c>
      <c r="H70" s="46">
        <v>0</v>
      </c>
      <c r="I70" s="46">
        <v>88270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1942576</v>
      </c>
      <c r="O70" s="47">
        <f>(N70/O$74)</f>
        <v>126.42863651155223</v>
      </c>
      <c r="P70" s="9"/>
    </row>
    <row r="71" spans="1:119" ht="15.75" thickBot="1">
      <c r="A71" s="12"/>
      <c r="B71" s="25">
        <v>383</v>
      </c>
      <c r="C71" s="20" t="s">
        <v>73</v>
      </c>
      <c r="D71" s="46">
        <v>582908</v>
      </c>
      <c r="E71" s="46">
        <v>172740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755648</v>
      </c>
      <c r="O71" s="47">
        <f>(N71/O$74)</f>
        <v>49.179824275951837</v>
      </c>
      <c r="P71" s="9"/>
    </row>
    <row r="72" spans="1:119" ht="16.5" thickBot="1">
      <c r="A72" s="14" t="s">
        <v>60</v>
      </c>
      <c r="B72" s="23"/>
      <c r="C72" s="22"/>
      <c r="D72" s="15">
        <f t="shared" ref="D72:M72" si="15">SUM(D5,D17,D27,D43,D53,D58,D69)</f>
        <v>13574878</v>
      </c>
      <c r="E72" s="15">
        <f t="shared" si="15"/>
        <v>4566313</v>
      </c>
      <c r="F72" s="15">
        <f t="shared" si="15"/>
        <v>1649251</v>
      </c>
      <c r="G72" s="15">
        <f t="shared" si="15"/>
        <v>223739</v>
      </c>
      <c r="H72" s="15">
        <f t="shared" si="15"/>
        <v>0</v>
      </c>
      <c r="I72" s="15">
        <f t="shared" si="15"/>
        <v>9405890</v>
      </c>
      <c r="J72" s="15">
        <f t="shared" si="15"/>
        <v>0</v>
      </c>
      <c r="K72" s="15">
        <f t="shared" si="15"/>
        <v>4862863</v>
      </c>
      <c r="L72" s="15">
        <f t="shared" si="15"/>
        <v>0</v>
      </c>
      <c r="M72" s="15">
        <f t="shared" si="15"/>
        <v>1033506</v>
      </c>
      <c r="N72" s="15">
        <f>SUM(D72:M72)</f>
        <v>35316440</v>
      </c>
      <c r="O72" s="38">
        <f>(N72/O$74)</f>
        <v>2298.49918646274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157</v>
      </c>
      <c r="M74" s="48"/>
      <c r="N74" s="48"/>
      <c r="O74" s="43">
        <v>15365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5135187</v>
      </c>
      <c r="E5" s="27">
        <f t="shared" si="0"/>
        <v>1723065</v>
      </c>
      <c r="F5" s="27">
        <f t="shared" si="0"/>
        <v>756400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7614652</v>
      </c>
      <c r="O5" s="33">
        <f t="shared" ref="O5:O36" si="1">(N5/O$74)</f>
        <v>495.68103111574015</v>
      </c>
      <c r="P5" s="6"/>
    </row>
    <row r="6" spans="1:133">
      <c r="A6" s="12"/>
      <c r="B6" s="25">
        <v>311</v>
      </c>
      <c r="C6" s="20" t="s">
        <v>2</v>
      </c>
      <c r="D6" s="46">
        <v>3437352</v>
      </c>
      <c r="E6" s="46">
        <v>936511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4373863</v>
      </c>
      <c r="O6" s="47">
        <f t="shared" si="1"/>
        <v>284.71963286030467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77989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77989</v>
      </c>
      <c r="O7" s="47">
        <f t="shared" si="1"/>
        <v>5.0767478192943631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433841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433841</v>
      </c>
      <c r="O8" s="47">
        <f t="shared" si="1"/>
        <v>28.241179533914856</v>
      </c>
      <c r="P8" s="9"/>
    </row>
    <row r="9" spans="1:133">
      <c r="A9" s="12"/>
      <c r="B9" s="25">
        <v>312.42</v>
      </c>
      <c r="C9" s="20" t="s">
        <v>133</v>
      </c>
      <c r="D9" s="46">
        <v>0</v>
      </c>
      <c r="E9" s="46">
        <v>274724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274724</v>
      </c>
      <c r="O9" s="47">
        <f t="shared" si="1"/>
        <v>17.883348522327822</v>
      </c>
      <c r="P9" s="9"/>
    </row>
    <row r="10" spans="1:133">
      <c r="A10" s="12"/>
      <c r="B10" s="25">
        <v>312.51</v>
      </c>
      <c r="C10" s="20" t="s">
        <v>82</v>
      </c>
      <c r="D10" s="46">
        <v>134243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134243</v>
      </c>
      <c r="O10" s="47">
        <f t="shared" si="1"/>
        <v>8.7386408019789084</v>
      </c>
      <c r="P10" s="9"/>
    </row>
    <row r="11" spans="1:133">
      <c r="A11" s="12"/>
      <c r="B11" s="25">
        <v>312.52</v>
      </c>
      <c r="C11" s="20" t="s">
        <v>102</v>
      </c>
      <c r="D11" s="46">
        <v>108125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108125</v>
      </c>
      <c r="O11" s="47">
        <f t="shared" si="1"/>
        <v>7.0384715531831796</v>
      </c>
      <c r="P11" s="9"/>
    </row>
    <row r="12" spans="1:133">
      <c r="A12" s="12"/>
      <c r="B12" s="25">
        <v>314.10000000000002</v>
      </c>
      <c r="C12" s="20" t="s">
        <v>13</v>
      </c>
      <c r="D12" s="46">
        <v>769511</v>
      </c>
      <c r="E12" s="46">
        <v>0</v>
      </c>
      <c r="F12" s="46">
        <v>600000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1369511</v>
      </c>
      <c r="O12" s="47">
        <f t="shared" si="1"/>
        <v>89.149264418695481</v>
      </c>
      <c r="P12" s="9"/>
    </row>
    <row r="13" spans="1:133">
      <c r="A13" s="12"/>
      <c r="B13" s="25">
        <v>314.3</v>
      </c>
      <c r="C13" s="20" t="s">
        <v>14</v>
      </c>
      <c r="D13" s="46">
        <v>272343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272343</v>
      </c>
      <c r="O13" s="47">
        <f t="shared" si="1"/>
        <v>17.728355682853795</v>
      </c>
      <c r="P13" s="9"/>
    </row>
    <row r="14" spans="1:133">
      <c r="A14" s="12"/>
      <c r="B14" s="25">
        <v>314.39999999999998</v>
      </c>
      <c r="C14" s="20" t="s">
        <v>15</v>
      </c>
      <c r="D14" s="46">
        <v>30918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30918</v>
      </c>
      <c r="O14" s="47">
        <f t="shared" si="1"/>
        <v>2.0126285639890638</v>
      </c>
      <c r="P14" s="9"/>
    </row>
    <row r="15" spans="1:133">
      <c r="A15" s="12"/>
      <c r="B15" s="25">
        <v>315</v>
      </c>
      <c r="C15" s="20" t="s">
        <v>103</v>
      </c>
      <c r="D15" s="46">
        <v>312680</v>
      </c>
      <c r="E15" s="46">
        <v>0</v>
      </c>
      <c r="F15" s="46">
        <v>156400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469080</v>
      </c>
      <c r="O15" s="47">
        <f t="shared" si="1"/>
        <v>30.535086577268586</v>
      </c>
      <c r="P15" s="9"/>
    </row>
    <row r="16" spans="1:133">
      <c r="A16" s="12"/>
      <c r="B16" s="25">
        <v>316</v>
      </c>
      <c r="C16" s="20" t="s">
        <v>104</v>
      </c>
      <c r="D16" s="46">
        <v>70015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70015</v>
      </c>
      <c r="O16" s="47">
        <f t="shared" si="1"/>
        <v>4.5576747819294363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1388803</v>
      </c>
      <c r="E17" s="32">
        <f t="shared" si="3"/>
        <v>40672</v>
      </c>
      <c r="F17" s="32">
        <f t="shared" si="3"/>
        <v>276521</v>
      </c>
      <c r="G17" s="32">
        <f t="shared" si="3"/>
        <v>110511</v>
      </c>
      <c r="H17" s="32">
        <f t="shared" si="3"/>
        <v>0</v>
      </c>
      <c r="I17" s="32">
        <f t="shared" si="3"/>
        <v>345382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2161889</v>
      </c>
      <c r="O17" s="45">
        <f t="shared" si="1"/>
        <v>140.7296575966671</v>
      </c>
      <c r="P17" s="10"/>
    </row>
    <row r="18" spans="1:16">
      <c r="A18" s="12"/>
      <c r="B18" s="25">
        <v>322</v>
      </c>
      <c r="C18" s="20" t="s">
        <v>0</v>
      </c>
      <c r="D18" s="46">
        <v>324125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324125</v>
      </c>
      <c r="O18" s="47">
        <f t="shared" si="1"/>
        <v>21.099140736883218</v>
      </c>
      <c r="P18" s="9"/>
    </row>
    <row r="19" spans="1:16">
      <c r="A19" s="12"/>
      <c r="B19" s="25">
        <v>323.10000000000002</v>
      </c>
      <c r="C19" s="20" t="s">
        <v>20</v>
      </c>
      <c r="D19" s="46">
        <v>800451</v>
      </c>
      <c r="E19" s="46">
        <v>0</v>
      </c>
      <c r="F19" s="46">
        <v>255000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1055451</v>
      </c>
      <c r="O19" s="47">
        <f t="shared" si="1"/>
        <v>68.705311808358289</v>
      </c>
      <c r="P19" s="9"/>
    </row>
    <row r="20" spans="1:16">
      <c r="A20" s="12"/>
      <c r="B20" s="25">
        <v>323.7</v>
      </c>
      <c r="C20" s="20" t="s">
        <v>21</v>
      </c>
      <c r="D20" s="46">
        <v>161397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161397</v>
      </c>
      <c r="O20" s="47">
        <f t="shared" si="1"/>
        <v>10.506249186303867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0</v>
      </c>
      <c r="F21" s="46">
        <v>21521</v>
      </c>
      <c r="G21" s="46">
        <v>54433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75954</v>
      </c>
      <c r="O21" s="47">
        <f t="shared" si="1"/>
        <v>4.9442780887905222</v>
      </c>
      <c r="P21" s="9"/>
    </row>
    <row r="22" spans="1:16">
      <c r="A22" s="12"/>
      <c r="B22" s="25">
        <v>324.20999999999998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345382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345382</v>
      </c>
      <c r="O22" s="47">
        <f t="shared" si="1"/>
        <v>22.482879833355032</v>
      </c>
      <c r="P22" s="9"/>
    </row>
    <row r="23" spans="1:16">
      <c r="A23" s="12"/>
      <c r="B23" s="25">
        <v>324.61</v>
      </c>
      <c r="C23" s="20" t="s">
        <v>26</v>
      </c>
      <c r="D23" s="46">
        <v>0</v>
      </c>
      <c r="E23" s="46">
        <v>0</v>
      </c>
      <c r="F23" s="46">
        <v>0</v>
      </c>
      <c r="G23" s="46">
        <v>56078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56078</v>
      </c>
      <c r="O23" s="47">
        <f t="shared" si="1"/>
        <v>3.6504361411274573</v>
      </c>
      <c r="P23" s="9"/>
    </row>
    <row r="24" spans="1:16">
      <c r="A24" s="12"/>
      <c r="B24" s="25">
        <v>324.62</v>
      </c>
      <c r="C24" s="20" t="s">
        <v>148</v>
      </c>
      <c r="D24" s="46">
        <v>0</v>
      </c>
      <c r="E24" s="46">
        <v>25849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25849</v>
      </c>
      <c r="O24" s="47">
        <f t="shared" si="1"/>
        <v>1.68265850800677</v>
      </c>
      <c r="P24" s="9"/>
    </row>
    <row r="25" spans="1:16">
      <c r="A25" s="12"/>
      <c r="B25" s="25">
        <v>325.10000000000002</v>
      </c>
      <c r="C25" s="20" t="s">
        <v>134</v>
      </c>
      <c r="D25" s="46">
        <v>0</v>
      </c>
      <c r="E25" s="46">
        <v>14823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14823</v>
      </c>
      <c r="O25" s="47">
        <f t="shared" si="1"/>
        <v>0.96491342273141523</v>
      </c>
      <c r="P25" s="9"/>
    </row>
    <row r="26" spans="1:16">
      <c r="A26" s="12"/>
      <c r="B26" s="25">
        <v>329</v>
      </c>
      <c r="C26" s="20" t="s">
        <v>27</v>
      </c>
      <c r="D26" s="46">
        <v>102830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102830</v>
      </c>
      <c r="O26" s="47">
        <f t="shared" si="1"/>
        <v>6.6937898711105328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SUM(D28:D40)</f>
        <v>1555526</v>
      </c>
      <c r="E27" s="32">
        <f t="shared" si="5"/>
        <v>1258756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319555</v>
      </c>
      <c r="N27" s="44">
        <f>SUM(D27:M27)</f>
        <v>3133837</v>
      </c>
      <c r="O27" s="45">
        <f t="shared" si="1"/>
        <v>203.99928394740269</v>
      </c>
      <c r="P27" s="10"/>
    </row>
    <row r="28" spans="1:16">
      <c r="A28" s="12"/>
      <c r="B28" s="25">
        <v>331.2</v>
      </c>
      <c r="C28" s="20" t="s">
        <v>28</v>
      </c>
      <c r="D28" s="46">
        <v>16367</v>
      </c>
      <c r="E28" s="46">
        <v>13856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30223</v>
      </c>
      <c r="O28" s="47">
        <f t="shared" si="1"/>
        <v>1.9673870589766957</v>
      </c>
      <c r="P28" s="9"/>
    </row>
    <row r="29" spans="1:16">
      <c r="A29" s="12"/>
      <c r="B29" s="25">
        <v>334.2</v>
      </c>
      <c r="C29" s="20" t="s">
        <v>149</v>
      </c>
      <c r="D29" s="46">
        <v>174528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174528</v>
      </c>
      <c r="O29" s="47">
        <f t="shared" si="1"/>
        <v>11.361020700429632</v>
      </c>
      <c r="P29" s="9"/>
    </row>
    <row r="30" spans="1:16">
      <c r="A30" s="12"/>
      <c r="B30" s="25">
        <v>334.41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69000</v>
      </c>
      <c r="N30" s="46">
        <f t="shared" ref="N30:N37" si="6">SUM(D30:M30)</f>
        <v>69000</v>
      </c>
      <c r="O30" s="47">
        <f t="shared" si="1"/>
        <v>4.4916026559041793</v>
      </c>
      <c r="P30" s="9"/>
    </row>
    <row r="31" spans="1:16">
      <c r="A31" s="12"/>
      <c r="B31" s="25">
        <v>334.69</v>
      </c>
      <c r="C31" s="20" t="s">
        <v>136</v>
      </c>
      <c r="D31" s="46">
        <v>6719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6719</v>
      </c>
      <c r="O31" s="47">
        <f t="shared" si="1"/>
        <v>0.43737794558000259</v>
      </c>
      <c r="P31" s="9"/>
    </row>
    <row r="32" spans="1:16">
      <c r="A32" s="12"/>
      <c r="B32" s="25">
        <v>335.14</v>
      </c>
      <c r="C32" s="20" t="s">
        <v>106</v>
      </c>
      <c r="D32" s="46">
        <v>38189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38189</v>
      </c>
      <c r="O32" s="47">
        <f t="shared" si="1"/>
        <v>2.4859393308162998</v>
      </c>
      <c r="P32" s="9"/>
    </row>
    <row r="33" spans="1:16">
      <c r="A33" s="12"/>
      <c r="B33" s="25">
        <v>335.15</v>
      </c>
      <c r="C33" s="20" t="s">
        <v>107</v>
      </c>
      <c r="D33" s="46">
        <v>12654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12654</v>
      </c>
      <c r="O33" s="47">
        <f t="shared" si="1"/>
        <v>0.82372086967842728</v>
      </c>
      <c r="P33" s="9"/>
    </row>
    <row r="34" spans="1:16">
      <c r="A34" s="12"/>
      <c r="B34" s="25">
        <v>335.16</v>
      </c>
      <c r="C34" s="20" t="s">
        <v>137</v>
      </c>
      <c r="D34" s="46">
        <v>369226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369226</v>
      </c>
      <c r="O34" s="47">
        <f t="shared" si="1"/>
        <v>24.035021481577921</v>
      </c>
      <c r="P34" s="9"/>
    </row>
    <row r="35" spans="1:16">
      <c r="A35" s="12"/>
      <c r="B35" s="25">
        <v>335.18</v>
      </c>
      <c r="C35" s="20" t="s">
        <v>108</v>
      </c>
      <c r="D35" s="46">
        <v>917313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917313</v>
      </c>
      <c r="O35" s="47">
        <f t="shared" si="1"/>
        <v>59.713123291238119</v>
      </c>
      <c r="P35" s="9"/>
    </row>
    <row r="36" spans="1:16">
      <c r="A36" s="12"/>
      <c r="B36" s="25">
        <v>335.21</v>
      </c>
      <c r="C36" s="20" t="s">
        <v>38</v>
      </c>
      <c r="D36" s="46">
        <v>8160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8160</v>
      </c>
      <c r="O36" s="47">
        <f t="shared" si="1"/>
        <v>0.53118083582866815</v>
      </c>
      <c r="P36" s="9"/>
    </row>
    <row r="37" spans="1:16">
      <c r="A37" s="12"/>
      <c r="B37" s="25">
        <v>335.49</v>
      </c>
      <c r="C37" s="20" t="s">
        <v>39</v>
      </c>
      <c r="D37" s="46">
        <v>0</v>
      </c>
      <c r="E37" s="46">
        <v>128651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128651</v>
      </c>
      <c r="O37" s="47">
        <f t="shared" ref="O37:O68" si="7">(N37/O$74)</f>
        <v>8.3746256997786741</v>
      </c>
      <c r="P37" s="9"/>
    </row>
    <row r="38" spans="1:16">
      <c r="A38" s="12"/>
      <c r="B38" s="25">
        <v>337.4</v>
      </c>
      <c r="C38" s="20" t="s">
        <v>139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250555</v>
      </c>
      <c r="N38" s="46">
        <f>SUM(D38:M38)</f>
        <v>250555</v>
      </c>
      <c r="O38" s="47">
        <f t="shared" si="7"/>
        <v>16.310050774638718</v>
      </c>
      <c r="P38" s="9"/>
    </row>
    <row r="39" spans="1:16">
      <c r="A39" s="12"/>
      <c r="B39" s="25">
        <v>337.9</v>
      </c>
      <c r="C39" s="20" t="s">
        <v>150</v>
      </c>
      <c r="D39" s="46">
        <v>3875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3875</v>
      </c>
      <c r="O39" s="47">
        <f t="shared" si="7"/>
        <v>0.2522458013279521</v>
      </c>
      <c r="P39" s="9"/>
    </row>
    <row r="40" spans="1:16">
      <c r="A40" s="12"/>
      <c r="B40" s="25">
        <v>338</v>
      </c>
      <c r="C40" s="20" t="s">
        <v>40</v>
      </c>
      <c r="D40" s="46">
        <v>8495</v>
      </c>
      <c r="E40" s="46">
        <v>1116249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1124744</v>
      </c>
      <c r="O40" s="47">
        <f t="shared" si="7"/>
        <v>73.215987501627396</v>
      </c>
      <c r="P40" s="9"/>
    </row>
    <row r="41" spans="1:16" ht="15.75">
      <c r="A41" s="29" t="s">
        <v>45</v>
      </c>
      <c r="B41" s="30"/>
      <c r="C41" s="31"/>
      <c r="D41" s="32">
        <f t="shared" ref="D41:M41" si="8">SUM(D42:D52)</f>
        <v>2878904</v>
      </c>
      <c r="E41" s="32">
        <f t="shared" si="8"/>
        <v>133323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8119212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94662</v>
      </c>
      <c r="N41" s="32">
        <f>SUM(D41:M41)</f>
        <v>11226101</v>
      </c>
      <c r="O41" s="45">
        <f t="shared" si="7"/>
        <v>730.77079807316761</v>
      </c>
      <c r="P41" s="10"/>
    </row>
    <row r="42" spans="1:16">
      <c r="A42" s="12"/>
      <c r="B42" s="25">
        <v>341.1</v>
      </c>
      <c r="C42" s="20" t="s">
        <v>109</v>
      </c>
      <c r="D42" s="46">
        <v>461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461</v>
      </c>
      <c r="O42" s="47">
        <f t="shared" si="7"/>
        <v>3.0009113396693141E-2</v>
      </c>
      <c r="P42" s="9"/>
    </row>
    <row r="43" spans="1:16">
      <c r="A43" s="12"/>
      <c r="B43" s="25">
        <v>341.9</v>
      </c>
      <c r="C43" s="20" t="s">
        <v>111</v>
      </c>
      <c r="D43" s="46">
        <v>64828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9">SUM(D43:M43)</f>
        <v>64828</v>
      </c>
      <c r="O43" s="47">
        <f t="shared" si="7"/>
        <v>4.2200234344486391</v>
      </c>
      <c r="P43" s="9"/>
    </row>
    <row r="44" spans="1:16">
      <c r="A44" s="12"/>
      <c r="B44" s="25">
        <v>342.1</v>
      </c>
      <c r="C44" s="20" t="s">
        <v>50</v>
      </c>
      <c r="D44" s="46">
        <v>27798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27798</v>
      </c>
      <c r="O44" s="47">
        <f t="shared" si="7"/>
        <v>1.8095300091133968</v>
      </c>
      <c r="P44" s="9"/>
    </row>
    <row r="45" spans="1:16">
      <c r="A45" s="12"/>
      <c r="B45" s="25">
        <v>342.2</v>
      </c>
      <c r="C45" s="20" t="s">
        <v>51</v>
      </c>
      <c r="D45" s="46">
        <v>1110623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1110623</v>
      </c>
      <c r="O45" s="47">
        <f t="shared" si="7"/>
        <v>72.296771253743003</v>
      </c>
      <c r="P45" s="9"/>
    </row>
    <row r="46" spans="1:16">
      <c r="A46" s="12"/>
      <c r="B46" s="25">
        <v>343.4</v>
      </c>
      <c r="C46" s="20" t="s">
        <v>54</v>
      </c>
      <c r="D46" s="46">
        <v>1121830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1121830</v>
      </c>
      <c r="O46" s="47">
        <f t="shared" si="7"/>
        <v>73.026298659028768</v>
      </c>
      <c r="P46" s="9"/>
    </row>
    <row r="47" spans="1:16">
      <c r="A47" s="12"/>
      <c r="B47" s="25">
        <v>343.6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8058031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8058031</v>
      </c>
      <c r="O47" s="47">
        <f t="shared" si="7"/>
        <v>524.54309334722041</v>
      </c>
      <c r="P47" s="9"/>
    </row>
    <row r="48" spans="1:16">
      <c r="A48" s="12"/>
      <c r="B48" s="25">
        <v>343.8</v>
      </c>
      <c r="C48" s="20" t="s">
        <v>56</v>
      </c>
      <c r="D48" s="46">
        <v>95446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95446</v>
      </c>
      <c r="O48" s="47">
        <f t="shared" si="7"/>
        <v>6.2131232912381202</v>
      </c>
      <c r="P48" s="9"/>
    </row>
    <row r="49" spans="1:16">
      <c r="A49" s="12"/>
      <c r="B49" s="25">
        <v>343.9</v>
      </c>
      <c r="C49" s="20" t="s">
        <v>96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61181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61181</v>
      </c>
      <c r="O49" s="47">
        <f t="shared" si="7"/>
        <v>3.9826194505923707</v>
      </c>
      <c r="P49" s="9"/>
    </row>
    <row r="50" spans="1:16">
      <c r="A50" s="12"/>
      <c r="B50" s="25">
        <v>344.1</v>
      </c>
      <c r="C50" s="20" t="s">
        <v>112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94662</v>
      </c>
      <c r="N50" s="46">
        <f t="shared" si="9"/>
        <v>94662</v>
      </c>
      <c r="O50" s="47">
        <f t="shared" si="7"/>
        <v>6.1620882697565422</v>
      </c>
      <c r="P50" s="9"/>
    </row>
    <row r="51" spans="1:16">
      <c r="A51" s="12"/>
      <c r="B51" s="25">
        <v>344.9</v>
      </c>
      <c r="C51" s="20" t="s">
        <v>113</v>
      </c>
      <c r="D51" s="46">
        <v>0</v>
      </c>
      <c r="E51" s="46">
        <v>133323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133323</v>
      </c>
      <c r="O51" s="47">
        <f t="shared" si="7"/>
        <v>8.6787527665668538</v>
      </c>
      <c r="P51" s="9"/>
    </row>
    <row r="52" spans="1:16">
      <c r="A52" s="12"/>
      <c r="B52" s="25">
        <v>349</v>
      </c>
      <c r="C52" s="20" t="s">
        <v>141</v>
      </c>
      <c r="D52" s="46">
        <v>457918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457918</v>
      </c>
      <c r="O52" s="47">
        <f t="shared" si="7"/>
        <v>29.808488478062753</v>
      </c>
      <c r="P52" s="9"/>
    </row>
    <row r="53" spans="1:16" ht="15.75">
      <c r="A53" s="29" t="s">
        <v>46</v>
      </c>
      <c r="B53" s="30"/>
      <c r="C53" s="31"/>
      <c r="D53" s="32">
        <f t="shared" ref="D53:M53" si="10">SUM(D54:D57)</f>
        <v>48088</v>
      </c>
      <c r="E53" s="32">
        <f t="shared" si="10"/>
        <v>59985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9" si="11">SUM(D53:M53)</f>
        <v>108073</v>
      </c>
      <c r="O53" s="45">
        <f t="shared" si="7"/>
        <v>7.0350865772685847</v>
      </c>
      <c r="P53" s="10"/>
    </row>
    <row r="54" spans="1:16">
      <c r="A54" s="13"/>
      <c r="B54" s="39">
        <v>351.1</v>
      </c>
      <c r="C54" s="21" t="s">
        <v>142</v>
      </c>
      <c r="D54" s="46">
        <v>34796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34796</v>
      </c>
      <c r="O54" s="47">
        <f t="shared" si="7"/>
        <v>2.2650696523890117</v>
      </c>
      <c r="P54" s="9"/>
    </row>
    <row r="55" spans="1:16">
      <c r="A55" s="13"/>
      <c r="B55" s="39">
        <v>354</v>
      </c>
      <c r="C55" s="21" t="s">
        <v>62</v>
      </c>
      <c r="D55" s="46">
        <v>11317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11317</v>
      </c>
      <c r="O55" s="47">
        <f t="shared" si="7"/>
        <v>0.73668793125895071</v>
      </c>
      <c r="P55" s="9"/>
    </row>
    <row r="56" spans="1:16">
      <c r="A56" s="13"/>
      <c r="B56" s="39">
        <v>358.2</v>
      </c>
      <c r="C56" s="21" t="s">
        <v>143</v>
      </c>
      <c r="D56" s="46">
        <v>0</v>
      </c>
      <c r="E56" s="46">
        <v>59985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59985</v>
      </c>
      <c r="O56" s="47">
        <f t="shared" si="7"/>
        <v>3.9047650045566984</v>
      </c>
      <c r="P56" s="9"/>
    </row>
    <row r="57" spans="1:16">
      <c r="A57" s="13"/>
      <c r="B57" s="39">
        <v>359</v>
      </c>
      <c r="C57" s="21" t="s">
        <v>144</v>
      </c>
      <c r="D57" s="46">
        <v>1975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1975</v>
      </c>
      <c r="O57" s="47">
        <f t="shared" si="7"/>
        <v>0.12856398906392397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SUM(D59:D68)</f>
        <v>196920</v>
      </c>
      <c r="E58" s="32">
        <f t="shared" si="12"/>
        <v>16854</v>
      </c>
      <c r="F58" s="32">
        <f t="shared" si="12"/>
        <v>1757</v>
      </c>
      <c r="G58" s="32">
        <f t="shared" si="12"/>
        <v>1283</v>
      </c>
      <c r="H58" s="32">
        <f t="shared" si="12"/>
        <v>0</v>
      </c>
      <c r="I58" s="32">
        <f t="shared" si="12"/>
        <v>12491</v>
      </c>
      <c r="J58" s="32">
        <f t="shared" si="12"/>
        <v>0</v>
      </c>
      <c r="K58" s="32">
        <f t="shared" si="12"/>
        <v>4823665</v>
      </c>
      <c r="L58" s="32">
        <f t="shared" si="12"/>
        <v>0</v>
      </c>
      <c r="M58" s="32">
        <f t="shared" si="12"/>
        <v>0</v>
      </c>
      <c r="N58" s="32">
        <f t="shared" si="11"/>
        <v>5052970</v>
      </c>
      <c r="O58" s="45">
        <f t="shared" si="7"/>
        <v>328.92657206092957</v>
      </c>
      <c r="P58" s="10"/>
    </row>
    <row r="59" spans="1:16">
      <c r="A59" s="12"/>
      <c r="B59" s="25">
        <v>361.1</v>
      </c>
      <c r="C59" s="20" t="s">
        <v>64</v>
      </c>
      <c r="D59" s="46">
        <v>7241</v>
      </c>
      <c r="E59" s="46">
        <v>438</v>
      </c>
      <c r="F59" s="46">
        <v>1757</v>
      </c>
      <c r="G59" s="46">
        <v>1283</v>
      </c>
      <c r="H59" s="46">
        <v>0</v>
      </c>
      <c r="I59" s="46">
        <v>12071</v>
      </c>
      <c r="J59" s="46">
        <v>0</v>
      </c>
      <c r="K59" s="46">
        <v>336710</v>
      </c>
      <c r="L59" s="46">
        <v>0</v>
      </c>
      <c r="M59" s="46">
        <v>0</v>
      </c>
      <c r="N59" s="46">
        <f t="shared" si="11"/>
        <v>359500</v>
      </c>
      <c r="O59" s="47">
        <f t="shared" si="7"/>
        <v>23.401900794167425</v>
      </c>
      <c r="P59" s="9"/>
    </row>
    <row r="60" spans="1:16">
      <c r="A60" s="12"/>
      <c r="B60" s="25">
        <v>361.2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590266</v>
      </c>
      <c r="L60" s="46">
        <v>0</v>
      </c>
      <c r="M60" s="46">
        <v>0</v>
      </c>
      <c r="N60" s="46">
        <f t="shared" ref="N60:N68" si="13">SUM(D60:M60)</f>
        <v>590266</v>
      </c>
      <c r="O60" s="47">
        <f t="shared" si="7"/>
        <v>38.423772946230962</v>
      </c>
      <c r="P60" s="9"/>
    </row>
    <row r="61" spans="1:16">
      <c r="A61" s="12"/>
      <c r="B61" s="25">
        <v>361.3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2192944</v>
      </c>
      <c r="L61" s="46">
        <v>0</v>
      </c>
      <c r="M61" s="46">
        <v>0</v>
      </c>
      <c r="N61" s="46">
        <f t="shared" si="13"/>
        <v>2192944</v>
      </c>
      <c r="O61" s="47">
        <f t="shared" si="7"/>
        <v>142.7512042702773</v>
      </c>
      <c r="P61" s="9"/>
    </row>
    <row r="62" spans="1:16">
      <c r="A62" s="12"/>
      <c r="B62" s="25">
        <v>362</v>
      </c>
      <c r="C62" s="20" t="s">
        <v>68</v>
      </c>
      <c r="D62" s="46">
        <v>12729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12729</v>
      </c>
      <c r="O62" s="47">
        <f t="shared" si="7"/>
        <v>0.82860304647832317</v>
      </c>
      <c r="P62" s="9"/>
    </row>
    <row r="63" spans="1:16">
      <c r="A63" s="12"/>
      <c r="B63" s="25">
        <v>364</v>
      </c>
      <c r="C63" s="20" t="s">
        <v>116</v>
      </c>
      <c r="D63" s="46">
        <v>117134</v>
      </c>
      <c r="E63" s="46">
        <v>0</v>
      </c>
      <c r="F63" s="46">
        <v>0</v>
      </c>
      <c r="G63" s="46">
        <v>0</v>
      </c>
      <c r="H63" s="46">
        <v>0</v>
      </c>
      <c r="I63" s="46">
        <v>420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117554</v>
      </c>
      <c r="O63" s="47">
        <f t="shared" si="7"/>
        <v>7.6522588204660851</v>
      </c>
      <c r="P63" s="9"/>
    </row>
    <row r="64" spans="1:16">
      <c r="A64" s="12"/>
      <c r="B64" s="25">
        <v>365</v>
      </c>
      <c r="C64" s="20" t="s">
        <v>151</v>
      </c>
      <c r="D64" s="46">
        <v>234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234</v>
      </c>
      <c r="O64" s="47">
        <f t="shared" si="7"/>
        <v>1.5232391615675042E-2</v>
      </c>
      <c r="P64" s="9"/>
    </row>
    <row r="65" spans="1:119">
      <c r="A65" s="12"/>
      <c r="B65" s="25">
        <v>366</v>
      </c>
      <c r="C65" s="20" t="s">
        <v>69</v>
      </c>
      <c r="D65" s="46">
        <v>16598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16598</v>
      </c>
      <c r="O65" s="47">
        <f t="shared" si="7"/>
        <v>1.0804582736622836</v>
      </c>
      <c r="P65" s="9"/>
    </row>
    <row r="66" spans="1:119">
      <c r="A66" s="12"/>
      <c r="B66" s="25">
        <v>368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1703745</v>
      </c>
      <c r="L66" s="46">
        <v>0</v>
      </c>
      <c r="M66" s="46">
        <v>0</v>
      </c>
      <c r="N66" s="46">
        <f t="shared" si="13"/>
        <v>1703745</v>
      </c>
      <c r="O66" s="47">
        <f t="shared" si="7"/>
        <v>110.90645749251399</v>
      </c>
      <c r="P66" s="9"/>
    </row>
    <row r="67" spans="1:119">
      <c r="A67" s="12"/>
      <c r="B67" s="25">
        <v>369.3</v>
      </c>
      <c r="C67" s="20" t="s">
        <v>99</v>
      </c>
      <c r="D67" s="46">
        <v>25259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25259</v>
      </c>
      <c r="O67" s="47">
        <f t="shared" si="7"/>
        <v>1.6442520505142559</v>
      </c>
      <c r="P67" s="9"/>
    </row>
    <row r="68" spans="1:119">
      <c r="A68" s="12"/>
      <c r="B68" s="25">
        <v>369.9</v>
      </c>
      <c r="C68" s="20" t="s">
        <v>71</v>
      </c>
      <c r="D68" s="46">
        <v>17725</v>
      </c>
      <c r="E68" s="46">
        <v>16416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34141</v>
      </c>
      <c r="O68" s="47">
        <f t="shared" si="7"/>
        <v>2.2224319750032548</v>
      </c>
      <c r="P68" s="9"/>
    </row>
    <row r="69" spans="1:119" ht="15.75">
      <c r="A69" s="29" t="s">
        <v>47</v>
      </c>
      <c r="B69" s="30"/>
      <c r="C69" s="31"/>
      <c r="D69" s="32">
        <f t="shared" ref="D69:M69" si="14">SUM(D70:D71)</f>
        <v>1793859</v>
      </c>
      <c r="E69" s="32">
        <f t="shared" si="14"/>
        <v>39654</v>
      </c>
      <c r="F69" s="32">
        <f t="shared" si="14"/>
        <v>853028</v>
      </c>
      <c r="G69" s="32">
        <f t="shared" si="14"/>
        <v>8000</v>
      </c>
      <c r="H69" s="32">
        <f t="shared" si="14"/>
        <v>0</v>
      </c>
      <c r="I69" s="32">
        <f t="shared" si="14"/>
        <v>93282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2787823</v>
      </c>
      <c r="O69" s="45">
        <f>(N69/O$74)</f>
        <v>181.47526363754719</v>
      </c>
      <c r="P69" s="9"/>
    </row>
    <row r="70" spans="1:119">
      <c r="A70" s="12"/>
      <c r="B70" s="25">
        <v>381</v>
      </c>
      <c r="C70" s="20" t="s">
        <v>72</v>
      </c>
      <c r="D70" s="46">
        <v>1140000</v>
      </c>
      <c r="E70" s="46">
        <v>0</v>
      </c>
      <c r="F70" s="46">
        <v>853028</v>
      </c>
      <c r="G70" s="46">
        <v>8000</v>
      </c>
      <c r="H70" s="46">
        <v>0</v>
      </c>
      <c r="I70" s="46">
        <v>93282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2094310</v>
      </c>
      <c r="O70" s="47">
        <f>(N70/O$74)</f>
        <v>136.33055591719827</v>
      </c>
      <c r="P70" s="9"/>
    </row>
    <row r="71" spans="1:119" ht="15.75" thickBot="1">
      <c r="A71" s="12"/>
      <c r="B71" s="25">
        <v>383</v>
      </c>
      <c r="C71" s="20" t="s">
        <v>73</v>
      </c>
      <c r="D71" s="46">
        <v>653859</v>
      </c>
      <c r="E71" s="46">
        <v>39654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693513</v>
      </c>
      <c r="O71" s="47">
        <f>(N71/O$74)</f>
        <v>45.144707720348912</v>
      </c>
      <c r="P71" s="9"/>
    </row>
    <row r="72" spans="1:119" ht="16.5" thickBot="1">
      <c r="A72" s="14" t="s">
        <v>60</v>
      </c>
      <c r="B72" s="23"/>
      <c r="C72" s="22"/>
      <c r="D72" s="15">
        <f t="shared" ref="D72:M72" si="15">SUM(D5,D17,D27,D41,D53,D58,D69)</f>
        <v>12997287</v>
      </c>
      <c r="E72" s="15">
        <f t="shared" si="15"/>
        <v>3272309</v>
      </c>
      <c r="F72" s="15">
        <f t="shared" si="15"/>
        <v>1887706</v>
      </c>
      <c r="G72" s="15">
        <f t="shared" si="15"/>
        <v>119794</v>
      </c>
      <c r="H72" s="15">
        <f t="shared" si="15"/>
        <v>0</v>
      </c>
      <c r="I72" s="15">
        <f t="shared" si="15"/>
        <v>8570367</v>
      </c>
      <c r="J72" s="15">
        <f t="shared" si="15"/>
        <v>0</v>
      </c>
      <c r="K72" s="15">
        <f t="shared" si="15"/>
        <v>4823665</v>
      </c>
      <c r="L72" s="15">
        <f t="shared" si="15"/>
        <v>0</v>
      </c>
      <c r="M72" s="15">
        <f t="shared" si="15"/>
        <v>414217</v>
      </c>
      <c r="N72" s="15">
        <f>SUM(D72:M72)</f>
        <v>32085345</v>
      </c>
      <c r="O72" s="38">
        <f>(N72/O$74)</f>
        <v>2088.6176930087227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152</v>
      </c>
      <c r="M74" s="48"/>
      <c r="N74" s="48"/>
      <c r="O74" s="43">
        <v>15362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92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75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5542677</v>
      </c>
      <c r="E5" s="27">
        <f t="shared" si="0"/>
        <v>1639388</v>
      </c>
      <c r="F5" s="27">
        <f t="shared" si="0"/>
        <v>413000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7595065</v>
      </c>
      <c r="O5" s="33">
        <f t="shared" ref="O5:O36" si="1">(N5/O$73)</f>
        <v>505.96662447538472</v>
      </c>
      <c r="P5" s="6"/>
    </row>
    <row r="6" spans="1:133">
      <c r="A6" s="12"/>
      <c r="B6" s="25">
        <v>311</v>
      </c>
      <c r="C6" s="20" t="s">
        <v>2</v>
      </c>
      <c r="D6" s="46">
        <v>3812795</v>
      </c>
      <c r="E6" s="46">
        <v>900244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4713039</v>
      </c>
      <c r="O6" s="47">
        <f t="shared" si="1"/>
        <v>313.97235360735459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74771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74771</v>
      </c>
      <c r="O7" s="47">
        <f t="shared" si="1"/>
        <v>4.9810805409366461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408216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408216</v>
      </c>
      <c r="O8" s="47">
        <f t="shared" si="1"/>
        <v>27.194457397908202</v>
      </c>
      <c r="P8" s="9"/>
    </row>
    <row r="9" spans="1:133">
      <c r="A9" s="12"/>
      <c r="B9" s="25">
        <v>312.42</v>
      </c>
      <c r="C9" s="20" t="s">
        <v>133</v>
      </c>
      <c r="D9" s="46">
        <v>0</v>
      </c>
      <c r="E9" s="46">
        <v>256157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256157</v>
      </c>
      <c r="O9" s="47">
        <f t="shared" si="1"/>
        <v>17.064619279195256</v>
      </c>
      <c r="P9" s="9"/>
    </row>
    <row r="10" spans="1:133">
      <c r="A10" s="12"/>
      <c r="B10" s="25">
        <v>314.10000000000002</v>
      </c>
      <c r="C10" s="20" t="s">
        <v>13</v>
      </c>
      <c r="D10" s="46">
        <v>1057081</v>
      </c>
      <c r="E10" s="46">
        <v>0</v>
      </c>
      <c r="F10" s="46">
        <v>263000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1320081</v>
      </c>
      <c r="O10" s="47">
        <f t="shared" si="1"/>
        <v>87.940909999333826</v>
      </c>
      <c r="P10" s="9"/>
    </row>
    <row r="11" spans="1:133">
      <c r="A11" s="12"/>
      <c r="B11" s="25">
        <v>314.3</v>
      </c>
      <c r="C11" s="20" t="s">
        <v>14</v>
      </c>
      <c r="D11" s="46">
        <v>246369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246369</v>
      </c>
      <c r="O11" s="47">
        <f t="shared" si="1"/>
        <v>16.412564119645594</v>
      </c>
      <c r="P11" s="9"/>
    </row>
    <row r="12" spans="1:133">
      <c r="A12" s="12"/>
      <c r="B12" s="25">
        <v>314.8</v>
      </c>
      <c r="C12" s="20" t="s">
        <v>16</v>
      </c>
      <c r="D12" s="46">
        <v>37087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37087</v>
      </c>
      <c r="O12" s="47">
        <f t="shared" si="1"/>
        <v>2.470654853107721</v>
      </c>
      <c r="P12" s="9"/>
    </row>
    <row r="13" spans="1:133">
      <c r="A13" s="12"/>
      <c r="B13" s="25">
        <v>315</v>
      </c>
      <c r="C13" s="20" t="s">
        <v>103</v>
      </c>
      <c r="D13" s="46">
        <v>317311</v>
      </c>
      <c r="E13" s="46">
        <v>0</v>
      </c>
      <c r="F13" s="46">
        <v>150000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467311</v>
      </c>
      <c r="O13" s="47">
        <f t="shared" si="1"/>
        <v>31.131237092798614</v>
      </c>
      <c r="P13" s="9"/>
    </row>
    <row r="14" spans="1:133">
      <c r="A14" s="12"/>
      <c r="B14" s="25">
        <v>316</v>
      </c>
      <c r="C14" s="20" t="s">
        <v>104</v>
      </c>
      <c r="D14" s="46">
        <v>72034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72034</v>
      </c>
      <c r="O14" s="47">
        <f t="shared" si="1"/>
        <v>4.7987475851042571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SUM(D16:D23)</f>
        <v>1647601</v>
      </c>
      <c r="E15" s="32">
        <f t="shared" si="3"/>
        <v>44403</v>
      </c>
      <c r="F15" s="32">
        <f t="shared" si="3"/>
        <v>94123</v>
      </c>
      <c r="G15" s="32">
        <f t="shared" si="3"/>
        <v>118767</v>
      </c>
      <c r="H15" s="32">
        <f t="shared" si="3"/>
        <v>0</v>
      </c>
      <c r="I15" s="32">
        <f t="shared" si="3"/>
        <v>307801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2212695</v>
      </c>
      <c r="O15" s="45">
        <f t="shared" si="1"/>
        <v>147.40490307108121</v>
      </c>
      <c r="P15" s="10"/>
    </row>
    <row r="16" spans="1:133">
      <c r="A16" s="12"/>
      <c r="B16" s="25">
        <v>322</v>
      </c>
      <c r="C16" s="20" t="s">
        <v>0</v>
      </c>
      <c r="D16" s="46">
        <v>371063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371063</v>
      </c>
      <c r="O16" s="47">
        <f t="shared" si="1"/>
        <v>24.719405769102657</v>
      </c>
      <c r="P16" s="9"/>
    </row>
    <row r="17" spans="1:16">
      <c r="A17" s="12"/>
      <c r="B17" s="25">
        <v>323.10000000000002</v>
      </c>
      <c r="C17" s="20" t="s">
        <v>20</v>
      </c>
      <c r="D17" s="46">
        <v>1115026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1115026</v>
      </c>
      <c r="O17" s="47">
        <f t="shared" si="1"/>
        <v>74.280594230897336</v>
      </c>
      <c r="P17" s="9"/>
    </row>
    <row r="18" spans="1:16">
      <c r="A18" s="12"/>
      <c r="B18" s="25">
        <v>323.7</v>
      </c>
      <c r="C18" s="20" t="s">
        <v>21</v>
      </c>
      <c r="D18" s="46">
        <v>153016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153016</v>
      </c>
      <c r="O18" s="47">
        <f t="shared" si="1"/>
        <v>10.193591366331358</v>
      </c>
      <c r="P18" s="9"/>
    </row>
    <row r="19" spans="1:16">
      <c r="A19" s="12"/>
      <c r="B19" s="25">
        <v>324.11</v>
      </c>
      <c r="C19" s="20" t="s">
        <v>22</v>
      </c>
      <c r="D19" s="46">
        <v>0</v>
      </c>
      <c r="E19" s="46">
        <v>0</v>
      </c>
      <c r="F19" s="46">
        <v>94123</v>
      </c>
      <c r="G19" s="46">
        <v>62943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157066</v>
      </c>
      <c r="O19" s="47">
        <f t="shared" si="1"/>
        <v>10.463393511424956</v>
      </c>
      <c r="P19" s="9"/>
    </row>
    <row r="20" spans="1:16">
      <c r="A20" s="12"/>
      <c r="B20" s="25">
        <v>324.20999999999998</v>
      </c>
      <c r="C20" s="20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307801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307801</v>
      </c>
      <c r="O20" s="47">
        <f t="shared" si="1"/>
        <v>20.505029644927053</v>
      </c>
      <c r="P20" s="9"/>
    </row>
    <row r="21" spans="1:16">
      <c r="A21" s="12"/>
      <c r="B21" s="25">
        <v>324.61</v>
      </c>
      <c r="C21" s="20" t="s">
        <v>26</v>
      </c>
      <c r="D21" s="46">
        <v>0</v>
      </c>
      <c r="E21" s="46">
        <v>29573</v>
      </c>
      <c r="F21" s="46">
        <v>0</v>
      </c>
      <c r="G21" s="46">
        <v>55824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85397</v>
      </c>
      <c r="O21" s="47">
        <f t="shared" si="1"/>
        <v>5.688961428285924</v>
      </c>
      <c r="P21" s="9"/>
    </row>
    <row r="22" spans="1:16">
      <c r="A22" s="12"/>
      <c r="B22" s="25">
        <v>325.10000000000002</v>
      </c>
      <c r="C22" s="20" t="s">
        <v>134</v>
      </c>
      <c r="D22" s="46">
        <v>0</v>
      </c>
      <c r="E22" s="46">
        <v>14830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14830</v>
      </c>
      <c r="O22" s="47">
        <f t="shared" si="1"/>
        <v>0.98794217573779231</v>
      </c>
      <c r="P22" s="9"/>
    </row>
    <row r="23" spans="1:16">
      <c r="A23" s="12"/>
      <c r="B23" s="25">
        <v>329</v>
      </c>
      <c r="C23" s="20" t="s">
        <v>27</v>
      </c>
      <c r="D23" s="46">
        <v>8496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8496</v>
      </c>
      <c r="O23" s="47">
        <f t="shared" si="1"/>
        <v>0.56598494437412561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SUM(D25:D38)</f>
        <v>1475973</v>
      </c>
      <c r="E24" s="32">
        <f t="shared" si="5"/>
        <v>1143504</v>
      </c>
      <c r="F24" s="32">
        <f t="shared" si="5"/>
        <v>0</v>
      </c>
      <c r="G24" s="32">
        <f t="shared" si="5"/>
        <v>154380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3051404</v>
      </c>
      <c r="N24" s="44">
        <f>SUM(D24:M24)</f>
        <v>5825261</v>
      </c>
      <c r="O24" s="45">
        <f t="shared" si="1"/>
        <v>388.06615148890813</v>
      </c>
      <c r="P24" s="10"/>
    </row>
    <row r="25" spans="1:16">
      <c r="A25" s="12"/>
      <c r="B25" s="25">
        <v>331.2</v>
      </c>
      <c r="C25" s="20" t="s">
        <v>28</v>
      </c>
      <c r="D25" s="46">
        <v>22949</v>
      </c>
      <c r="E25" s="46">
        <v>14353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37302</v>
      </c>
      <c r="O25" s="47">
        <f t="shared" si="1"/>
        <v>2.4849776830324428</v>
      </c>
      <c r="P25" s="9"/>
    </row>
    <row r="26" spans="1:16">
      <c r="A26" s="12"/>
      <c r="B26" s="25">
        <v>331.41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2878616</v>
      </c>
      <c r="N26" s="46">
        <f>SUM(D26:M26)</f>
        <v>2878616</v>
      </c>
      <c r="O26" s="47">
        <f t="shared" si="1"/>
        <v>191.76710412364267</v>
      </c>
      <c r="P26" s="9"/>
    </row>
    <row r="27" spans="1:16">
      <c r="A27" s="12"/>
      <c r="B27" s="25">
        <v>334.1</v>
      </c>
      <c r="C27" s="20" t="s">
        <v>135</v>
      </c>
      <c r="D27" s="46">
        <v>0</v>
      </c>
      <c r="E27" s="46">
        <v>0</v>
      </c>
      <c r="F27" s="46">
        <v>0</v>
      </c>
      <c r="G27" s="46">
        <v>5075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5075</v>
      </c>
      <c r="O27" s="47">
        <f t="shared" si="1"/>
        <v>0.33808540403703952</v>
      </c>
      <c r="P27" s="9"/>
    </row>
    <row r="28" spans="1:16">
      <c r="A28" s="12"/>
      <c r="B28" s="25">
        <v>334.69</v>
      </c>
      <c r="C28" s="20" t="s">
        <v>136</v>
      </c>
      <c r="D28" s="46">
        <v>28346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28346</v>
      </c>
      <c r="O28" s="47">
        <f t="shared" si="1"/>
        <v>1.8883485444007728</v>
      </c>
      <c r="P28" s="9"/>
    </row>
    <row r="29" spans="1:16">
      <c r="A29" s="12"/>
      <c r="B29" s="25">
        <v>334.7</v>
      </c>
      <c r="C29" s="20" t="s">
        <v>33</v>
      </c>
      <c r="D29" s="46">
        <v>0</v>
      </c>
      <c r="E29" s="46">
        <v>0</v>
      </c>
      <c r="F29" s="46">
        <v>0</v>
      </c>
      <c r="G29" s="46">
        <v>149305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149305</v>
      </c>
      <c r="O29" s="47">
        <f t="shared" si="1"/>
        <v>9.9463726600492972</v>
      </c>
      <c r="P29" s="9"/>
    </row>
    <row r="30" spans="1:16">
      <c r="A30" s="12"/>
      <c r="B30" s="25">
        <v>335.14</v>
      </c>
      <c r="C30" s="20" t="s">
        <v>106</v>
      </c>
      <c r="D30" s="46">
        <v>36137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36137</v>
      </c>
      <c r="O30" s="47">
        <f t="shared" si="1"/>
        <v>2.4073679301845314</v>
      </c>
      <c r="P30" s="9"/>
    </row>
    <row r="31" spans="1:16">
      <c r="A31" s="12"/>
      <c r="B31" s="25">
        <v>335.15</v>
      </c>
      <c r="C31" s="20" t="s">
        <v>107</v>
      </c>
      <c r="D31" s="46">
        <v>10970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10970</v>
      </c>
      <c r="O31" s="47">
        <f t="shared" si="1"/>
        <v>0.73079741522883224</v>
      </c>
      <c r="P31" s="9"/>
    </row>
    <row r="32" spans="1:16">
      <c r="A32" s="12"/>
      <c r="B32" s="25">
        <v>335.16</v>
      </c>
      <c r="C32" s="20" t="s">
        <v>137</v>
      </c>
      <c r="D32" s="46">
        <v>349328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349328</v>
      </c>
      <c r="O32" s="47">
        <f t="shared" si="1"/>
        <v>23.271467590433684</v>
      </c>
      <c r="P32" s="9"/>
    </row>
    <row r="33" spans="1:16">
      <c r="A33" s="12"/>
      <c r="B33" s="25">
        <v>335.18</v>
      </c>
      <c r="C33" s="20" t="s">
        <v>108</v>
      </c>
      <c r="D33" s="46">
        <v>837416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837416</v>
      </c>
      <c r="O33" s="47">
        <f t="shared" si="1"/>
        <v>55.786822996469255</v>
      </c>
      <c r="P33" s="9"/>
    </row>
    <row r="34" spans="1:16">
      <c r="A34" s="12"/>
      <c r="B34" s="25">
        <v>335.21</v>
      </c>
      <c r="C34" s="20" t="s">
        <v>38</v>
      </c>
      <c r="D34" s="46">
        <v>8133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8133</v>
      </c>
      <c r="O34" s="47">
        <f t="shared" si="1"/>
        <v>0.54180267803610682</v>
      </c>
      <c r="P34" s="9"/>
    </row>
    <row r="35" spans="1:16">
      <c r="A35" s="12"/>
      <c r="B35" s="25">
        <v>335.29</v>
      </c>
      <c r="C35" s="20" t="s">
        <v>138</v>
      </c>
      <c r="D35" s="46">
        <v>174528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174528</v>
      </c>
      <c r="O35" s="47">
        <f t="shared" si="1"/>
        <v>11.626673772566784</v>
      </c>
      <c r="P35" s="9"/>
    </row>
    <row r="36" spans="1:16">
      <c r="A36" s="12"/>
      <c r="B36" s="25">
        <v>335.49</v>
      </c>
      <c r="C36" s="20" t="s">
        <v>39</v>
      </c>
      <c r="D36" s="46">
        <v>0</v>
      </c>
      <c r="E36" s="46">
        <v>127926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127926</v>
      </c>
      <c r="O36" s="47">
        <f t="shared" si="1"/>
        <v>8.5221504230231169</v>
      </c>
      <c r="P36" s="9"/>
    </row>
    <row r="37" spans="1:16">
      <c r="A37" s="12"/>
      <c r="B37" s="25">
        <v>337.4</v>
      </c>
      <c r="C37" s="20" t="s">
        <v>139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172788</v>
      </c>
      <c r="N37" s="46">
        <f>SUM(D37:M37)</f>
        <v>172788</v>
      </c>
      <c r="O37" s="47">
        <f t="shared" ref="O37:O68" si="7">(N37/O$73)</f>
        <v>11.510758776896942</v>
      </c>
      <c r="P37" s="9"/>
    </row>
    <row r="38" spans="1:16">
      <c r="A38" s="12"/>
      <c r="B38" s="25">
        <v>338</v>
      </c>
      <c r="C38" s="20" t="s">
        <v>40</v>
      </c>
      <c r="D38" s="46">
        <v>8166</v>
      </c>
      <c r="E38" s="46">
        <v>1001225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1009391</v>
      </c>
      <c r="O38" s="47">
        <f t="shared" si="7"/>
        <v>67.24342149090667</v>
      </c>
      <c r="P38" s="9"/>
    </row>
    <row r="39" spans="1:16" ht="15.75">
      <c r="A39" s="29" t="s">
        <v>45</v>
      </c>
      <c r="B39" s="30"/>
      <c r="C39" s="31"/>
      <c r="D39" s="32">
        <f t="shared" ref="D39:M39" si="8">SUM(D40:D51)</f>
        <v>1914912</v>
      </c>
      <c r="E39" s="32">
        <f t="shared" si="8"/>
        <v>114342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7008375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90286</v>
      </c>
      <c r="N39" s="32">
        <f>SUM(D39:M39)</f>
        <v>9127915</v>
      </c>
      <c r="O39" s="45">
        <f t="shared" si="7"/>
        <v>608.08174005729131</v>
      </c>
      <c r="P39" s="10"/>
    </row>
    <row r="40" spans="1:16">
      <c r="A40" s="12"/>
      <c r="B40" s="25">
        <v>341.1</v>
      </c>
      <c r="C40" s="20" t="s">
        <v>109</v>
      </c>
      <c r="D40" s="46">
        <v>252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252</v>
      </c>
      <c r="O40" s="47">
        <f t="shared" si="7"/>
        <v>1.6787689028046098E-2</v>
      </c>
      <c r="P40" s="9"/>
    </row>
    <row r="41" spans="1:16">
      <c r="A41" s="12"/>
      <c r="B41" s="25">
        <v>341.9</v>
      </c>
      <c r="C41" s="20" t="s">
        <v>111</v>
      </c>
      <c r="D41" s="46">
        <v>61133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9">SUM(D41:M41)</f>
        <v>61133</v>
      </c>
      <c r="O41" s="47">
        <f t="shared" si="7"/>
        <v>4.0725467990140567</v>
      </c>
      <c r="P41" s="9"/>
    </row>
    <row r="42" spans="1:16">
      <c r="A42" s="12"/>
      <c r="B42" s="25">
        <v>342.1</v>
      </c>
      <c r="C42" s="20" t="s">
        <v>50</v>
      </c>
      <c r="D42" s="46">
        <v>24235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24235</v>
      </c>
      <c r="O42" s="47">
        <f t="shared" si="7"/>
        <v>1.61448271267737</v>
      </c>
      <c r="P42" s="9"/>
    </row>
    <row r="43" spans="1:16">
      <c r="A43" s="12"/>
      <c r="B43" s="25">
        <v>342.2</v>
      </c>
      <c r="C43" s="20" t="s">
        <v>51</v>
      </c>
      <c r="D43" s="46">
        <v>267400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267400</v>
      </c>
      <c r="O43" s="47">
        <f t="shared" si="7"/>
        <v>17.813603357537804</v>
      </c>
      <c r="P43" s="9"/>
    </row>
    <row r="44" spans="1:16">
      <c r="A44" s="12"/>
      <c r="B44" s="25">
        <v>343.4</v>
      </c>
      <c r="C44" s="20" t="s">
        <v>54</v>
      </c>
      <c r="D44" s="46">
        <v>1073670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1073670</v>
      </c>
      <c r="O44" s="47">
        <f t="shared" si="7"/>
        <v>71.525547931516883</v>
      </c>
      <c r="P44" s="9"/>
    </row>
    <row r="45" spans="1:16">
      <c r="A45" s="12"/>
      <c r="B45" s="25">
        <v>343.5</v>
      </c>
      <c r="C45" s="20" t="s">
        <v>140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7002296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7002296</v>
      </c>
      <c r="O45" s="47">
        <f t="shared" si="7"/>
        <v>466.47764972353605</v>
      </c>
      <c r="P45" s="9"/>
    </row>
    <row r="46" spans="1:16">
      <c r="A46" s="12"/>
      <c r="B46" s="25">
        <v>343.8</v>
      </c>
      <c r="C46" s="20" t="s">
        <v>56</v>
      </c>
      <c r="D46" s="46">
        <v>49024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49024</v>
      </c>
      <c r="O46" s="47">
        <f t="shared" si="7"/>
        <v>3.265871694091</v>
      </c>
      <c r="P46" s="9"/>
    </row>
    <row r="47" spans="1:16">
      <c r="A47" s="12"/>
      <c r="B47" s="25">
        <v>343.9</v>
      </c>
      <c r="C47" s="20" t="s">
        <v>96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6079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6079</v>
      </c>
      <c r="O47" s="47">
        <f t="shared" si="7"/>
        <v>0.4049696888948105</v>
      </c>
      <c r="P47" s="9"/>
    </row>
    <row r="48" spans="1:16">
      <c r="A48" s="12"/>
      <c r="B48" s="25">
        <v>344.1</v>
      </c>
      <c r="C48" s="20" t="s">
        <v>112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90286</v>
      </c>
      <c r="N48" s="46">
        <f t="shared" si="9"/>
        <v>90286</v>
      </c>
      <c r="O48" s="47">
        <f t="shared" si="7"/>
        <v>6.0146559189927382</v>
      </c>
      <c r="P48" s="9"/>
    </row>
    <row r="49" spans="1:16">
      <c r="A49" s="12"/>
      <c r="B49" s="25">
        <v>344.9</v>
      </c>
      <c r="C49" s="20" t="s">
        <v>113</v>
      </c>
      <c r="D49" s="46">
        <v>0</v>
      </c>
      <c r="E49" s="46">
        <v>114342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114342</v>
      </c>
      <c r="O49" s="47">
        <f t="shared" si="7"/>
        <v>7.6172140430351076</v>
      </c>
      <c r="P49" s="9"/>
    </row>
    <row r="50" spans="1:16">
      <c r="A50" s="12"/>
      <c r="B50" s="25">
        <v>347.2</v>
      </c>
      <c r="C50" s="20" t="s">
        <v>59</v>
      </c>
      <c r="D50" s="46">
        <v>1200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1200</v>
      </c>
      <c r="O50" s="47">
        <f t="shared" si="7"/>
        <v>7.9941376324029048E-2</v>
      </c>
      <c r="P50" s="9"/>
    </row>
    <row r="51" spans="1:16">
      <c r="A51" s="12"/>
      <c r="B51" s="25">
        <v>349</v>
      </c>
      <c r="C51" s="20" t="s">
        <v>141</v>
      </c>
      <c r="D51" s="46">
        <v>437998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437998</v>
      </c>
      <c r="O51" s="47">
        <f t="shared" si="7"/>
        <v>29.178469122643396</v>
      </c>
      <c r="P51" s="9"/>
    </row>
    <row r="52" spans="1:16" ht="15.75">
      <c r="A52" s="29" t="s">
        <v>46</v>
      </c>
      <c r="B52" s="30"/>
      <c r="C52" s="31"/>
      <c r="D52" s="32">
        <f t="shared" ref="D52:M52" si="10">SUM(D53:D56)</f>
        <v>70301</v>
      </c>
      <c r="E52" s="32">
        <f t="shared" si="10"/>
        <v>26282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96583</v>
      </c>
      <c r="O52" s="45">
        <f t="shared" si="7"/>
        <v>6.4341482912530807</v>
      </c>
      <c r="P52" s="10"/>
    </row>
    <row r="53" spans="1:16">
      <c r="A53" s="13"/>
      <c r="B53" s="39">
        <v>351.1</v>
      </c>
      <c r="C53" s="21" t="s">
        <v>142</v>
      </c>
      <c r="D53" s="46">
        <v>34947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34947</v>
      </c>
      <c r="O53" s="47">
        <f t="shared" si="7"/>
        <v>2.3280927319965357</v>
      </c>
      <c r="P53" s="9"/>
    </row>
    <row r="54" spans="1:16">
      <c r="A54" s="13"/>
      <c r="B54" s="39">
        <v>354</v>
      </c>
      <c r="C54" s="21" t="s">
        <v>62</v>
      </c>
      <c r="D54" s="46">
        <v>34380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34380</v>
      </c>
      <c r="O54" s="47">
        <f t="shared" si="7"/>
        <v>2.290320431683432</v>
      </c>
      <c r="P54" s="9"/>
    </row>
    <row r="55" spans="1:16">
      <c r="A55" s="13"/>
      <c r="B55" s="39">
        <v>358.2</v>
      </c>
      <c r="C55" s="21" t="s">
        <v>143</v>
      </c>
      <c r="D55" s="46">
        <v>0</v>
      </c>
      <c r="E55" s="46">
        <v>26282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26282</v>
      </c>
      <c r="O55" s="47">
        <f t="shared" si="7"/>
        <v>1.7508493771234428</v>
      </c>
      <c r="P55" s="9"/>
    </row>
    <row r="56" spans="1:16">
      <c r="A56" s="13"/>
      <c r="B56" s="39">
        <v>359</v>
      </c>
      <c r="C56" s="21" t="s">
        <v>144</v>
      </c>
      <c r="D56" s="46">
        <v>974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974</v>
      </c>
      <c r="O56" s="47">
        <f t="shared" si="7"/>
        <v>6.4885750449670238E-2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SUM(D58:D65)</f>
        <v>153771</v>
      </c>
      <c r="E57" s="32">
        <f t="shared" si="12"/>
        <v>19964</v>
      </c>
      <c r="F57" s="32">
        <f t="shared" si="12"/>
        <v>0</v>
      </c>
      <c r="G57" s="32">
        <f t="shared" si="12"/>
        <v>1615</v>
      </c>
      <c r="H57" s="32">
        <f t="shared" si="12"/>
        <v>0</v>
      </c>
      <c r="I57" s="32">
        <f t="shared" si="12"/>
        <v>429399</v>
      </c>
      <c r="J57" s="32">
        <f t="shared" si="12"/>
        <v>0</v>
      </c>
      <c r="K57" s="32">
        <f t="shared" si="12"/>
        <v>1964063</v>
      </c>
      <c r="L57" s="32">
        <f t="shared" si="12"/>
        <v>0</v>
      </c>
      <c r="M57" s="32">
        <f t="shared" si="12"/>
        <v>0</v>
      </c>
      <c r="N57" s="32">
        <f t="shared" si="11"/>
        <v>2568812</v>
      </c>
      <c r="O57" s="45">
        <f t="shared" si="7"/>
        <v>171.12863899806808</v>
      </c>
      <c r="P57" s="10"/>
    </row>
    <row r="58" spans="1:16">
      <c r="A58" s="12"/>
      <c r="B58" s="25">
        <v>361.1</v>
      </c>
      <c r="C58" s="20" t="s">
        <v>64</v>
      </c>
      <c r="D58" s="46">
        <v>6261</v>
      </c>
      <c r="E58" s="46">
        <v>439</v>
      </c>
      <c r="F58" s="46">
        <v>0</v>
      </c>
      <c r="G58" s="46">
        <v>1615</v>
      </c>
      <c r="H58" s="46">
        <v>0</v>
      </c>
      <c r="I58" s="46">
        <v>6783</v>
      </c>
      <c r="J58" s="46">
        <v>0</v>
      </c>
      <c r="K58" s="46">
        <v>307662</v>
      </c>
      <c r="L58" s="46">
        <v>0</v>
      </c>
      <c r="M58" s="46">
        <v>0</v>
      </c>
      <c r="N58" s="46">
        <f t="shared" si="11"/>
        <v>322760</v>
      </c>
      <c r="O58" s="47">
        <f t="shared" si="7"/>
        <v>21.501565518619678</v>
      </c>
      <c r="P58" s="9"/>
    </row>
    <row r="59" spans="1:16">
      <c r="A59" s="12"/>
      <c r="B59" s="25">
        <v>361.2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427114</v>
      </c>
      <c r="L59" s="46">
        <v>0</v>
      </c>
      <c r="M59" s="46">
        <v>0</v>
      </c>
      <c r="N59" s="46">
        <f t="shared" ref="N59:N65" si="13">SUM(D59:M59)</f>
        <v>427114</v>
      </c>
      <c r="O59" s="47">
        <f t="shared" si="7"/>
        <v>28.45340083938445</v>
      </c>
      <c r="P59" s="9"/>
    </row>
    <row r="60" spans="1:16">
      <c r="A60" s="12"/>
      <c r="B60" s="25">
        <v>361.3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-800421</v>
      </c>
      <c r="L60" s="46">
        <v>0</v>
      </c>
      <c r="M60" s="46">
        <v>0</v>
      </c>
      <c r="N60" s="46">
        <f t="shared" si="13"/>
        <v>-800421</v>
      </c>
      <c r="O60" s="47">
        <f t="shared" si="7"/>
        <v>-53.322296982213047</v>
      </c>
      <c r="P60" s="9"/>
    </row>
    <row r="61" spans="1:16">
      <c r="A61" s="12"/>
      <c r="B61" s="25">
        <v>362</v>
      </c>
      <c r="C61" s="20" t="s">
        <v>68</v>
      </c>
      <c r="D61" s="46">
        <v>36238</v>
      </c>
      <c r="E61" s="46">
        <v>0</v>
      </c>
      <c r="F61" s="46">
        <v>0</v>
      </c>
      <c r="G61" s="46">
        <v>0</v>
      </c>
      <c r="H61" s="46">
        <v>0</v>
      </c>
      <c r="I61" s="46">
        <v>200744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236982</v>
      </c>
      <c r="O61" s="47">
        <f t="shared" si="7"/>
        <v>15.787222703350876</v>
      </c>
      <c r="P61" s="9"/>
    </row>
    <row r="62" spans="1:16">
      <c r="A62" s="12"/>
      <c r="B62" s="25">
        <v>366</v>
      </c>
      <c r="C62" s="20" t="s">
        <v>69</v>
      </c>
      <c r="D62" s="46">
        <v>62303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62303</v>
      </c>
      <c r="O62" s="47">
        <f t="shared" si="7"/>
        <v>4.150489640929985</v>
      </c>
      <c r="P62" s="9"/>
    </row>
    <row r="63" spans="1:16">
      <c r="A63" s="12"/>
      <c r="B63" s="25">
        <v>368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2029708</v>
      </c>
      <c r="L63" s="46">
        <v>0</v>
      </c>
      <c r="M63" s="46">
        <v>0</v>
      </c>
      <c r="N63" s="46">
        <f t="shared" si="13"/>
        <v>2029708</v>
      </c>
      <c r="O63" s="47">
        <f t="shared" si="7"/>
        <v>135.21470921324362</v>
      </c>
      <c r="P63" s="9"/>
    </row>
    <row r="64" spans="1:16">
      <c r="A64" s="12"/>
      <c r="B64" s="25">
        <v>369.3</v>
      </c>
      <c r="C64" s="20" t="s">
        <v>99</v>
      </c>
      <c r="D64" s="46">
        <v>31583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31583</v>
      </c>
      <c r="O64" s="47">
        <f t="shared" si="7"/>
        <v>2.103990407034841</v>
      </c>
      <c r="P64" s="9"/>
    </row>
    <row r="65" spans="1:119">
      <c r="A65" s="12"/>
      <c r="B65" s="25">
        <v>369.9</v>
      </c>
      <c r="C65" s="20" t="s">
        <v>71</v>
      </c>
      <c r="D65" s="46">
        <v>17386</v>
      </c>
      <c r="E65" s="46">
        <v>19525</v>
      </c>
      <c r="F65" s="46">
        <v>0</v>
      </c>
      <c r="G65" s="46">
        <v>0</v>
      </c>
      <c r="H65" s="46">
        <v>0</v>
      </c>
      <c r="I65" s="46">
        <v>221872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258783</v>
      </c>
      <c r="O65" s="47">
        <f t="shared" si="7"/>
        <v>17.239557657717675</v>
      </c>
      <c r="P65" s="9"/>
    </row>
    <row r="66" spans="1:119" ht="15.75">
      <c r="A66" s="29" t="s">
        <v>47</v>
      </c>
      <c r="B66" s="30"/>
      <c r="C66" s="31"/>
      <c r="D66" s="32">
        <f t="shared" ref="D66:M66" si="14">SUM(D67:D70)</f>
        <v>1812297</v>
      </c>
      <c r="E66" s="32">
        <f t="shared" si="14"/>
        <v>29397</v>
      </c>
      <c r="F66" s="32">
        <f t="shared" si="14"/>
        <v>1016628</v>
      </c>
      <c r="G66" s="32">
        <f t="shared" si="14"/>
        <v>274935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ref="N66:N71" si="15">SUM(D66:M66)</f>
        <v>3133257</v>
      </c>
      <c r="O66" s="45">
        <f t="shared" si="7"/>
        <v>208.73073079741522</v>
      </c>
      <c r="P66" s="9"/>
    </row>
    <row r="67" spans="1:119">
      <c r="A67" s="12"/>
      <c r="B67" s="25">
        <v>381</v>
      </c>
      <c r="C67" s="20" t="s">
        <v>72</v>
      </c>
      <c r="D67" s="46">
        <v>1020000</v>
      </c>
      <c r="E67" s="46">
        <v>5075</v>
      </c>
      <c r="F67" s="46">
        <v>1016628</v>
      </c>
      <c r="G67" s="46">
        <v>274935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2316638</v>
      </c>
      <c r="O67" s="47">
        <f t="shared" si="7"/>
        <v>154.32935847045499</v>
      </c>
      <c r="P67" s="9"/>
    </row>
    <row r="68" spans="1:119">
      <c r="A68" s="12"/>
      <c r="B68" s="25">
        <v>383</v>
      </c>
      <c r="C68" s="20" t="s">
        <v>73</v>
      </c>
      <c r="D68" s="46">
        <v>290560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290560</v>
      </c>
      <c r="O68" s="47">
        <f t="shared" si="7"/>
        <v>19.356471920591567</v>
      </c>
      <c r="P68" s="9"/>
    </row>
    <row r="69" spans="1:119">
      <c r="A69" s="12"/>
      <c r="B69" s="25">
        <v>384</v>
      </c>
      <c r="C69" s="20" t="s">
        <v>117</v>
      </c>
      <c r="D69" s="46">
        <v>500000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500000</v>
      </c>
      <c r="O69" s="47">
        <f>(N69/O$73)</f>
        <v>33.308906801678766</v>
      </c>
      <c r="P69" s="9"/>
    </row>
    <row r="70" spans="1:119" ht="15.75" thickBot="1">
      <c r="A70" s="12"/>
      <c r="B70" s="25">
        <v>388.1</v>
      </c>
      <c r="C70" s="20" t="s">
        <v>145</v>
      </c>
      <c r="D70" s="46">
        <v>1737</v>
      </c>
      <c r="E70" s="46">
        <v>24322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26059</v>
      </c>
      <c r="O70" s="47">
        <f>(N70/O$73)</f>
        <v>1.7359936046898941</v>
      </c>
      <c r="P70" s="9"/>
    </row>
    <row r="71" spans="1:119" ht="16.5" thickBot="1">
      <c r="A71" s="14" t="s">
        <v>60</v>
      </c>
      <c r="B71" s="23"/>
      <c r="C71" s="22"/>
      <c r="D71" s="15">
        <f t="shared" ref="D71:M71" si="16">SUM(D5,D15,D24,D39,D52,D57,D66)</f>
        <v>12617532</v>
      </c>
      <c r="E71" s="15">
        <f t="shared" si="16"/>
        <v>3017280</v>
      </c>
      <c r="F71" s="15">
        <f t="shared" si="16"/>
        <v>1523751</v>
      </c>
      <c r="G71" s="15">
        <f t="shared" si="16"/>
        <v>549697</v>
      </c>
      <c r="H71" s="15">
        <f t="shared" si="16"/>
        <v>0</v>
      </c>
      <c r="I71" s="15">
        <f t="shared" si="16"/>
        <v>7745575</v>
      </c>
      <c r="J71" s="15">
        <f t="shared" si="16"/>
        <v>0</v>
      </c>
      <c r="K71" s="15">
        <f t="shared" si="16"/>
        <v>1964063</v>
      </c>
      <c r="L71" s="15">
        <f t="shared" si="16"/>
        <v>0</v>
      </c>
      <c r="M71" s="15">
        <f t="shared" si="16"/>
        <v>3141690</v>
      </c>
      <c r="N71" s="15">
        <f t="shared" si="15"/>
        <v>30559588</v>
      </c>
      <c r="O71" s="38">
        <f>(N71/O$73)</f>
        <v>2035.8129371794018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146</v>
      </c>
      <c r="M73" s="48"/>
      <c r="N73" s="48"/>
      <c r="O73" s="43">
        <v>15011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2024-07-19T21:43:02Z</cp:lastPrinted>
  <dcterms:created xsi:type="dcterms:W3CDTF">2000-08-31T21:26:31Z</dcterms:created>
  <dcterms:modified xsi:type="dcterms:W3CDTF">2024-08-22T21:36:31Z</dcterms:modified>
</cp:coreProperties>
</file>