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Expenditures\"/>
    </mc:Choice>
  </mc:AlternateContent>
  <bookViews>
    <workbookView xWindow="360" yWindow="375" windowWidth="15480" windowHeight="6030" tabRatio="786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1" r:id="rId17"/>
  </sheets>
  <definedNames>
    <definedName name="_xlnm.Print_Area" localSheetId="16">'2007'!$A$1:$O$42</definedName>
    <definedName name="_xlnm.Print_Area" localSheetId="15">'2008'!$A$1:$O$39</definedName>
    <definedName name="_xlnm.Print_Area" localSheetId="14">'2009'!$A$1:$O$42</definedName>
    <definedName name="_xlnm.Print_Area" localSheetId="13">'2010'!$A$1:$O$40</definedName>
    <definedName name="_xlnm.Print_Area" localSheetId="12">'2011'!$A$1:$O$39</definedName>
    <definedName name="_xlnm.Print_Area" localSheetId="11">'2012'!$A$1:$O$41</definedName>
    <definedName name="_xlnm.Print_Area" localSheetId="10">'2013'!$A$1:$O$40</definedName>
    <definedName name="_xlnm.Print_Area" localSheetId="9">'2014'!$A$1:$O$40</definedName>
    <definedName name="_xlnm.Print_Area" localSheetId="8">'2015'!$A$1:$O$39</definedName>
    <definedName name="_xlnm.Print_Area" localSheetId="7">'2016'!$A$1:$O$39</definedName>
    <definedName name="_xlnm.Print_Area" localSheetId="6">'2017'!$A$1:$O$38</definedName>
    <definedName name="_xlnm.Print_Area" localSheetId="5">'2018'!$A$1:$O$38</definedName>
    <definedName name="_xlnm.Print_Area" localSheetId="4">'2019'!$A$1:$O$39</definedName>
    <definedName name="_xlnm.Print_Area" localSheetId="3">'2020'!$A$1:$O$39</definedName>
    <definedName name="_xlnm.Print_Area" localSheetId="2">'2021'!$A$1:$P$39</definedName>
    <definedName name="_xlnm.Print_Area" localSheetId="1">'2022'!$A$1:$P$40</definedName>
    <definedName name="_xlnm.Print_Area" localSheetId="0">'2023'!$A$1:$P$40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E36" i="49" l="1"/>
  <c r="F36" i="49"/>
  <c r="G36" i="49"/>
  <c r="H36" i="49"/>
  <c r="I36" i="49"/>
  <c r="J36" i="49"/>
  <c r="K36" i="49"/>
  <c r="L36" i="49"/>
  <c r="M36" i="49"/>
  <c r="N36" i="49"/>
  <c r="D36" i="49"/>
  <c r="O35" i="49" l="1"/>
  <c r="P35" i="49" s="1"/>
  <c r="N34" i="49"/>
  <c r="M34" i="49"/>
  <c r="L34" i="49"/>
  <c r="K34" i="49"/>
  <c r="J34" i="49"/>
  <c r="I34" i="49"/>
  <c r="H34" i="49"/>
  <c r="G34" i="49"/>
  <c r="F34" i="49"/>
  <c r="E34" i="49"/>
  <c r="D34" i="49"/>
  <c r="O33" i="49"/>
  <c r="P33" i="49" s="1"/>
  <c r="O32" i="49"/>
  <c r="P32" i="49" s="1"/>
  <c r="O31" i="49"/>
  <c r="P31" i="49" s="1"/>
  <c r="N30" i="49"/>
  <c r="M30" i="49"/>
  <c r="L30" i="49"/>
  <c r="K30" i="49"/>
  <c r="J30" i="49"/>
  <c r="I30" i="49"/>
  <c r="H30" i="49"/>
  <c r="G30" i="49"/>
  <c r="F30" i="49"/>
  <c r="E30" i="49"/>
  <c r="D30" i="49"/>
  <c r="O29" i="49"/>
  <c r="P29" i="49" s="1"/>
  <c r="N28" i="49"/>
  <c r="M28" i="49"/>
  <c r="L28" i="49"/>
  <c r="K28" i="49"/>
  <c r="J28" i="49"/>
  <c r="I28" i="49"/>
  <c r="H28" i="49"/>
  <c r="G28" i="49"/>
  <c r="F28" i="49"/>
  <c r="E28" i="49"/>
  <c r="D28" i="49"/>
  <c r="O27" i="49"/>
  <c r="P27" i="49" s="1"/>
  <c r="O26" i="49"/>
  <c r="P26" i="49" s="1"/>
  <c r="O25" i="49"/>
  <c r="P25" i="49" s="1"/>
  <c r="N24" i="49"/>
  <c r="M24" i="49"/>
  <c r="L24" i="49"/>
  <c r="K24" i="49"/>
  <c r="J24" i="49"/>
  <c r="I24" i="49"/>
  <c r="H24" i="49"/>
  <c r="G24" i="49"/>
  <c r="F24" i="49"/>
  <c r="E24" i="49"/>
  <c r="D24" i="49"/>
  <c r="O23" i="49"/>
  <c r="P23" i="49" s="1"/>
  <c r="O22" i="49"/>
  <c r="P22" i="49" s="1"/>
  <c r="O21" i="49"/>
  <c r="P21" i="49" s="1"/>
  <c r="O20" i="49"/>
  <c r="P20" i="49" s="1"/>
  <c r="O19" i="49"/>
  <c r="P19" i="49" s="1"/>
  <c r="N18" i="49"/>
  <c r="M18" i="49"/>
  <c r="L18" i="49"/>
  <c r="K18" i="49"/>
  <c r="J18" i="49"/>
  <c r="I18" i="49"/>
  <c r="H18" i="49"/>
  <c r="G18" i="49"/>
  <c r="F18" i="49"/>
  <c r="E18" i="49"/>
  <c r="D18" i="49"/>
  <c r="O17" i="49"/>
  <c r="P17" i="49" s="1"/>
  <c r="O16" i="49"/>
  <c r="P16" i="49" s="1"/>
  <c r="O15" i="49"/>
  <c r="P15" i="49" s="1"/>
  <c r="N14" i="49"/>
  <c r="M14" i="49"/>
  <c r="L14" i="49"/>
  <c r="K14" i="49"/>
  <c r="J14" i="49"/>
  <c r="I14" i="49"/>
  <c r="H14" i="49"/>
  <c r="G14" i="49"/>
  <c r="F14" i="49"/>
  <c r="E14" i="49"/>
  <c r="D14" i="49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8" i="49" l="1"/>
  <c r="P28" i="49" s="1"/>
  <c r="O34" i="49"/>
  <c r="P34" i="49" s="1"/>
  <c r="O30" i="49"/>
  <c r="P30" i="49" s="1"/>
  <c r="O24" i="49"/>
  <c r="P24" i="49" s="1"/>
  <c r="O18" i="49"/>
  <c r="P18" i="49" s="1"/>
  <c r="O14" i="49"/>
  <c r="P14" i="49" s="1"/>
  <c r="O5" i="49"/>
  <c r="P5" i="49" s="1"/>
  <c r="E36" i="48"/>
  <c r="F36" i="48"/>
  <c r="G36" i="48"/>
  <c r="H36" i="48"/>
  <c r="I36" i="48"/>
  <c r="J36" i="48"/>
  <c r="K36" i="48"/>
  <c r="L36" i="48"/>
  <c r="M36" i="48"/>
  <c r="N36" i="48"/>
  <c r="D36" i="48"/>
  <c r="O36" i="49" l="1"/>
  <c r="P36" i="49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N24" i="48"/>
  <c r="M24" i="48"/>
  <c r="L24" i="48"/>
  <c r="K24" i="48"/>
  <c r="J24" i="48"/>
  <c r="I24" i="48"/>
  <c r="H24" i="48"/>
  <c r="G24" i="48"/>
  <c r="F24" i="48"/>
  <c r="E24" i="48"/>
  <c r="D24" i="48"/>
  <c r="O23" i="48"/>
  <c r="P23" i="48" s="1"/>
  <c r="O22" i="48"/>
  <c r="P22" i="48" s="1"/>
  <c r="O21" i="48"/>
  <c r="P21" i="48" s="1"/>
  <c r="O20" i="48"/>
  <c r="P20" i="48" s="1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34" i="48" l="1"/>
  <c r="P34" i="48" s="1"/>
  <c r="O30" i="48"/>
  <c r="P30" i="48" s="1"/>
  <c r="O28" i="48"/>
  <c r="P28" i="48" s="1"/>
  <c r="O24" i="48"/>
  <c r="P24" i="48" s="1"/>
  <c r="O18" i="48"/>
  <c r="P18" i="48" s="1"/>
  <c r="O14" i="48"/>
  <c r="P14" i="48" s="1"/>
  <c r="O5" i="48"/>
  <c r="P5" i="48" s="1"/>
  <c r="O34" i="47"/>
  <c r="P34" i="47" s="1"/>
  <c r="N33" i="47"/>
  <c r="M33" i="47"/>
  <c r="L33" i="47"/>
  <c r="K33" i="47"/>
  <c r="J33" i="47"/>
  <c r="I33" i="47"/>
  <c r="H33" i="47"/>
  <c r="G33" i="47"/>
  <c r="F33" i="47"/>
  <c r="E33" i="47"/>
  <c r="O33" i="47" s="1"/>
  <c r="P33" i="47" s="1"/>
  <c r="D33" i="47"/>
  <c r="O32" i="47"/>
  <c r="P32" i="47"/>
  <c r="O31" i="47"/>
  <c r="P31" i="47" s="1"/>
  <c r="O30" i="47"/>
  <c r="P30" i="47"/>
  <c r="N29" i="47"/>
  <c r="M29" i="47"/>
  <c r="L29" i="47"/>
  <c r="K29" i="47"/>
  <c r="J29" i="47"/>
  <c r="O29" i="47" s="1"/>
  <c r="P29" i="47" s="1"/>
  <c r="I29" i="47"/>
  <c r="H29" i="47"/>
  <c r="G29" i="47"/>
  <c r="F29" i="47"/>
  <c r="E29" i="47"/>
  <c r="D29" i="47"/>
  <c r="O28" i="47"/>
  <c r="P28" i="47" s="1"/>
  <c r="N27" i="47"/>
  <c r="M27" i="47"/>
  <c r="L27" i="47"/>
  <c r="K27" i="47"/>
  <c r="O27" i="47" s="1"/>
  <c r="P27" i="47" s="1"/>
  <c r="J27" i="47"/>
  <c r="I27" i="47"/>
  <c r="H27" i="47"/>
  <c r="G27" i="47"/>
  <c r="F27" i="47"/>
  <c r="E27" i="47"/>
  <c r="D27" i="47"/>
  <c r="O26" i="47"/>
  <c r="P26" i="47"/>
  <c r="O25" i="47"/>
  <c r="P25" i="47" s="1"/>
  <c r="O24" i="47"/>
  <c r="P24" i="47" s="1"/>
  <c r="N23" i="47"/>
  <c r="M23" i="47"/>
  <c r="L23" i="47"/>
  <c r="K23" i="47"/>
  <c r="J23" i="47"/>
  <c r="I23" i="47"/>
  <c r="H23" i="47"/>
  <c r="G23" i="47"/>
  <c r="F23" i="47"/>
  <c r="E23" i="47"/>
  <c r="D23" i="47"/>
  <c r="O23" i="47" s="1"/>
  <c r="P23" i="47" s="1"/>
  <c r="O22" i="47"/>
  <c r="P22" i="47" s="1"/>
  <c r="O21" i="47"/>
  <c r="P21" i="47" s="1"/>
  <c r="O20" i="47"/>
  <c r="P20" i="47" s="1"/>
  <c r="O19" i="47"/>
  <c r="P19" i="47" s="1"/>
  <c r="N18" i="47"/>
  <c r="M18" i="47"/>
  <c r="M35" i="47" s="1"/>
  <c r="L18" i="47"/>
  <c r="K18" i="47"/>
  <c r="O18" i="47" s="1"/>
  <c r="P18" i="47" s="1"/>
  <c r="J18" i="47"/>
  <c r="I18" i="47"/>
  <c r="H18" i="47"/>
  <c r="G18" i="47"/>
  <c r="F18" i="47"/>
  <c r="E18" i="47"/>
  <c r="D18" i="47"/>
  <c r="O17" i="47"/>
  <c r="P17" i="47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D35" i="47" s="1"/>
  <c r="O13" i="47"/>
  <c r="P13" i="47" s="1"/>
  <c r="O12" i="47"/>
  <c r="P12" i="47" s="1"/>
  <c r="O11" i="47"/>
  <c r="P11" i="47" s="1"/>
  <c r="O10" i="47"/>
  <c r="P10" i="47" s="1"/>
  <c r="O9" i="47"/>
  <c r="P9" i="47"/>
  <c r="O8" i="47"/>
  <c r="P8" i="47"/>
  <c r="O7" i="47"/>
  <c r="P7" i="47" s="1"/>
  <c r="O6" i="47"/>
  <c r="P6" i="47" s="1"/>
  <c r="N5" i="47"/>
  <c r="N35" i="47" s="1"/>
  <c r="M5" i="47"/>
  <c r="L5" i="47"/>
  <c r="L35" i="47" s="1"/>
  <c r="K5" i="47"/>
  <c r="K35" i="47" s="1"/>
  <c r="J5" i="47"/>
  <c r="I5" i="47"/>
  <c r="I35" i="47" s="1"/>
  <c r="H5" i="47"/>
  <c r="H35" i="47" s="1"/>
  <c r="G5" i="47"/>
  <c r="O5" i="47" s="1"/>
  <c r="P5" i="47" s="1"/>
  <c r="F5" i="47"/>
  <c r="F35" i="47" s="1"/>
  <c r="E5" i="47"/>
  <c r="E35" i="47" s="1"/>
  <c r="D5" i="47"/>
  <c r="H35" i="46"/>
  <c r="N34" i="46"/>
  <c r="O34" i="46" s="1"/>
  <c r="M33" i="46"/>
  <c r="L33" i="46"/>
  <c r="K33" i="46"/>
  <c r="J33" i="46"/>
  <c r="I33" i="46"/>
  <c r="H33" i="46"/>
  <c r="G33" i="46"/>
  <c r="F33" i="46"/>
  <c r="E33" i="46"/>
  <c r="N33" i="46" s="1"/>
  <c r="O33" i="46" s="1"/>
  <c r="D33" i="46"/>
  <c r="N32" i="46"/>
  <c r="O32" i="46" s="1"/>
  <c r="N31" i="46"/>
  <c r="O31" i="46" s="1"/>
  <c r="N30" i="46"/>
  <c r="O30" i="46"/>
  <c r="M29" i="46"/>
  <c r="L29" i="46"/>
  <c r="K29" i="46"/>
  <c r="J29" i="46"/>
  <c r="I29" i="46"/>
  <c r="N29" i="46" s="1"/>
  <c r="O29" i="46" s="1"/>
  <c r="H29" i="46"/>
  <c r="G29" i="46"/>
  <c r="F29" i="46"/>
  <c r="E29" i="46"/>
  <c r="D29" i="46"/>
  <c r="N28" i="46"/>
  <c r="O28" i="46"/>
  <c r="M27" i="46"/>
  <c r="L27" i="46"/>
  <c r="K27" i="46"/>
  <c r="J27" i="46"/>
  <c r="I27" i="46"/>
  <c r="H27" i="46"/>
  <c r="G27" i="46"/>
  <c r="F27" i="46"/>
  <c r="E27" i="46"/>
  <c r="D27" i="46"/>
  <c r="N26" i="46"/>
  <c r="O26" i="46"/>
  <c r="N25" i="46"/>
  <c r="O25" i="46" s="1"/>
  <c r="N24" i="46"/>
  <c r="O24" i="46" s="1"/>
  <c r="M23" i="46"/>
  <c r="N23" i="46" s="1"/>
  <c r="O23" i="46" s="1"/>
  <c r="L23" i="46"/>
  <c r="K23" i="46"/>
  <c r="J23" i="46"/>
  <c r="I23" i="46"/>
  <c r="H23" i="46"/>
  <c r="G23" i="46"/>
  <c r="F23" i="46"/>
  <c r="E23" i="46"/>
  <c r="D23" i="46"/>
  <c r="N22" i="46"/>
  <c r="O22" i="46" s="1"/>
  <c r="N21" i="46"/>
  <c r="O21" i="46" s="1"/>
  <c r="N20" i="46"/>
  <c r="O20" i="46" s="1"/>
  <c r="N19" i="46"/>
  <c r="O19" i="46" s="1"/>
  <c r="M18" i="46"/>
  <c r="L18" i="46"/>
  <c r="K18" i="46"/>
  <c r="J18" i="46"/>
  <c r="I18" i="46"/>
  <c r="H18" i="46"/>
  <c r="G18" i="46"/>
  <c r="N18" i="46" s="1"/>
  <c r="O18" i="46" s="1"/>
  <c r="F18" i="46"/>
  <c r="E18" i="46"/>
  <c r="D18" i="46"/>
  <c r="N17" i="46"/>
  <c r="O17" i="46" s="1"/>
  <c r="N16" i="46"/>
  <c r="O16" i="46"/>
  <c r="N15" i="46"/>
  <c r="O15" i="46" s="1"/>
  <c r="M14" i="46"/>
  <c r="L14" i="46"/>
  <c r="K14" i="46"/>
  <c r="N14" i="46" s="1"/>
  <c r="O14" i="46" s="1"/>
  <c r="J14" i="46"/>
  <c r="I14" i="46"/>
  <c r="H14" i="46"/>
  <c r="G14" i="46"/>
  <c r="F14" i="46"/>
  <c r="E14" i="46"/>
  <c r="D14" i="46"/>
  <c r="D35" i="46" s="1"/>
  <c r="N13" i="46"/>
  <c r="O13" i="46" s="1"/>
  <c r="N12" i="46"/>
  <c r="O12" i="46" s="1"/>
  <c r="N11" i="46"/>
  <c r="O11" i="46" s="1"/>
  <c r="N10" i="46"/>
  <c r="O10" i="46" s="1"/>
  <c r="N9" i="46"/>
  <c r="O9" i="46" s="1"/>
  <c r="N8" i="46"/>
  <c r="O8" i="46"/>
  <c r="N7" i="46"/>
  <c r="O7" i="46" s="1"/>
  <c r="N6" i="46"/>
  <c r="O6" i="46" s="1"/>
  <c r="M5" i="46"/>
  <c r="M35" i="46" s="1"/>
  <c r="L5" i="46"/>
  <c r="L35" i="46" s="1"/>
  <c r="K5" i="46"/>
  <c r="J5" i="46"/>
  <c r="J35" i="46" s="1"/>
  <c r="I5" i="46"/>
  <c r="I35" i="46" s="1"/>
  <c r="H5" i="46"/>
  <c r="G5" i="46"/>
  <c r="G35" i="46" s="1"/>
  <c r="F5" i="46"/>
  <c r="F35" i="46" s="1"/>
  <c r="E5" i="46"/>
  <c r="E35" i="46" s="1"/>
  <c r="D5" i="46"/>
  <c r="N34" i="45"/>
  <c r="O34" i="45" s="1"/>
  <c r="M33" i="45"/>
  <c r="L33" i="45"/>
  <c r="K33" i="45"/>
  <c r="N33" i="45" s="1"/>
  <c r="O33" i="45" s="1"/>
  <c r="J33" i="45"/>
  <c r="I33" i="45"/>
  <c r="H33" i="45"/>
  <c r="G33" i="45"/>
  <c r="F33" i="45"/>
  <c r="E33" i="45"/>
  <c r="D33" i="45"/>
  <c r="D35" i="45" s="1"/>
  <c r="N32" i="45"/>
  <c r="O32" i="45" s="1"/>
  <c r="N31" i="45"/>
  <c r="O31" i="45" s="1"/>
  <c r="N30" i="45"/>
  <c r="O30" i="45" s="1"/>
  <c r="M29" i="45"/>
  <c r="L29" i="45"/>
  <c r="K29" i="45"/>
  <c r="J29" i="45"/>
  <c r="I29" i="45"/>
  <c r="H29" i="45"/>
  <c r="G29" i="45"/>
  <c r="F29" i="45"/>
  <c r="E29" i="45"/>
  <c r="D29" i="45"/>
  <c r="N28" i="45"/>
  <c r="O28" i="45" s="1"/>
  <c r="M27" i="45"/>
  <c r="L27" i="45"/>
  <c r="K27" i="45"/>
  <c r="J27" i="45"/>
  <c r="I27" i="45"/>
  <c r="H27" i="45"/>
  <c r="G27" i="45"/>
  <c r="F27" i="45"/>
  <c r="E27" i="45"/>
  <c r="D27" i="45"/>
  <c r="N26" i="45"/>
  <c r="O26" i="45" s="1"/>
  <c r="N25" i="45"/>
  <c r="O25" i="45" s="1"/>
  <c r="N24" i="45"/>
  <c r="O24" i="45" s="1"/>
  <c r="M23" i="45"/>
  <c r="L23" i="45"/>
  <c r="K23" i="45"/>
  <c r="J23" i="45"/>
  <c r="I23" i="45"/>
  <c r="H23" i="45"/>
  <c r="G23" i="45"/>
  <c r="F23" i="45"/>
  <c r="E23" i="45"/>
  <c r="D23" i="45"/>
  <c r="N22" i="45"/>
  <c r="O22" i="45" s="1"/>
  <c r="N21" i="45"/>
  <c r="O21" i="45"/>
  <c r="N20" i="45"/>
  <c r="O20" i="45" s="1"/>
  <c r="N19" i="45"/>
  <c r="O19" i="45" s="1"/>
  <c r="M18" i="45"/>
  <c r="N18" i="45" s="1"/>
  <c r="O18" i="45" s="1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 s="1"/>
  <c r="N15" i="45"/>
  <c r="O15" i="45" s="1"/>
  <c r="M14" i="45"/>
  <c r="L14" i="45"/>
  <c r="K14" i="45"/>
  <c r="J14" i="45"/>
  <c r="I14" i="45"/>
  <c r="H14" i="45"/>
  <c r="G14" i="45"/>
  <c r="F14" i="45"/>
  <c r="E14" i="45"/>
  <c r="N14" i="45" s="1"/>
  <c r="O14" i="45" s="1"/>
  <c r="D14" i="45"/>
  <c r="N13" i="45"/>
  <c r="O13" i="45" s="1"/>
  <c r="N12" i="45"/>
  <c r="O12" i="45" s="1"/>
  <c r="N11" i="45"/>
  <c r="O11" i="45"/>
  <c r="N10" i="45"/>
  <c r="O10" i="45" s="1"/>
  <c r="N9" i="45"/>
  <c r="O9" i="45" s="1"/>
  <c r="N8" i="45"/>
  <c r="O8" i="45" s="1"/>
  <c r="N7" i="45"/>
  <c r="O7" i="45" s="1"/>
  <c r="N6" i="45"/>
  <c r="O6" i="45" s="1"/>
  <c r="M5" i="45"/>
  <c r="M35" i="45" s="1"/>
  <c r="L5" i="45"/>
  <c r="L35" i="45" s="1"/>
  <c r="K5" i="45"/>
  <c r="K35" i="45" s="1"/>
  <c r="J5" i="45"/>
  <c r="J35" i="45" s="1"/>
  <c r="I5" i="45"/>
  <c r="I35" i="45" s="1"/>
  <c r="H5" i="45"/>
  <c r="H35" i="45" s="1"/>
  <c r="G5" i="45"/>
  <c r="N5" i="45" s="1"/>
  <c r="O5" i="45" s="1"/>
  <c r="F5" i="45"/>
  <c r="F35" i="45" s="1"/>
  <c r="E5" i="45"/>
  <c r="D5" i="45"/>
  <c r="H34" i="44"/>
  <c r="M34" i="44"/>
  <c r="N33" i="44"/>
  <c r="O33" i="44" s="1"/>
  <c r="M32" i="44"/>
  <c r="L32" i="44"/>
  <c r="K32" i="44"/>
  <c r="J32" i="44"/>
  <c r="I32" i="44"/>
  <c r="H32" i="44"/>
  <c r="G32" i="44"/>
  <c r="F32" i="44"/>
  <c r="E32" i="44"/>
  <c r="N32" i="44" s="1"/>
  <c r="O32" i="44" s="1"/>
  <c r="D32" i="44"/>
  <c r="N31" i="44"/>
  <c r="O31" i="44" s="1"/>
  <c r="N30" i="44"/>
  <c r="O30" i="44" s="1"/>
  <c r="N29" i="44"/>
  <c r="O29" i="44"/>
  <c r="M28" i="44"/>
  <c r="L28" i="44"/>
  <c r="K28" i="44"/>
  <c r="J28" i="44"/>
  <c r="I28" i="44"/>
  <c r="N28" i="44" s="1"/>
  <c r="O28" i="44" s="1"/>
  <c r="H28" i="44"/>
  <c r="G28" i="44"/>
  <c r="F28" i="44"/>
  <c r="E28" i="44"/>
  <c r="D28" i="44"/>
  <c r="N27" i="44"/>
  <c r="O27" i="44"/>
  <c r="M26" i="44"/>
  <c r="L26" i="44"/>
  <c r="K26" i="44"/>
  <c r="J26" i="44"/>
  <c r="I26" i="44"/>
  <c r="N26" i="44" s="1"/>
  <c r="O26" i="44" s="1"/>
  <c r="H26" i="44"/>
  <c r="G26" i="44"/>
  <c r="F26" i="44"/>
  <c r="E26" i="44"/>
  <c r="D26" i="44"/>
  <c r="N25" i="44"/>
  <c r="O25" i="44"/>
  <c r="N24" i="44"/>
  <c r="O24" i="44" s="1"/>
  <c r="N23" i="44"/>
  <c r="O23" i="44" s="1"/>
  <c r="M22" i="44"/>
  <c r="N22" i="44" s="1"/>
  <c r="O22" i="44" s="1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 s="1"/>
  <c r="N19" i="44"/>
  <c r="O19" i="44"/>
  <c r="M18" i="44"/>
  <c r="L18" i="44"/>
  <c r="K18" i="44"/>
  <c r="J18" i="44"/>
  <c r="I18" i="44"/>
  <c r="H18" i="44"/>
  <c r="G18" i="44"/>
  <c r="F18" i="44"/>
  <c r="E18" i="44"/>
  <c r="N18" i="44" s="1"/>
  <c r="O18" i="44" s="1"/>
  <c r="D18" i="44"/>
  <c r="N17" i="44"/>
  <c r="O17" i="44"/>
  <c r="N16" i="44"/>
  <c r="O16" i="44" s="1"/>
  <c r="N15" i="44"/>
  <c r="O15" i="44"/>
  <c r="M14" i="44"/>
  <c r="L14" i="44"/>
  <c r="K14" i="44"/>
  <c r="J14" i="44"/>
  <c r="I14" i="44"/>
  <c r="H14" i="44"/>
  <c r="G14" i="44"/>
  <c r="F14" i="44"/>
  <c r="E14" i="44"/>
  <c r="D14" i="44"/>
  <c r="N13" i="44"/>
  <c r="O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L34" i="44" s="1"/>
  <c r="K5" i="44"/>
  <c r="K34" i="44" s="1"/>
  <c r="J5" i="44"/>
  <c r="J34" i="44" s="1"/>
  <c r="I5" i="44"/>
  <c r="I34" i="44" s="1"/>
  <c r="H5" i="44"/>
  <c r="G5" i="44"/>
  <c r="G34" i="44" s="1"/>
  <c r="F5" i="44"/>
  <c r="F34" i="44" s="1"/>
  <c r="E5" i="44"/>
  <c r="E34" i="44" s="1"/>
  <c r="D5" i="44"/>
  <c r="D34" i="44" s="1"/>
  <c r="N34" i="44" s="1"/>
  <c r="O34" i="44" s="1"/>
  <c r="I34" i="43"/>
  <c r="N33" i="43"/>
  <c r="O33" i="43"/>
  <c r="M32" i="43"/>
  <c r="L32" i="43"/>
  <c r="K32" i="43"/>
  <c r="J32" i="43"/>
  <c r="I32" i="43"/>
  <c r="H32" i="43"/>
  <c r="G32" i="43"/>
  <c r="F32" i="43"/>
  <c r="E32" i="43"/>
  <c r="D32" i="43"/>
  <c r="N31" i="43"/>
  <c r="O31" i="43" s="1"/>
  <c r="N30" i="43"/>
  <c r="O30" i="43" s="1"/>
  <c r="N29" i="43"/>
  <c r="O29" i="43" s="1"/>
  <c r="M28" i="43"/>
  <c r="N28" i="43" s="1"/>
  <c r="O28" i="43" s="1"/>
  <c r="L28" i="43"/>
  <c r="K28" i="43"/>
  <c r="J28" i="43"/>
  <c r="I28" i="43"/>
  <c r="H28" i="43"/>
  <c r="G28" i="43"/>
  <c r="F28" i="43"/>
  <c r="E28" i="43"/>
  <c r="D28" i="43"/>
  <c r="N27" i="43"/>
  <c r="O27" i="43" s="1"/>
  <c r="M26" i="43"/>
  <c r="N26" i="43" s="1"/>
  <c r="O26" i="43" s="1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 s="1"/>
  <c r="N23" i="43"/>
  <c r="O23" i="43" s="1"/>
  <c r="M22" i="43"/>
  <c r="L22" i="43"/>
  <c r="K22" i="43"/>
  <c r="J22" i="43"/>
  <c r="I22" i="43"/>
  <c r="H22" i="43"/>
  <c r="G22" i="43"/>
  <c r="F22" i="43"/>
  <c r="E22" i="43"/>
  <c r="N22" i="43" s="1"/>
  <c r="O22" i="43" s="1"/>
  <c r="D22" i="43"/>
  <c r="N21" i="43"/>
  <c r="O21" i="43" s="1"/>
  <c r="N20" i="43"/>
  <c r="O20" i="43" s="1"/>
  <c r="N19" i="43"/>
  <c r="O19" i="43" s="1"/>
  <c r="M18" i="43"/>
  <c r="L18" i="43"/>
  <c r="K18" i="43"/>
  <c r="J18" i="43"/>
  <c r="I18" i="43"/>
  <c r="N18" i="43" s="1"/>
  <c r="O18" i="43" s="1"/>
  <c r="H18" i="43"/>
  <c r="G18" i="43"/>
  <c r="F18" i="43"/>
  <c r="E18" i="43"/>
  <c r="D18" i="43"/>
  <c r="N17" i="43"/>
  <c r="O17" i="43" s="1"/>
  <c r="N16" i="43"/>
  <c r="O16" i="43" s="1"/>
  <c r="N15" i="43"/>
  <c r="O15" i="43" s="1"/>
  <c r="M14" i="43"/>
  <c r="N14" i="43" s="1"/>
  <c r="O14" i="43" s="1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M34" i="43" s="1"/>
  <c r="L5" i="43"/>
  <c r="L34" i="43" s="1"/>
  <c r="K5" i="43"/>
  <c r="K34" i="43" s="1"/>
  <c r="J5" i="43"/>
  <c r="J34" i="43" s="1"/>
  <c r="I5" i="43"/>
  <c r="H5" i="43"/>
  <c r="H34" i="43" s="1"/>
  <c r="G5" i="43"/>
  <c r="G34" i="43" s="1"/>
  <c r="F5" i="43"/>
  <c r="F34" i="43" s="1"/>
  <c r="E5" i="43"/>
  <c r="E34" i="43" s="1"/>
  <c r="D5" i="43"/>
  <c r="D34" i="43" s="1"/>
  <c r="E35" i="42"/>
  <c r="N34" i="42"/>
  <c r="O34" i="42" s="1"/>
  <c r="M33" i="42"/>
  <c r="N33" i="42" s="1"/>
  <c r="O33" i="42" s="1"/>
  <c r="L33" i="42"/>
  <c r="K33" i="42"/>
  <c r="J33" i="42"/>
  <c r="I33" i="42"/>
  <c r="H33" i="42"/>
  <c r="G33" i="42"/>
  <c r="F33" i="42"/>
  <c r="E33" i="42"/>
  <c r="D33" i="42"/>
  <c r="N32" i="42"/>
  <c r="O32" i="42" s="1"/>
  <c r="N31" i="42"/>
  <c r="O31" i="42" s="1"/>
  <c r="N30" i="42"/>
  <c r="O30" i="42" s="1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M26" i="42"/>
  <c r="L26" i="42"/>
  <c r="K26" i="42"/>
  <c r="J26" i="42"/>
  <c r="I26" i="42"/>
  <c r="H26" i="42"/>
  <c r="G26" i="42"/>
  <c r="N26" i="42" s="1"/>
  <c r="O26" i="42" s="1"/>
  <c r="F26" i="42"/>
  <c r="E26" i="42"/>
  <c r="D26" i="42"/>
  <c r="N25" i="42"/>
  <c r="O25" i="42" s="1"/>
  <c r="N24" i="42"/>
  <c r="O24" i="42" s="1"/>
  <c r="N23" i="42"/>
  <c r="O23" i="42" s="1"/>
  <c r="M22" i="42"/>
  <c r="L22" i="42"/>
  <c r="K22" i="42"/>
  <c r="N22" i="42" s="1"/>
  <c r="O22" i="42" s="1"/>
  <c r="J22" i="42"/>
  <c r="I22" i="42"/>
  <c r="H22" i="42"/>
  <c r="G22" i="42"/>
  <c r="F22" i="42"/>
  <c r="E22" i="42"/>
  <c r="D22" i="42"/>
  <c r="N21" i="42"/>
  <c r="O21" i="42" s="1"/>
  <c r="N20" i="42"/>
  <c r="O20" i="42" s="1"/>
  <c r="N19" i="42"/>
  <c r="O19" i="42" s="1"/>
  <c r="M18" i="42"/>
  <c r="L18" i="42"/>
  <c r="K18" i="42"/>
  <c r="J18" i="42"/>
  <c r="I18" i="42"/>
  <c r="H18" i="42"/>
  <c r="G18" i="42"/>
  <c r="F18" i="42"/>
  <c r="E18" i="42"/>
  <c r="D18" i="42"/>
  <c r="N17" i="42"/>
  <c r="O17" i="42" s="1"/>
  <c r="N16" i="42"/>
  <c r="O16" i="42" s="1"/>
  <c r="N15" i="42"/>
  <c r="O15" i="42" s="1"/>
  <c r="M14" i="42"/>
  <c r="L14" i="42"/>
  <c r="K14" i="42"/>
  <c r="J14" i="42"/>
  <c r="I14" i="42"/>
  <c r="H14" i="42"/>
  <c r="G14" i="42"/>
  <c r="N14" i="42" s="1"/>
  <c r="O14" i="42" s="1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M35" i="42" s="1"/>
  <c r="L5" i="42"/>
  <c r="L35" i="42" s="1"/>
  <c r="K5" i="42"/>
  <c r="K35" i="42" s="1"/>
  <c r="J5" i="42"/>
  <c r="J35" i="42" s="1"/>
  <c r="I5" i="42"/>
  <c r="I35" i="42" s="1"/>
  <c r="H5" i="42"/>
  <c r="H35" i="42" s="1"/>
  <c r="G5" i="42"/>
  <c r="G35" i="42" s="1"/>
  <c r="F5" i="42"/>
  <c r="F35" i="42" s="1"/>
  <c r="E5" i="42"/>
  <c r="D5" i="42"/>
  <c r="D35" i="42" s="1"/>
  <c r="N37" i="41"/>
  <c r="O37" i="41" s="1"/>
  <c r="N36" i="41"/>
  <c r="O36" i="41" s="1"/>
  <c r="M35" i="41"/>
  <c r="L35" i="41"/>
  <c r="K35" i="41"/>
  <c r="N35" i="41" s="1"/>
  <c r="O35" i="41" s="1"/>
  <c r="J35" i="41"/>
  <c r="I35" i="41"/>
  <c r="H35" i="41"/>
  <c r="G35" i="41"/>
  <c r="F35" i="41"/>
  <c r="E35" i="41"/>
  <c r="D35" i="41"/>
  <c r="N34" i="41"/>
  <c r="O34" i="41" s="1"/>
  <c r="N33" i="41"/>
  <c r="O33" i="41" s="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N30" i="41" s="1"/>
  <c r="O30" i="41" s="1"/>
  <c r="D30" i="41"/>
  <c r="N29" i="41"/>
  <c r="O29" i="41" s="1"/>
  <c r="M28" i="41"/>
  <c r="L28" i="41"/>
  <c r="K28" i="41"/>
  <c r="J28" i="41"/>
  <c r="I28" i="41"/>
  <c r="H28" i="41"/>
  <c r="G28" i="41"/>
  <c r="F28" i="41"/>
  <c r="E28" i="41"/>
  <c r="N28" i="41" s="1"/>
  <c r="O28" i="41" s="1"/>
  <c r="D28" i="41"/>
  <c r="N27" i="41"/>
  <c r="O27" i="41" s="1"/>
  <c r="M26" i="41"/>
  <c r="L26" i="41"/>
  <c r="K26" i="41"/>
  <c r="J26" i="41"/>
  <c r="I26" i="41"/>
  <c r="H26" i="41"/>
  <c r="G26" i="41"/>
  <c r="F26" i="41"/>
  <c r="E26" i="41"/>
  <c r="N26" i="41" s="1"/>
  <c r="O26" i="41" s="1"/>
  <c r="D26" i="41"/>
  <c r="N25" i="41"/>
  <c r="O25" i="41" s="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 s="1"/>
  <c r="N20" i="41"/>
  <c r="O20" i="41" s="1"/>
  <c r="N19" i="41"/>
  <c r="O19" i="41" s="1"/>
  <c r="M18" i="41"/>
  <c r="M38" i="41" s="1"/>
  <c r="L18" i="41"/>
  <c r="K18" i="41"/>
  <c r="J18" i="41"/>
  <c r="I18" i="41"/>
  <c r="H18" i="41"/>
  <c r="G18" i="41"/>
  <c r="F18" i="41"/>
  <c r="E18" i="41"/>
  <c r="D18" i="4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E38" i="41" s="1"/>
  <c r="D14" i="4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G38" i="41" s="1"/>
  <c r="F5" i="41"/>
  <c r="E5" i="41"/>
  <c r="D5" i="41"/>
  <c r="N34" i="40"/>
  <c r="O34" i="40" s="1"/>
  <c r="M33" i="40"/>
  <c r="L33" i="40"/>
  <c r="K33" i="40"/>
  <c r="J33" i="40"/>
  <c r="I33" i="40"/>
  <c r="H33" i="40"/>
  <c r="G33" i="40"/>
  <c r="F33" i="40"/>
  <c r="E33" i="40"/>
  <c r="N33" i="40" s="1"/>
  <c r="O33" i="40" s="1"/>
  <c r="D33" i="40"/>
  <c r="N32" i="40"/>
  <c r="O32" i="40" s="1"/>
  <c r="N31" i="40"/>
  <c r="O31" i="40" s="1"/>
  <c r="N30" i="40"/>
  <c r="O30" i="40" s="1"/>
  <c r="N29" i="40"/>
  <c r="O29" i="40" s="1"/>
  <c r="M28" i="40"/>
  <c r="L28" i="40"/>
  <c r="K28" i="40"/>
  <c r="N28" i="40" s="1"/>
  <c r="O28" i="40" s="1"/>
  <c r="J28" i="40"/>
  <c r="I28" i="40"/>
  <c r="H28" i="40"/>
  <c r="G28" i="40"/>
  <c r="F28" i="40"/>
  <c r="E28" i="40"/>
  <c r="D28" i="40"/>
  <c r="N27" i="40"/>
  <c r="O27" i="40" s="1"/>
  <c r="M26" i="40"/>
  <c r="L26" i="40"/>
  <c r="K26" i="40"/>
  <c r="N26" i="40" s="1"/>
  <c r="O26" i="40" s="1"/>
  <c r="J26" i="40"/>
  <c r="I26" i="40"/>
  <c r="H26" i="40"/>
  <c r="G26" i="40"/>
  <c r="F26" i="40"/>
  <c r="E26" i="40"/>
  <c r="D26" i="40"/>
  <c r="N25" i="40"/>
  <c r="O25" i="40" s="1"/>
  <c r="N24" i="40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 s="1"/>
  <c r="N19" i="40"/>
  <c r="O19" i="40" s="1"/>
  <c r="M18" i="40"/>
  <c r="L18" i="40"/>
  <c r="K18" i="40"/>
  <c r="J18" i="40"/>
  <c r="I18" i="40"/>
  <c r="H18" i="40"/>
  <c r="G18" i="40"/>
  <c r="N18" i="40" s="1"/>
  <c r="O18" i="40" s="1"/>
  <c r="F18" i="40"/>
  <c r="E18" i="40"/>
  <c r="D18" i="40"/>
  <c r="N17" i="40"/>
  <c r="O17" i="40" s="1"/>
  <c r="N16" i="40"/>
  <c r="O16" i="40" s="1"/>
  <c r="N15" i="40"/>
  <c r="O15" i="40" s="1"/>
  <c r="M14" i="40"/>
  <c r="L14" i="40"/>
  <c r="K14" i="40"/>
  <c r="J14" i="40"/>
  <c r="I14" i="40"/>
  <c r="H14" i="40"/>
  <c r="G14" i="40"/>
  <c r="F14" i="40"/>
  <c r="E14" i="40"/>
  <c r="D14" i="40"/>
  <c r="N13" i="40"/>
  <c r="O13" i="40" s="1"/>
  <c r="N12" i="40"/>
  <c r="O12" i="40" s="1"/>
  <c r="N11" i="40"/>
  <c r="O11" i="40" s="1"/>
  <c r="N10" i="40"/>
  <c r="O10" i="40" s="1"/>
  <c r="N9" i="40"/>
  <c r="O9" i="40" s="1"/>
  <c r="N8" i="40"/>
  <c r="O8" i="40" s="1"/>
  <c r="N7" i="40"/>
  <c r="O7" i="40" s="1"/>
  <c r="N6" i="40"/>
  <c r="O6" i="40" s="1"/>
  <c r="M5" i="40"/>
  <c r="N5" i="40" s="1"/>
  <c r="O5" i="40" s="1"/>
  <c r="L5" i="40"/>
  <c r="L35" i="40" s="1"/>
  <c r="K5" i="40"/>
  <c r="K35" i="40" s="1"/>
  <c r="J5" i="40"/>
  <c r="J35" i="40" s="1"/>
  <c r="I5" i="40"/>
  <c r="I35" i="40" s="1"/>
  <c r="H5" i="40"/>
  <c r="H35" i="40" s="1"/>
  <c r="G5" i="40"/>
  <c r="G35" i="40" s="1"/>
  <c r="F5" i="40"/>
  <c r="F35" i="40" s="1"/>
  <c r="E5" i="40"/>
  <c r="E35" i="40" s="1"/>
  <c r="D5" i="40"/>
  <c r="D35" i="40" s="1"/>
  <c r="N35" i="39"/>
  <c r="O35" i="39" s="1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3" i="39"/>
  <c r="O33" i="39" s="1"/>
  <c r="N32" i="39"/>
  <c r="O32" i="39" s="1"/>
  <c r="N31" i="39"/>
  <c r="O31" i="39" s="1"/>
  <c r="N30" i="39"/>
  <c r="O30" i="39" s="1"/>
  <c r="M29" i="39"/>
  <c r="L29" i="39"/>
  <c r="K29" i="39"/>
  <c r="J29" i="39"/>
  <c r="I29" i="39"/>
  <c r="H29" i="39"/>
  <c r="H36" i="39" s="1"/>
  <c r="G29" i="39"/>
  <c r="F29" i="39"/>
  <c r="E29" i="39"/>
  <c r="N29" i="39" s="1"/>
  <c r="O29" i="39" s="1"/>
  <c r="D29" i="39"/>
  <c r="N28" i="39"/>
  <c r="O28" i="39" s="1"/>
  <c r="M27" i="39"/>
  <c r="L27" i="39"/>
  <c r="K27" i="39"/>
  <c r="J27" i="39"/>
  <c r="I27" i="39"/>
  <c r="H27" i="39"/>
  <c r="G27" i="39"/>
  <c r="F27" i="39"/>
  <c r="E27" i="39"/>
  <c r="D27" i="39"/>
  <c r="N27" i="39" s="1"/>
  <c r="O27" i="39" s="1"/>
  <c r="N26" i="39"/>
  <c r="O26" i="39" s="1"/>
  <c r="N25" i="39"/>
  <c r="O25" i="39"/>
  <c r="N24" i="39"/>
  <c r="O24" i="39"/>
  <c r="M23" i="39"/>
  <c r="L23" i="39"/>
  <c r="K23" i="39"/>
  <c r="J23" i="39"/>
  <c r="I23" i="39"/>
  <c r="H23" i="39"/>
  <c r="G23" i="39"/>
  <c r="F23" i="39"/>
  <c r="E23" i="39"/>
  <c r="D23" i="39"/>
  <c r="N23" i="39"/>
  <c r="N22" i="39"/>
  <c r="O22" i="39" s="1"/>
  <c r="N21" i="39"/>
  <c r="O21" i="39" s="1"/>
  <c r="N20" i="39"/>
  <c r="O20" i="39" s="1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8" i="39" s="1"/>
  <c r="O18" i="39" s="1"/>
  <c r="N17" i="39"/>
  <c r="O17" i="39"/>
  <c r="N16" i="39"/>
  <c r="O16" i="39" s="1"/>
  <c r="N15" i="39"/>
  <c r="O15" i="39" s="1"/>
  <c r="M14" i="39"/>
  <c r="M36" i="39"/>
  <c r="L14" i="39"/>
  <c r="K14" i="39"/>
  <c r="J14" i="39"/>
  <c r="I14" i="39"/>
  <c r="H14" i="39"/>
  <c r="G14" i="39"/>
  <c r="F14" i="39"/>
  <c r="N14" i="39"/>
  <c r="O14" i="39" s="1"/>
  <c r="E14" i="39"/>
  <c r="D14" i="39"/>
  <c r="N13" i="39"/>
  <c r="O13" i="39"/>
  <c r="N12" i="39"/>
  <c r="O12" i="39" s="1"/>
  <c r="N11" i="39"/>
  <c r="O11" i="39"/>
  <c r="N10" i="39"/>
  <c r="O10" i="39" s="1"/>
  <c r="N9" i="39"/>
  <c r="O9" i="39" s="1"/>
  <c r="N8" i="39"/>
  <c r="O8" i="39"/>
  <c r="N7" i="39"/>
  <c r="O7" i="39"/>
  <c r="N6" i="39"/>
  <c r="O6" i="39" s="1"/>
  <c r="M5" i="39"/>
  <c r="L5" i="39"/>
  <c r="L36" i="39" s="1"/>
  <c r="K5" i="39"/>
  <c r="K36" i="39" s="1"/>
  <c r="J5" i="39"/>
  <c r="N5" i="39" s="1"/>
  <c r="O5" i="39" s="1"/>
  <c r="I5" i="39"/>
  <c r="I36" i="39" s="1"/>
  <c r="H5" i="39"/>
  <c r="G5" i="39"/>
  <c r="G36" i="39"/>
  <c r="F5" i="39"/>
  <c r="E5" i="39"/>
  <c r="E36" i="39" s="1"/>
  <c r="D5" i="39"/>
  <c r="N34" i="38"/>
  <c r="O34" i="38"/>
  <c r="N33" i="38"/>
  <c r="O33" i="38"/>
  <c r="M32" i="38"/>
  <c r="L32" i="38"/>
  <c r="K32" i="38"/>
  <c r="J32" i="38"/>
  <c r="I32" i="38"/>
  <c r="H32" i="38"/>
  <c r="G32" i="38"/>
  <c r="F32" i="38"/>
  <c r="E32" i="38"/>
  <c r="D32" i="38"/>
  <c r="N31" i="38"/>
  <c r="O31" i="38"/>
  <c r="N30" i="38"/>
  <c r="O30" i="38" s="1"/>
  <c r="N29" i="38"/>
  <c r="O29" i="38" s="1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7" i="38" s="1"/>
  <c r="O27" i="38" s="1"/>
  <c r="N26" i="38"/>
  <c r="O26" i="38"/>
  <c r="M25" i="38"/>
  <c r="L25" i="38"/>
  <c r="K25" i="38"/>
  <c r="N25" i="38" s="1"/>
  <c r="O25" i="38" s="1"/>
  <c r="J25" i="38"/>
  <c r="I25" i="38"/>
  <c r="H25" i="38"/>
  <c r="G25" i="38"/>
  <c r="F25" i="38"/>
  <c r="E25" i="38"/>
  <c r="D25" i="38"/>
  <c r="N24" i="38"/>
  <c r="O24" i="38" s="1"/>
  <c r="N23" i="38"/>
  <c r="O23" i="38" s="1"/>
  <c r="M22" i="38"/>
  <c r="N22" i="38" s="1"/>
  <c r="O22" i="38" s="1"/>
  <c r="L22" i="38"/>
  <c r="K22" i="38"/>
  <c r="J22" i="38"/>
  <c r="I22" i="38"/>
  <c r="H22" i="38"/>
  <c r="G22" i="38"/>
  <c r="F22" i="38"/>
  <c r="E22" i="38"/>
  <c r="D22" i="38"/>
  <c r="N21" i="38"/>
  <c r="O21" i="38" s="1"/>
  <c r="N20" i="38"/>
  <c r="O20" i="38" s="1"/>
  <c r="N19" i="38"/>
  <c r="O19" i="38"/>
  <c r="M18" i="38"/>
  <c r="L18" i="38"/>
  <c r="K18" i="38"/>
  <c r="J18" i="38"/>
  <c r="I18" i="38"/>
  <c r="H18" i="38"/>
  <c r="G18" i="38"/>
  <c r="F18" i="38"/>
  <c r="E18" i="38"/>
  <c r="N18" i="38" s="1"/>
  <c r="O18" i="38" s="1"/>
  <c r="D18" i="38"/>
  <c r="N17" i="38"/>
  <c r="O17" i="38"/>
  <c r="N16" i="38"/>
  <c r="O16" i="38"/>
  <c r="N15" i="38"/>
  <c r="O15" i="38" s="1"/>
  <c r="M14" i="38"/>
  <c r="L14" i="38"/>
  <c r="K14" i="38"/>
  <c r="J14" i="38"/>
  <c r="I14" i="38"/>
  <c r="I35" i="38" s="1"/>
  <c r="H14" i="38"/>
  <c r="G14" i="38"/>
  <c r="F14" i="38"/>
  <c r="E14" i="38"/>
  <c r="D14" i="38"/>
  <c r="N14" i="38" s="1"/>
  <c r="O14" i="38" s="1"/>
  <c r="N13" i="38"/>
  <c r="O13" i="38" s="1"/>
  <c r="N12" i="38"/>
  <c r="O12" i="38" s="1"/>
  <c r="N11" i="38"/>
  <c r="O11" i="38" s="1"/>
  <c r="N10" i="38"/>
  <c r="O10" i="38"/>
  <c r="N9" i="38"/>
  <c r="O9" i="38"/>
  <c r="N8" i="38"/>
  <c r="O8" i="38" s="1"/>
  <c r="N7" i="38"/>
  <c r="O7" i="38" s="1"/>
  <c r="N6" i="38"/>
  <c r="O6" i="38" s="1"/>
  <c r="M5" i="38"/>
  <c r="M35" i="38" s="1"/>
  <c r="L5" i="38"/>
  <c r="K5" i="38"/>
  <c r="K35" i="38" s="1"/>
  <c r="J5" i="38"/>
  <c r="I5" i="38"/>
  <c r="H5" i="38"/>
  <c r="H35" i="38" s="1"/>
  <c r="G5" i="38"/>
  <c r="G35" i="38" s="1"/>
  <c r="F5" i="38"/>
  <c r="F35" i="38" s="1"/>
  <c r="E5" i="38"/>
  <c r="N5" i="38" s="1"/>
  <c r="O5" i="38" s="1"/>
  <c r="D5" i="38"/>
  <c r="N35" i="37"/>
  <c r="O35" i="37" s="1"/>
  <c r="N34" i="37"/>
  <c r="O34" i="37" s="1"/>
  <c r="M33" i="37"/>
  <c r="L33" i="37"/>
  <c r="K33" i="37"/>
  <c r="J33" i="37"/>
  <c r="I33" i="37"/>
  <c r="H33" i="37"/>
  <c r="N33" i="37" s="1"/>
  <c r="O33" i="37" s="1"/>
  <c r="G33" i="37"/>
  <c r="F33" i="37"/>
  <c r="E33" i="37"/>
  <c r="D33" i="37"/>
  <c r="N32" i="37"/>
  <c r="O32" i="37" s="1"/>
  <c r="N31" i="37"/>
  <c r="O31" i="37" s="1"/>
  <c r="N30" i="37"/>
  <c r="O30" i="37" s="1"/>
  <c r="M29" i="37"/>
  <c r="N29" i="37" s="1"/>
  <c r="O29" i="37" s="1"/>
  <c r="L29" i="37"/>
  <c r="K29" i="37"/>
  <c r="J29" i="37"/>
  <c r="I29" i="37"/>
  <c r="H29" i="37"/>
  <c r="G29" i="37"/>
  <c r="F29" i="37"/>
  <c r="E29" i="37"/>
  <c r="D29" i="37"/>
  <c r="N28" i="37"/>
  <c r="O28" i="37" s="1"/>
  <c r="N27" i="37"/>
  <c r="O27" i="37"/>
  <c r="M26" i="37"/>
  <c r="L26" i="37"/>
  <c r="K26" i="37"/>
  <c r="J26" i="37"/>
  <c r="I26" i="37"/>
  <c r="H26" i="37"/>
  <c r="G26" i="37"/>
  <c r="F26" i="37"/>
  <c r="N26" i="37"/>
  <c r="O26" i="37" s="1"/>
  <c r="E26" i="37"/>
  <c r="D26" i="37"/>
  <c r="N25" i="37"/>
  <c r="O25" i="37"/>
  <c r="N24" i="37"/>
  <c r="O24" i="37" s="1"/>
  <c r="N23" i="37"/>
  <c r="O23" i="37" s="1"/>
  <c r="M22" i="37"/>
  <c r="L22" i="37"/>
  <c r="K22" i="37"/>
  <c r="J22" i="37"/>
  <c r="I22" i="37"/>
  <c r="H22" i="37"/>
  <c r="G22" i="37"/>
  <c r="F22" i="37"/>
  <c r="E22" i="37"/>
  <c r="D22" i="37"/>
  <c r="N22" i="37" s="1"/>
  <c r="O22" i="37" s="1"/>
  <c r="N21" i="37"/>
  <c r="O21" i="37" s="1"/>
  <c r="N20" i="37"/>
  <c r="O20" i="37" s="1"/>
  <c r="N19" i="37"/>
  <c r="O19" i="37"/>
  <c r="M18" i="37"/>
  <c r="L18" i="37"/>
  <c r="K18" i="37"/>
  <c r="J18" i="37"/>
  <c r="I18" i="37"/>
  <c r="H18" i="37"/>
  <c r="G18" i="37"/>
  <c r="F18" i="37"/>
  <c r="N18" i="37"/>
  <c r="O18" i="37" s="1"/>
  <c r="E18" i="37"/>
  <c r="D18" i="37"/>
  <c r="N17" i="37"/>
  <c r="O17" i="37"/>
  <c r="N16" i="37"/>
  <c r="O16" i="37" s="1"/>
  <c r="N15" i="37"/>
  <c r="O15" i="37" s="1"/>
  <c r="M14" i="37"/>
  <c r="L14" i="37"/>
  <c r="K14" i="37"/>
  <c r="N14" i="37" s="1"/>
  <c r="O14" i="37" s="1"/>
  <c r="J14" i="37"/>
  <c r="I14" i="37"/>
  <c r="H14" i="37"/>
  <c r="G14" i="37"/>
  <c r="F14" i="37"/>
  <c r="E14" i="37"/>
  <c r="D14" i="37"/>
  <c r="N13" i="37"/>
  <c r="O13" i="37" s="1"/>
  <c r="N12" i="37"/>
  <c r="O12" i="37" s="1"/>
  <c r="N11" i="37"/>
  <c r="O11" i="37" s="1"/>
  <c r="N10" i="37"/>
  <c r="O10" i="37"/>
  <c r="N9" i="37"/>
  <c r="O9" i="37" s="1"/>
  <c r="N8" i="37"/>
  <c r="O8" i="37" s="1"/>
  <c r="N7" i="37"/>
  <c r="O7" i="37" s="1"/>
  <c r="N6" i="37"/>
  <c r="O6" i="37" s="1"/>
  <c r="M5" i="37"/>
  <c r="M36" i="37" s="1"/>
  <c r="L5" i="37"/>
  <c r="K5" i="37"/>
  <c r="K36" i="37" s="1"/>
  <c r="J5" i="37"/>
  <c r="I5" i="37"/>
  <c r="I36" i="37" s="1"/>
  <c r="H5" i="37"/>
  <c r="H36" i="37" s="1"/>
  <c r="G5" i="37"/>
  <c r="G36" i="37"/>
  <c r="F5" i="37"/>
  <c r="E5" i="37"/>
  <c r="E36" i="37"/>
  <c r="D5" i="37"/>
  <c r="N5" i="37" s="1"/>
  <c r="O5" i="37" s="1"/>
  <c r="D36" i="37"/>
  <c r="N36" i="36"/>
  <c r="O36" i="36" s="1"/>
  <c r="N35" i="36"/>
  <c r="O35" i="36" s="1"/>
  <c r="M34" i="36"/>
  <c r="L34" i="36"/>
  <c r="K34" i="36"/>
  <c r="J34" i="36"/>
  <c r="I34" i="36"/>
  <c r="H34" i="36"/>
  <c r="G34" i="36"/>
  <c r="F34" i="36"/>
  <c r="E34" i="36"/>
  <c r="D34" i="36"/>
  <c r="N34" i="36" s="1"/>
  <c r="O34" i="36" s="1"/>
  <c r="N33" i="36"/>
  <c r="O33" i="36"/>
  <c r="N32" i="36"/>
  <c r="O32" i="36"/>
  <c r="N31" i="36"/>
  <c r="O31" i="36" s="1"/>
  <c r="M30" i="36"/>
  <c r="L30" i="36"/>
  <c r="K30" i="36"/>
  <c r="J30" i="36"/>
  <c r="I30" i="36"/>
  <c r="H30" i="36"/>
  <c r="G30" i="36"/>
  <c r="F30" i="36"/>
  <c r="F37" i="36" s="1"/>
  <c r="E30" i="36"/>
  <c r="D30" i="36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N27" i="36" s="1"/>
  <c r="O27" i="36" s="1"/>
  <c r="D27" i="36"/>
  <c r="N26" i="36"/>
  <c r="O26" i="36"/>
  <c r="N25" i="36"/>
  <c r="O25" i="36"/>
  <c r="N24" i="36"/>
  <c r="O24" i="36"/>
  <c r="M23" i="36"/>
  <c r="L23" i="36"/>
  <c r="K23" i="36"/>
  <c r="J23" i="36"/>
  <c r="I23" i="36"/>
  <c r="H23" i="36"/>
  <c r="G23" i="36"/>
  <c r="F23" i="36"/>
  <c r="E23" i="36"/>
  <c r="D23" i="36"/>
  <c r="N23" i="36" s="1"/>
  <c r="O23" i="36" s="1"/>
  <c r="N22" i="36"/>
  <c r="O22" i="36" s="1"/>
  <c r="N21" i="36"/>
  <c r="O21" i="36" s="1"/>
  <c r="N20" i="36"/>
  <c r="O20" i="36" s="1"/>
  <c r="N19" i="36"/>
  <c r="O19" i="36"/>
  <c r="M18" i="36"/>
  <c r="L18" i="36"/>
  <c r="K18" i="36"/>
  <c r="J18" i="36"/>
  <c r="I18" i="36"/>
  <c r="H18" i="36"/>
  <c r="G18" i="36"/>
  <c r="F18" i="36"/>
  <c r="E18" i="36"/>
  <c r="D18" i="36"/>
  <c r="N18" i="36" s="1"/>
  <c r="O18" i="36" s="1"/>
  <c r="N17" i="36"/>
  <c r="O17" i="36"/>
  <c r="N16" i="36"/>
  <c r="O16" i="36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4" i="36" s="1"/>
  <c r="O14" i="36" s="1"/>
  <c r="N13" i="36"/>
  <c r="O13" i="36" s="1"/>
  <c r="N12" i="36"/>
  <c r="O12" i="36"/>
  <c r="N11" i="36"/>
  <c r="O11" i="36"/>
  <c r="N10" i="36"/>
  <c r="O10" i="36"/>
  <c r="N9" i="36"/>
  <c r="O9" i="36" s="1"/>
  <c r="N8" i="36"/>
  <c r="O8" i="36" s="1"/>
  <c r="N7" i="36"/>
  <c r="O7" i="36" s="1"/>
  <c r="N6" i="36"/>
  <c r="O6" i="36"/>
  <c r="M5" i="36"/>
  <c r="L5" i="36"/>
  <c r="L37" i="36" s="1"/>
  <c r="K5" i="36"/>
  <c r="N5" i="36" s="1"/>
  <c r="O5" i="36" s="1"/>
  <c r="J5" i="36"/>
  <c r="J37" i="36" s="1"/>
  <c r="I5" i="36"/>
  <c r="H5" i="36"/>
  <c r="H37" i="36" s="1"/>
  <c r="G5" i="36"/>
  <c r="F5" i="36"/>
  <c r="E5" i="36"/>
  <c r="E37" i="36" s="1"/>
  <c r="D5" i="36"/>
  <c r="D37" i="36" s="1"/>
  <c r="N34" i="35"/>
  <c r="O34" i="35"/>
  <c r="N33" i="35"/>
  <c r="O33" i="35" s="1"/>
  <c r="M32" i="35"/>
  <c r="L32" i="35"/>
  <c r="K32" i="35"/>
  <c r="J32" i="35"/>
  <c r="I32" i="35"/>
  <c r="H32" i="35"/>
  <c r="G32" i="35"/>
  <c r="F32" i="35"/>
  <c r="E32" i="35"/>
  <c r="N32" i="35" s="1"/>
  <c r="O32" i="35" s="1"/>
  <c r="D32" i="35"/>
  <c r="N31" i="35"/>
  <c r="O31" i="35" s="1"/>
  <c r="N30" i="35"/>
  <c r="O30" i="35" s="1"/>
  <c r="N29" i="35"/>
  <c r="O29" i="35"/>
  <c r="M28" i="35"/>
  <c r="L28" i="35"/>
  <c r="K28" i="35"/>
  <c r="J28" i="35"/>
  <c r="N28" i="35" s="1"/>
  <c r="O28" i="35" s="1"/>
  <c r="I28" i="35"/>
  <c r="H28" i="35"/>
  <c r="G28" i="35"/>
  <c r="F28" i="35"/>
  <c r="E28" i="35"/>
  <c r="D28" i="35"/>
  <c r="N27" i="35"/>
  <c r="O27" i="35" s="1"/>
  <c r="M26" i="35"/>
  <c r="L26" i="35"/>
  <c r="K26" i="35"/>
  <c r="N26" i="35" s="1"/>
  <c r="O26" i="35" s="1"/>
  <c r="J26" i="35"/>
  <c r="I26" i="35"/>
  <c r="H26" i="35"/>
  <c r="G26" i="35"/>
  <c r="F26" i="35"/>
  <c r="E26" i="35"/>
  <c r="D26" i="35"/>
  <c r="N25" i="35"/>
  <c r="O25" i="35" s="1"/>
  <c r="N24" i="35"/>
  <c r="O24" i="35" s="1"/>
  <c r="N23" i="35"/>
  <c r="O23" i="35"/>
  <c r="M22" i="35"/>
  <c r="L22" i="35"/>
  <c r="K22" i="35"/>
  <c r="J22" i="35"/>
  <c r="I22" i="35"/>
  <c r="H22" i="35"/>
  <c r="G22" i="35"/>
  <c r="F22" i="35"/>
  <c r="E22" i="35"/>
  <c r="N22" i="35" s="1"/>
  <c r="O22" i="35" s="1"/>
  <c r="D22" i="35"/>
  <c r="N21" i="35"/>
  <c r="O21" i="35"/>
  <c r="N20" i="35"/>
  <c r="O20" i="35"/>
  <c r="N19" i="35"/>
  <c r="O19" i="35"/>
  <c r="M18" i="35"/>
  <c r="L18" i="35"/>
  <c r="K18" i="35"/>
  <c r="J18" i="35"/>
  <c r="I18" i="35"/>
  <c r="H18" i="35"/>
  <c r="G18" i="35"/>
  <c r="F18" i="35"/>
  <c r="E18" i="35"/>
  <c r="D18" i="35"/>
  <c r="N18" i="35" s="1"/>
  <c r="O18" i="35" s="1"/>
  <c r="N17" i="35"/>
  <c r="O17" i="35" s="1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D35" i="35" s="1"/>
  <c r="N13" i="35"/>
  <c r="O13" i="35" s="1"/>
  <c r="N12" i="35"/>
  <c r="O12" i="35" s="1"/>
  <c r="N11" i="35"/>
  <c r="O11" i="35" s="1"/>
  <c r="N10" i="35"/>
  <c r="O10" i="35"/>
  <c r="N9" i="35"/>
  <c r="O9" i="35"/>
  <c r="N8" i="35"/>
  <c r="O8" i="35"/>
  <c r="N7" i="35"/>
  <c r="O7" i="35" s="1"/>
  <c r="N6" i="35"/>
  <c r="O6" i="35" s="1"/>
  <c r="M5" i="35"/>
  <c r="L5" i="35"/>
  <c r="L35" i="35"/>
  <c r="K5" i="35"/>
  <c r="K35" i="35" s="1"/>
  <c r="J5" i="35"/>
  <c r="J35" i="35" s="1"/>
  <c r="I5" i="35"/>
  <c r="I35" i="35" s="1"/>
  <c r="H5" i="35"/>
  <c r="N5" i="35" s="1"/>
  <c r="O5" i="35" s="1"/>
  <c r="G5" i="35"/>
  <c r="G35" i="35"/>
  <c r="F5" i="35"/>
  <c r="E5" i="35"/>
  <c r="E35" i="35" s="1"/>
  <c r="D5" i="35"/>
  <c r="N35" i="34"/>
  <c r="O35" i="34" s="1"/>
  <c r="N34" i="34"/>
  <c r="O34" i="34" s="1"/>
  <c r="M33" i="34"/>
  <c r="L33" i="34"/>
  <c r="L36" i="34" s="1"/>
  <c r="K33" i="34"/>
  <c r="J33" i="34"/>
  <c r="I33" i="34"/>
  <c r="H33" i="34"/>
  <c r="G33" i="34"/>
  <c r="F33" i="34"/>
  <c r="E33" i="34"/>
  <c r="D33" i="34"/>
  <c r="N33" i="34" s="1"/>
  <c r="O33" i="34" s="1"/>
  <c r="N32" i="34"/>
  <c r="O32" i="34"/>
  <c r="N31" i="34"/>
  <c r="O31" i="34" s="1"/>
  <c r="N30" i="34"/>
  <c r="O30" i="34" s="1"/>
  <c r="M29" i="34"/>
  <c r="L29" i="34"/>
  <c r="K29" i="34"/>
  <c r="J29" i="34"/>
  <c r="I29" i="34"/>
  <c r="H29" i="34"/>
  <c r="G29" i="34"/>
  <c r="F29" i="34"/>
  <c r="E29" i="34"/>
  <c r="D29" i="34"/>
  <c r="N29" i="34" s="1"/>
  <c r="O29" i="34" s="1"/>
  <c r="N28" i="34"/>
  <c r="O28" i="34"/>
  <c r="M27" i="34"/>
  <c r="L27" i="34"/>
  <c r="K27" i="34"/>
  <c r="J27" i="34"/>
  <c r="I27" i="34"/>
  <c r="N27" i="34" s="1"/>
  <c r="O27" i="34" s="1"/>
  <c r="H27" i="34"/>
  <c r="G27" i="34"/>
  <c r="F27" i="34"/>
  <c r="E27" i="34"/>
  <c r="D27" i="34"/>
  <c r="N26" i="34"/>
  <c r="O26" i="34"/>
  <c r="N25" i="34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N23" i="34" s="1"/>
  <c r="O23" i="34" s="1"/>
  <c r="D23" i="34"/>
  <c r="N22" i="34"/>
  <c r="O22" i="34" s="1"/>
  <c r="N21" i="34"/>
  <c r="O21" i="34"/>
  <c r="N20" i="34"/>
  <c r="O20" i="34" s="1"/>
  <c r="N19" i="34"/>
  <c r="O19" i="34"/>
  <c r="M18" i="34"/>
  <c r="L18" i="34"/>
  <c r="K18" i="34"/>
  <c r="J18" i="34"/>
  <c r="I18" i="34"/>
  <c r="N18" i="34" s="1"/>
  <c r="O18" i="34" s="1"/>
  <c r="H18" i="34"/>
  <c r="G18" i="34"/>
  <c r="F18" i="34"/>
  <c r="E18" i="34"/>
  <c r="D18" i="34"/>
  <c r="N17" i="34"/>
  <c r="O17" i="34" s="1"/>
  <c r="N16" i="34"/>
  <c r="O16" i="34"/>
  <c r="N15" i="34"/>
  <c r="O15" i="34" s="1"/>
  <c r="M14" i="34"/>
  <c r="L14" i="34"/>
  <c r="K14" i="34"/>
  <c r="J14" i="34"/>
  <c r="I14" i="34"/>
  <c r="H14" i="34"/>
  <c r="G14" i="34"/>
  <c r="F14" i="34"/>
  <c r="E14" i="34"/>
  <c r="N14" i="34"/>
  <c r="O14" i="34" s="1"/>
  <c r="D14" i="34"/>
  <c r="N13" i="34"/>
  <c r="O13" i="34" s="1"/>
  <c r="N12" i="34"/>
  <c r="O12" i="34"/>
  <c r="N11" i="34"/>
  <c r="O11" i="34" s="1"/>
  <c r="N10" i="34"/>
  <c r="O10" i="34" s="1"/>
  <c r="N9" i="34"/>
  <c r="O9" i="34"/>
  <c r="N8" i="34"/>
  <c r="O8" i="34" s="1"/>
  <c r="N7" i="34"/>
  <c r="O7" i="34" s="1"/>
  <c r="N6" i="34"/>
  <c r="O6" i="34"/>
  <c r="M5" i="34"/>
  <c r="M36" i="34" s="1"/>
  <c r="L5" i="34"/>
  <c r="K5" i="34"/>
  <c r="K36" i="34" s="1"/>
  <c r="J5" i="34"/>
  <c r="J36" i="34" s="1"/>
  <c r="I5" i="34"/>
  <c r="I36" i="34" s="1"/>
  <c r="H5" i="34"/>
  <c r="H36" i="34" s="1"/>
  <c r="G5" i="34"/>
  <c r="G36" i="34" s="1"/>
  <c r="F5" i="34"/>
  <c r="F36" i="34" s="1"/>
  <c r="N36" i="34" s="1"/>
  <c r="O36" i="34" s="1"/>
  <c r="E5" i="34"/>
  <c r="D5" i="34"/>
  <c r="N5" i="34" s="1"/>
  <c r="O5" i="34" s="1"/>
  <c r="E35" i="33"/>
  <c r="F35" i="33"/>
  <c r="G35" i="33"/>
  <c r="H35" i="33"/>
  <c r="I35" i="33"/>
  <c r="J35" i="33"/>
  <c r="K35" i="33"/>
  <c r="L35" i="33"/>
  <c r="M35" i="33"/>
  <c r="D35" i="33"/>
  <c r="N35" i="33" s="1"/>
  <c r="O35" i="33" s="1"/>
  <c r="E30" i="33"/>
  <c r="F30" i="33"/>
  <c r="N30" i="33" s="1"/>
  <c r="O30" i="33" s="1"/>
  <c r="G30" i="33"/>
  <c r="H30" i="33"/>
  <c r="I30" i="33"/>
  <c r="J30" i="33"/>
  <c r="K30" i="33"/>
  <c r="L30" i="33"/>
  <c r="M30" i="33"/>
  <c r="E28" i="33"/>
  <c r="F28" i="33"/>
  <c r="G28" i="33"/>
  <c r="H28" i="33"/>
  <c r="I28" i="33"/>
  <c r="J28" i="33"/>
  <c r="K28" i="33"/>
  <c r="L28" i="33"/>
  <c r="M28" i="33"/>
  <c r="E26" i="33"/>
  <c r="F26" i="33"/>
  <c r="G26" i="33"/>
  <c r="H26" i="33"/>
  <c r="I26" i="33"/>
  <c r="J26" i="33"/>
  <c r="K26" i="33"/>
  <c r="L26" i="33"/>
  <c r="N26" i="33" s="1"/>
  <c r="O26" i="33" s="1"/>
  <c r="M26" i="33"/>
  <c r="E23" i="33"/>
  <c r="F23" i="33"/>
  <c r="G23" i="33"/>
  <c r="H23" i="33"/>
  <c r="I23" i="33"/>
  <c r="J23" i="33"/>
  <c r="K23" i="33"/>
  <c r="L23" i="33"/>
  <c r="M23" i="33"/>
  <c r="E18" i="33"/>
  <c r="F18" i="33"/>
  <c r="N18" i="33" s="1"/>
  <c r="O18" i="33" s="1"/>
  <c r="G18" i="33"/>
  <c r="H18" i="33"/>
  <c r="I18" i="33"/>
  <c r="J18" i="33"/>
  <c r="K18" i="33"/>
  <c r="L18" i="33"/>
  <c r="M18" i="33"/>
  <c r="E14" i="33"/>
  <c r="F14" i="33"/>
  <c r="G14" i="33"/>
  <c r="H14" i="33"/>
  <c r="H38" i="33" s="1"/>
  <c r="I14" i="33"/>
  <c r="J14" i="33"/>
  <c r="K14" i="33"/>
  <c r="L14" i="33"/>
  <c r="M14" i="33"/>
  <c r="E5" i="33"/>
  <c r="E38" i="33" s="1"/>
  <c r="F5" i="33"/>
  <c r="G5" i="33"/>
  <c r="H5" i="33"/>
  <c r="I5" i="33"/>
  <c r="N5" i="33" s="1"/>
  <c r="O5" i="33" s="1"/>
  <c r="J5" i="33"/>
  <c r="J38" i="33"/>
  <c r="K5" i="33"/>
  <c r="L5" i="33"/>
  <c r="M5" i="33"/>
  <c r="M38" i="33"/>
  <c r="D30" i="33"/>
  <c r="D28" i="33"/>
  <c r="N28" i="33" s="1"/>
  <c r="O28" i="33" s="1"/>
  <c r="D23" i="33"/>
  <c r="D38" i="33" s="1"/>
  <c r="D18" i="33"/>
  <c r="D14" i="33"/>
  <c r="N14" i="33" s="1"/>
  <c r="O14" i="33" s="1"/>
  <c r="D5" i="33"/>
  <c r="N37" i="33"/>
  <c r="O37" i="33"/>
  <c r="N36" i="33"/>
  <c r="O36" i="33" s="1"/>
  <c r="N29" i="33"/>
  <c r="O29" i="33" s="1"/>
  <c r="N31" i="33"/>
  <c r="O31" i="33" s="1"/>
  <c r="N32" i="33"/>
  <c r="O32" i="33" s="1"/>
  <c r="N33" i="33"/>
  <c r="O33" i="33" s="1"/>
  <c r="N34" i="33"/>
  <c r="D26" i="33"/>
  <c r="N27" i="33"/>
  <c r="O27" i="33" s="1"/>
  <c r="N25" i="33"/>
  <c r="O25" i="33" s="1"/>
  <c r="N24" i="33"/>
  <c r="O24" i="33"/>
  <c r="O34" i="33"/>
  <c r="N16" i="33"/>
  <c r="O16" i="33" s="1"/>
  <c r="N17" i="33"/>
  <c r="O17" i="33"/>
  <c r="N7" i="33"/>
  <c r="O7" i="33" s="1"/>
  <c r="N8" i="33"/>
  <c r="O8" i="33" s="1"/>
  <c r="N9" i="33"/>
  <c r="O9" i="33"/>
  <c r="N10" i="33"/>
  <c r="O10" i="33"/>
  <c r="N11" i="33"/>
  <c r="O11" i="33" s="1"/>
  <c r="N12" i="33"/>
  <c r="O12" i="33"/>
  <c r="N13" i="33"/>
  <c r="O13" i="33" s="1"/>
  <c r="N6" i="33"/>
  <c r="O6" i="33" s="1"/>
  <c r="N19" i="33"/>
  <c r="O19" i="33"/>
  <c r="N20" i="33"/>
  <c r="O20" i="33"/>
  <c r="N21" i="33"/>
  <c r="O21" i="33" s="1"/>
  <c r="N22" i="33"/>
  <c r="O22" i="33"/>
  <c r="N15" i="33"/>
  <c r="O15" i="33" s="1"/>
  <c r="N32" i="38"/>
  <c r="O32" i="38" s="1"/>
  <c r="E36" i="34"/>
  <c r="D35" i="38"/>
  <c r="O23" i="39"/>
  <c r="N22" i="40"/>
  <c r="O22" i="40"/>
  <c r="N14" i="40"/>
  <c r="O14" i="40" s="1"/>
  <c r="G38" i="33"/>
  <c r="I37" i="36"/>
  <c r="J35" i="38"/>
  <c r="D36" i="39"/>
  <c r="K38" i="33"/>
  <c r="M37" i="36"/>
  <c r="F36" i="37"/>
  <c r="N36" i="37" s="1"/>
  <c r="O36" i="37" s="1"/>
  <c r="L36" i="37"/>
  <c r="F35" i="35"/>
  <c r="D36" i="34"/>
  <c r="M35" i="35"/>
  <c r="G37" i="36"/>
  <c r="J36" i="37"/>
  <c r="L35" i="38"/>
  <c r="F36" i="39"/>
  <c r="N23" i="41"/>
  <c r="O23" i="41" s="1"/>
  <c r="I38" i="41"/>
  <c r="F38" i="41"/>
  <c r="J38" i="41"/>
  <c r="H38" i="41"/>
  <c r="L38" i="41"/>
  <c r="D38" i="41"/>
  <c r="N18" i="42"/>
  <c r="O18" i="42"/>
  <c r="N28" i="42"/>
  <c r="O28" i="42" s="1"/>
  <c r="N32" i="43"/>
  <c r="O32" i="43" s="1"/>
  <c r="N5" i="43"/>
  <c r="O5" i="43" s="1"/>
  <c r="N14" i="44"/>
  <c r="O14" i="44" s="1"/>
  <c r="N27" i="45"/>
  <c r="O27" i="45"/>
  <c r="N29" i="45"/>
  <c r="O29" i="45" s="1"/>
  <c r="N23" i="45"/>
  <c r="O23" i="45" s="1"/>
  <c r="N27" i="46"/>
  <c r="O27" i="46" s="1"/>
  <c r="O14" i="47"/>
  <c r="P14" i="47" s="1"/>
  <c r="O36" i="48" l="1"/>
  <c r="P36" i="48" s="1"/>
  <c r="N35" i="38"/>
  <c r="O35" i="38" s="1"/>
  <c r="N37" i="36"/>
  <c r="O37" i="36" s="1"/>
  <c r="N34" i="43"/>
  <c r="O34" i="43" s="1"/>
  <c r="N35" i="42"/>
  <c r="O35" i="42" s="1"/>
  <c r="O35" i="47"/>
  <c r="P35" i="47" s="1"/>
  <c r="N5" i="44"/>
  <c r="O5" i="44" s="1"/>
  <c r="N5" i="41"/>
  <c r="O5" i="41" s="1"/>
  <c r="K37" i="36"/>
  <c r="I38" i="33"/>
  <c r="H35" i="35"/>
  <c r="N35" i="35" s="1"/>
  <c r="O35" i="35" s="1"/>
  <c r="E35" i="38"/>
  <c r="G35" i="45"/>
  <c r="N5" i="46"/>
  <c r="O5" i="46" s="1"/>
  <c r="K38" i="41"/>
  <c r="N38" i="41" s="1"/>
  <c r="O38" i="41" s="1"/>
  <c r="N23" i="33"/>
  <c r="O23" i="33" s="1"/>
  <c r="E35" i="45"/>
  <c r="N35" i="45" s="1"/>
  <c r="O35" i="45" s="1"/>
  <c r="K35" i="46"/>
  <c r="N35" i="46" s="1"/>
  <c r="O35" i="46" s="1"/>
  <c r="M35" i="40"/>
  <c r="N35" i="40" s="1"/>
  <c r="O35" i="40" s="1"/>
  <c r="L38" i="33"/>
  <c r="N30" i="36"/>
  <c r="O30" i="36" s="1"/>
  <c r="J35" i="47"/>
  <c r="N5" i="42"/>
  <c r="O5" i="42" s="1"/>
  <c r="N14" i="41"/>
  <c r="O14" i="41" s="1"/>
  <c r="F38" i="33"/>
  <c r="N38" i="33" s="1"/>
  <c r="O38" i="33" s="1"/>
  <c r="N18" i="41"/>
  <c r="O18" i="41" s="1"/>
  <c r="J36" i="39"/>
  <c r="N36" i="39" s="1"/>
  <c r="O36" i="39" s="1"/>
  <c r="N14" i="35"/>
  <c r="O14" i="35" s="1"/>
  <c r="G35" i="47"/>
</calcChain>
</file>

<file path=xl/sharedStrings.xml><?xml version="1.0" encoding="utf-8"?>
<sst xmlns="http://schemas.openxmlformats.org/spreadsheetml/2006/main" count="881" uniqueCount="109">
  <si>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</si>
  <si>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</si>
  <si>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</si>
  <si>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</si>
  <si>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</si>
  <si>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</si>
  <si>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</si>
  <si>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</si>
  <si>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</si>
  <si>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</si>
  <si>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</si>
  <si>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</si>
  <si>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</si>
  <si>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</si>
  <si>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</si>
  <si>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</si>
  <si>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</si>
  <si>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</si>
  <si>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</si>
  <si>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</si>
  <si>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</si>
  <si>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</si>
  <si>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</si>
  <si>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</si>
  <si>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</si>
  <si>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</si>
  <si>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</si>
  <si>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</si>
  <si>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</si>
  <si>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</si>
  <si>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</si>
  <si>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</si>
  <si>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Garbage / Solid Waste Control Services</t>
  </si>
  <si>
    <t>Water-Sewer Combination Services</t>
  </si>
  <si>
    <t>Conservation and Resource Management</t>
  </si>
  <si>
    <t>Other Physical Environment</t>
  </si>
  <si>
    <t>Transportation</t>
  </si>
  <si>
    <t>Road and Street Facilities</t>
  </si>
  <si>
    <t>Airports</t>
  </si>
  <si>
    <t>Economic Environment</t>
  </si>
  <si>
    <t>Other Economic Environment</t>
  </si>
  <si>
    <t>Human Services</t>
  </si>
  <si>
    <t>Other Human Services</t>
  </si>
  <si>
    <t>Culture / Recreation</t>
  </si>
  <si>
    <t>Libraries</t>
  </si>
  <si>
    <t>Parks and Recreation</t>
  </si>
  <si>
    <t>Cultural Services</t>
  </si>
  <si>
    <t>Other Culture / Recreation</t>
  </si>
  <si>
    <t>Inter-Fund Group Transfers Out</t>
  </si>
  <si>
    <t>Proprietary - Non-Operating Interest Expense</t>
  </si>
  <si>
    <t>Other Uses and Non-Operating</t>
  </si>
  <si>
    <t>2009 Municipal Population:</t>
  </si>
  <si>
    <t>Lake Wales Expenditures Reported by Account Code and Fund Type</t>
  </si>
  <si>
    <t>Local Fiscal Year Ended September 30, 2010</t>
  </si>
  <si>
    <t>Mass Transit Systems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</si>
  <si>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</si>
  <si>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</si>
  <si>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</si>
  <si>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</si>
  <si>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</si>
  <si>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Industry Development</t>
  </si>
  <si>
    <t>2012 Municipal Population:</t>
  </si>
  <si>
    <t>Local Fiscal Year Ended September 30, 2013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</si>
  <si>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</si>
  <si>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</si>
  <si>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</si>
  <si>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</si>
  <si>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</si>
  <si>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</si>
  <si>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</si>
  <si>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Conservation / Resource Management</t>
  </si>
  <si>
    <t>Road / Street Facilities</t>
  </si>
  <si>
    <t>Mass Transit</t>
  </si>
  <si>
    <t>Parks / Recreation</t>
  </si>
  <si>
    <t>Other Uses</t>
  </si>
  <si>
    <t>Interfund Transfers Out</t>
  </si>
  <si>
    <t>Non-Operating Interest Expense</t>
  </si>
  <si>
    <t>2014 Municipal Population:</t>
  </si>
  <si>
    <t>Local Fiscal Year Ended September 30, 2015</t>
  </si>
  <si>
    <t>Other Transportation</t>
  </si>
  <si>
    <t>Special Events</t>
  </si>
  <si>
    <t>Special Facilities</t>
  </si>
  <si>
    <t>2015 Municipal Population:</t>
  </si>
  <si>
    <t>Local Fiscal Year Ended September 30, 2007</t>
  </si>
  <si>
    <t>Flood Control / Stormwater Management</t>
  </si>
  <si>
    <t>2007 Municipal Population:</t>
  </si>
  <si>
    <t>Local Fiscal Year Ended September 30, 2016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</si>
  <si>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</si>
  <si>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</si>
  <si>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</si>
  <si>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</si>
  <si>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</si>
  <si>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</si>
  <si>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Flood Control / Stormwater Control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</si>
  <si>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</si>
  <si>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</si>
  <si>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</si>
  <si>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</si>
  <si>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</si>
  <si>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</si>
  <si>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</si>
  <si>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Other Transportation Systems / Services</t>
  </si>
  <si>
    <t>Inter-fund Group Transfers Out</t>
  </si>
  <si>
    <t>2021 Municipal Population:</t>
  </si>
  <si>
    <t>Local Fiscal Year Ended September 30, 2022</t>
  </si>
  <si>
    <t>Water Utility Services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</si>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</sst>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98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99</v>
      </c>
      <c r="N4" s="34" t="s">
        <v>5</v>
      </c>
      <c r="O4" s="34" t="s">
        <v>100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3596378</v>
      </c>
      <c r="E5" s="26">
        <f t="shared" si="0"/>
        <v>0</v>
      </c>
      <c r="F5" s="26">
        <f t="shared" si="0"/>
        <v>2267833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3044766</v>
      </c>
      <c r="L5" s="26">
        <f t="shared" si="0"/>
        <v>0</v>
      </c>
      <c r="M5" s="26">
        <f t="shared" si="0"/>
        <v>3304466</v>
      </c>
      <c r="N5" s="26">
        <f t="shared" si="0"/>
        <v>0</v>
      </c>
      <c r="O5" s="27">
        <f>SUM(D5:N5)</f>
        <v>12213443</v>
      </c>
      <c r="P5" s="32">
        <f t="shared" ref="P5:P36" si="1">(O5/P$38)</f>
        <v>702.5680510814542</v>
      </c>
      <c r="Q5" s="6"/>
    </row>
    <row r="6" spans="1:134">
      <c r="A6" s="12"/>
      <c r="B6" s="44">
        <v>511</v>
      </c>
      <c r="C6" s="20" t="s">
        <v>19</v>
      </c>
      <c r="D6" s="46">
        <v>127173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127173</v>
      </c>
      <c r="P6" s="47">
        <f t="shared" si="1"/>
        <v>7.3155200184077316</v>
      </c>
      <c r="Q6" s="9"/>
    </row>
    <row r="7" spans="1:134">
      <c r="A7" s="12"/>
      <c r="B7" s="44">
        <v>512</v>
      </c>
      <c r="C7" s="20" t="s">
        <v>20</v>
      </c>
      <c r="D7" s="46">
        <v>1055178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1055178</v>
      </c>
      <c r="P7" s="47">
        <f t="shared" si="1"/>
        <v>60.698228255867463</v>
      </c>
      <c r="Q7" s="9"/>
    </row>
    <row r="8" spans="1:134">
      <c r="A8" s="12"/>
      <c r="B8" s="44">
        <v>513</v>
      </c>
      <c r="C8" s="20" t="s">
        <v>21</v>
      </c>
      <c r="D8" s="46">
        <v>1237675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417312</v>
      </c>
      <c r="L8" s="46">
        <v>0</v>
      </c>
      <c r="M8" s="46">
        <v>3304466</v>
      </c>
      <c r="N8" s="46">
        <v>0</v>
      </c>
      <c r="O8" s="46">
        <f t="shared" si="2"/>
        <v>4959453</v>
      </c>
      <c r="P8" s="47">
        <f t="shared" si="1"/>
        <v>285.28836861481824</v>
      </c>
      <c r="Q8" s="9"/>
    </row>
    <row r="9" spans="1:134">
      <c r="A9" s="12"/>
      <c r="B9" s="44">
        <v>514</v>
      </c>
      <c r="C9" s="20" t="s">
        <v>22</v>
      </c>
      <c r="D9" s="46">
        <v>49626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49626</v>
      </c>
      <c r="P9" s="47">
        <f t="shared" si="1"/>
        <v>2.8546939714680164</v>
      </c>
      <c r="Q9" s="9"/>
    </row>
    <row r="10" spans="1:134">
      <c r="A10" s="12"/>
      <c r="B10" s="44">
        <v>515</v>
      </c>
      <c r="C10" s="20" t="s">
        <v>23</v>
      </c>
      <c r="D10" s="46">
        <v>645943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645943</v>
      </c>
      <c r="P10" s="47">
        <f t="shared" si="1"/>
        <v>37.157328578002762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2267833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2267833</v>
      </c>
      <c r="P11" s="47">
        <f t="shared" si="1"/>
        <v>130.45518867924528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2627454</v>
      </c>
      <c r="L12" s="46">
        <v>0</v>
      </c>
      <c r="M12" s="46">
        <v>0</v>
      </c>
      <c r="N12" s="46">
        <v>0</v>
      </c>
      <c r="O12" s="46">
        <f t="shared" si="2"/>
        <v>2627454</v>
      </c>
      <c r="P12" s="47">
        <f t="shared" si="1"/>
        <v>151.14208467556372</v>
      </c>
      <c r="Q12" s="9"/>
    </row>
    <row r="13" spans="1:134">
      <c r="A13" s="12"/>
      <c r="B13" s="44">
        <v>519</v>
      </c>
      <c r="C13" s="20" t="s">
        <v>26</v>
      </c>
      <c r="D13" s="46">
        <v>480783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480783</v>
      </c>
      <c r="P13" s="47">
        <f t="shared" si="1"/>
        <v>27.656638288080995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SUM(D15:D17)</f>
        <v>12629323</v>
      </c>
      <c r="E14" s="31">
        <f t="shared" si="3"/>
        <v>74941</v>
      </c>
      <c r="F14" s="31">
        <f t="shared" si="3"/>
        <v>0</v>
      </c>
      <c r="G14" s="31">
        <f t="shared" si="3"/>
        <v>85168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12789432</v>
      </c>
      <c r="P14" s="43">
        <f t="shared" si="1"/>
        <v>735.70133456051542</v>
      </c>
      <c r="Q14" s="10"/>
    </row>
    <row r="15" spans="1:134">
      <c r="A15" s="12"/>
      <c r="B15" s="44">
        <v>521</v>
      </c>
      <c r="C15" s="20" t="s">
        <v>28</v>
      </c>
      <c r="D15" s="46">
        <v>7055853</v>
      </c>
      <c r="E15" s="46">
        <v>74941</v>
      </c>
      <c r="F15" s="46">
        <v>0</v>
      </c>
      <c r="G15" s="46">
        <v>82918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7213712</v>
      </c>
      <c r="P15" s="47">
        <f t="shared" si="1"/>
        <v>414.96272434422457</v>
      </c>
      <c r="Q15" s="9"/>
    </row>
    <row r="16" spans="1:134">
      <c r="A16" s="12"/>
      <c r="B16" s="44">
        <v>522</v>
      </c>
      <c r="C16" s="20" t="s">
        <v>29</v>
      </c>
      <c r="D16" s="46">
        <v>4953656</v>
      </c>
      <c r="E16" s="46">
        <v>0</v>
      </c>
      <c r="F16" s="46">
        <v>0</v>
      </c>
      <c r="G16" s="46">
        <v>2250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7" si="4">SUM(D16:N16)</f>
        <v>4955906</v>
      </c>
      <c r="P16" s="47">
        <f t="shared" si="1"/>
        <v>285.08433041877589</v>
      </c>
      <c r="Q16" s="9"/>
    </row>
    <row r="17" spans="1:17">
      <c r="A17" s="12"/>
      <c r="B17" s="44">
        <v>524</v>
      </c>
      <c r="C17" s="20" t="s">
        <v>30</v>
      </c>
      <c r="D17" s="46">
        <v>619814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619814</v>
      </c>
      <c r="P17" s="47">
        <f t="shared" si="1"/>
        <v>35.65427979751496</v>
      </c>
      <c r="Q17" s="9"/>
    </row>
    <row r="18" spans="1:17" ht="15.75">
      <c r="A18" s="28" t="s">
        <v>31</v>
      </c>
      <c r="B18" s="29"/>
      <c r="C18" s="30"/>
      <c r="D18" s="31">
        <f t="shared" ref="D18:N18" si="5">SUM(D19:D23)</f>
        <v>1327978</v>
      </c>
      <c r="E18" s="31">
        <f t="shared" si="5"/>
        <v>12844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10631221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>SUM(D18:N18)</f>
        <v>11972043</v>
      </c>
      <c r="P18" s="43">
        <f t="shared" si="1"/>
        <v>688.68171882190518</v>
      </c>
      <c r="Q18" s="10"/>
    </row>
    <row r="19" spans="1:17">
      <c r="A19" s="12"/>
      <c r="B19" s="44">
        <v>533</v>
      </c>
      <c r="C19" s="20" t="s">
        <v>105</v>
      </c>
      <c r="D19" s="46">
        <v>0</v>
      </c>
      <c r="E19" s="46">
        <v>438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3" si="6">SUM(D19:N19)</f>
        <v>438</v>
      </c>
      <c r="P19" s="47">
        <f t="shared" si="1"/>
        <v>2.519558214450069E-2</v>
      </c>
      <c r="Q19" s="9"/>
    </row>
    <row r="20" spans="1:17">
      <c r="A20" s="12"/>
      <c r="B20" s="44">
        <v>534</v>
      </c>
      <c r="C20" s="20" t="s">
        <v>32</v>
      </c>
      <c r="D20" s="46">
        <v>1137708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1137708</v>
      </c>
      <c r="P20" s="47">
        <f t="shared" si="1"/>
        <v>65.445697192820987</v>
      </c>
      <c r="Q20" s="9"/>
    </row>
    <row r="21" spans="1:17">
      <c r="A21" s="12"/>
      <c r="B21" s="44">
        <v>536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10051992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10051992</v>
      </c>
      <c r="P21" s="47">
        <f t="shared" si="1"/>
        <v>578.23239760699494</v>
      </c>
      <c r="Q21" s="9"/>
    </row>
    <row r="22" spans="1:17">
      <c r="A22" s="12"/>
      <c r="B22" s="44">
        <v>538</v>
      </c>
      <c r="C22" s="20" t="s">
        <v>84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447183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447183</v>
      </c>
      <c r="P22" s="47">
        <f t="shared" si="1"/>
        <v>25.723826507132994</v>
      </c>
      <c r="Q22" s="9"/>
    </row>
    <row r="23" spans="1:17">
      <c r="A23" s="12"/>
      <c r="B23" s="44">
        <v>539</v>
      </c>
      <c r="C23" s="20" t="s">
        <v>35</v>
      </c>
      <c r="D23" s="46">
        <v>190270</v>
      </c>
      <c r="E23" s="46">
        <v>12406</v>
      </c>
      <c r="F23" s="46">
        <v>0</v>
      </c>
      <c r="G23" s="46">
        <v>0</v>
      </c>
      <c r="H23" s="46">
        <v>0</v>
      </c>
      <c r="I23" s="46">
        <v>132046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334722</v>
      </c>
      <c r="P23" s="47">
        <f t="shared" si="1"/>
        <v>19.254601932811781</v>
      </c>
      <c r="Q23" s="9"/>
    </row>
    <row r="24" spans="1:17" ht="15.75">
      <c r="A24" s="28" t="s">
        <v>36</v>
      </c>
      <c r="B24" s="29"/>
      <c r="C24" s="30"/>
      <c r="D24" s="31">
        <f t="shared" ref="D24:N24" si="7">SUM(D25:D27)</f>
        <v>358182</v>
      </c>
      <c r="E24" s="31">
        <f t="shared" si="7"/>
        <v>1437952</v>
      </c>
      <c r="F24" s="31">
        <f t="shared" si="7"/>
        <v>0</v>
      </c>
      <c r="G24" s="31">
        <f t="shared" si="7"/>
        <v>661106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1949741</v>
      </c>
      <c r="O24" s="31">
        <f t="shared" si="6"/>
        <v>4406981</v>
      </c>
      <c r="P24" s="43">
        <f t="shared" si="1"/>
        <v>253.50788080994016</v>
      </c>
      <c r="Q24" s="10"/>
    </row>
    <row r="25" spans="1:17">
      <c r="A25" s="12"/>
      <c r="B25" s="44">
        <v>541</v>
      </c>
      <c r="C25" s="20" t="s">
        <v>37</v>
      </c>
      <c r="D25" s="46">
        <v>215000</v>
      </c>
      <c r="E25" s="46">
        <v>1437952</v>
      </c>
      <c r="F25" s="46">
        <v>0</v>
      </c>
      <c r="G25" s="46">
        <v>661106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2314058</v>
      </c>
      <c r="P25" s="47">
        <f t="shared" si="1"/>
        <v>133.11424298205247</v>
      </c>
      <c r="Q25" s="9"/>
    </row>
    <row r="26" spans="1:17">
      <c r="A26" s="12"/>
      <c r="B26" s="44">
        <v>542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1949741</v>
      </c>
      <c r="O26" s="46">
        <f t="shared" si="6"/>
        <v>1949741</v>
      </c>
      <c r="P26" s="47">
        <f t="shared" si="1"/>
        <v>112.15721352968247</v>
      </c>
      <c r="Q26" s="9"/>
    </row>
    <row r="27" spans="1:17">
      <c r="A27" s="12"/>
      <c r="B27" s="44">
        <v>549</v>
      </c>
      <c r="C27" s="20" t="s">
        <v>101</v>
      </c>
      <c r="D27" s="46">
        <v>143182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143182</v>
      </c>
      <c r="P27" s="47">
        <f t="shared" si="1"/>
        <v>8.2364242982052467</v>
      </c>
      <c r="Q27" s="9"/>
    </row>
    <row r="28" spans="1:17" ht="15.75">
      <c r="A28" s="28" t="s">
        <v>39</v>
      </c>
      <c r="B28" s="29"/>
      <c r="C28" s="30"/>
      <c r="D28" s="31">
        <f t="shared" ref="D28:N28" si="8">SUM(D29:D29)</f>
        <v>215000</v>
      </c>
      <c r="E28" s="31">
        <f t="shared" si="8"/>
        <v>7768375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6"/>
        <v>7983375</v>
      </c>
      <c r="P28" s="43">
        <f t="shared" si="1"/>
        <v>459.23694201564655</v>
      </c>
      <c r="Q28" s="10"/>
    </row>
    <row r="29" spans="1:17">
      <c r="A29" s="13"/>
      <c r="B29" s="45">
        <v>559</v>
      </c>
      <c r="C29" s="21" t="s">
        <v>40</v>
      </c>
      <c r="D29" s="46">
        <v>215000</v>
      </c>
      <c r="E29" s="46">
        <v>7768375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7983375</v>
      </c>
      <c r="P29" s="47">
        <f t="shared" si="1"/>
        <v>459.23694201564655</v>
      </c>
      <c r="Q29" s="9"/>
    </row>
    <row r="30" spans="1:17" ht="15.75">
      <c r="A30" s="28" t="s">
        <v>43</v>
      </c>
      <c r="B30" s="29"/>
      <c r="C30" s="30"/>
      <c r="D30" s="31">
        <f t="shared" ref="D30:N30" si="9">SUM(D31:D33)</f>
        <v>2954596</v>
      </c>
      <c r="E30" s="31">
        <f t="shared" si="9"/>
        <v>1263745</v>
      </c>
      <c r="F30" s="31">
        <f t="shared" si="9"/>
        <v>0</v>
      </c>
      <c r="G30" s="31">
        <f t="shared" si="9"/>
        <v>46858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>SUM(D30:N30)</f>
        <v>4265199</v>
      </c>
      <c r="P30" s="43">
        <f t="shared" si="1"/>
        <v>245.35199033594108</v>
      </c>
      <c r="Q30" s="9"/>
    </row>
    <row r="31" spans="1:17">
      <c r="A31" s="12"/>
      <c r="B31" s="44">
        <v>571</v>
      </c>
      <c r="C31" s="20" t="s">
        <v>44</v>
      </c>
      <c r="D31" s="46">
        <v>0</v>
      </c>
      <c r="E31" s="46">
        <v>1263745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1263745</v>
      </c>
      <c r="P31" s="47">
        <f t="shared" si="1"/>
        <v>72.695869765301424</v>
      </c>
      <c r="Q31" s="9"/>
    </row>
    <row r="32" spans="1:17">
      <c r="A32" s="12"/>
      <c r="B32" s="44">
        <v>572</v>
      </c>
      <c r="C32" s="20" t="s">
        <v>45</v>
      </c>
      <c r="D32" s="46">
        <v>1243377</v>
      </c>
      <c r="E32" s="46">
        <v>0</v>
      </c>
      <c r="F32" s="46">
        <v>0</v>
      </c>
      <c r="G32" s="46">
        <v>46858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1290235</v>
      </c>
      <c r="P32" s="47">
        <f t="shared" si="1"/>
        <v>74.219684767602388</v>
      </c>
      <c r="Q32" s="9"/>
    </row>
    <row r="33" spans="1:120">
      <c r="A33" s="12"/>
      <c r="B33" s="44">
        <v>574</v>
      </c>
      <c r="C33" s="20" t="s">
        <v>80</v>
      </c>
      <c r="D33" s="46">
        <v>1711219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1711219</v>
      </c>
      <c r="P33" s="47">
        <f t="shared" si="1"/>
        <v>98.43643580303727</v>
      </c>
      <c r="Q33" s="9"/>
    </row>
    <row r="34" spans="1:120" ht="15.75">
      <c r="A34" s="28" t="s">
        <v>50</v>
      </c>
      <c r="B34" s="29"/>
      <c r="C34" s="30"/>
      <c r="D34" s="31">
        <f t="shared" ref="D34:N34" si="10">SUM(D35:D35)</f>
        <v>203116</v>
      </c>
      <c r="E34" s="31">
        <f t="shared" si="10"/>
        <v>1303802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1727000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10"/>
        <v>0</v>
      </c>
      <c r="O34" s="31">
        <f>SUM(D34:N34)</f>
        <v>3233918</v>
      </c>
      <c r="P34" s="43">
        <f t="shared" si="1"/>
        <v>186.02841693511274</v>
      </c>
      <c r="Q34" s="9"/>
    </row>
    <row r="35" spans="1:120" ht="15.75" thickBot="1">
      <c r="A35" s="12"/>
      <c r="B35" s="44">
        <v>581</v>
      </c>
      <c r="C35" s="20" t="s">
        <v>102</v>
      </c>
      <c r="D35" s="46">
        <v>203116</v>
      </c>
      <c r="E35" s="46">
        <v>1303802</v>
      </c>
      <c r="F35" s="46">
        <v>0</v>
      </c>
      <c r="G35" s="46">
        <v>0</v>
      </c>
      <c r="H35" s="46">
        <v>0</v>
      </c>
      <c r="I35" s="46">
        <v>1727000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3233918</v>
      </c>
      <c r="P35" s="47">
        <f t="shared" si="1"/>
        <v>186.02841693511274</v>
      </c>
      <c r="Q35" s="9"/>
    </row>
    <row r="36" spans="1:120" ht="16.5" thickBot="1">
      <c r="A36" s="14" t="s">
        <v>10</v>
      </c>
      <c r="B36" s="23"/>
      <c r="C36" s="22"/>
      <c r="D36" s="15">
        <f>SUM(D5,D14,D18,D24,D28,D30,D34)</f>
        <v>21284573</v>
      </c>
      <c r="E36" s="15">
        <f t="shared" ref="E36:N36" si="11">SUM(E5,E14,E18,E24,E28,E30,E34)</f>
        <v>11861659</v>
      </c>
      <c r="F36" s="15">
        <f t="shared" si="11"/>
        <v>2267833</v>
      </c>
      <c r="G36" s="15">
        <f t="shared" si="11"/>
        <v>793132</v>
      </c>
      <c r="H36" s="15">
        <f t="shared" si="11"/>
        <v>0</v>
      </c>
      <c r="I36" s="15">
        <f t="shared" si="11"/>
        <v>12358221</v>
      </c>
      <c r="J36" s="15">
        <f t="shared" si="11"/>
        <v>0</v>
      </c>
      <c r="K36" s="15">
        <f t="shared" si="11"/>
        <v>3044766</v>
      </c>
      <c r="L36" s="15">
        <f t="shared" si="11"/>
        <v>0</v>
      </c>
      <c r="M36" s="15">
        <f t="shared" si="11"/>
        <v>3304466</v>
      </c>
      <c r="N36" s="15">
        <f t="shared" si="11"/>
        <v>1949741</v>
      </c>
      <c r="O36" s="15">
        <f>SUM(D36:N36)</f>
        <v>56864391</v>
      </c>
      <c r="P36" s="37">
        <f t="shared" si="1"/>
        <v>3271.0763345605155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9"/>
    </row>
    <row r="38" spans="1:120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93" t="s">
        <v>108</v>
      </c>
      <c r="N38" s="93"/>
      <c r="O38" s="93"/>
      <c r="P38" s="41">
        <v>17384</v>
      </c>
    </row>
    <row r="39" spans="1:120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6"/>
    </row>
    <row r="40" spans="1:120" ht="15.75" customHeight="1" thickBot="1">
      <c r="A40" s="97" t="s">
        <v>56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9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24" t="s">
        <v>52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48"/>
      <c r="Q1" s="49"/>
    </row>
    <row r="2" spans="1:133" ht="24" thickBot="1">
      <c r="A2" s="127" t="s">
        <v>66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48"/>
      <c r="Q2" s="49"/>
    </row>
    <row r="3" spans="1:133" ht="18" customHeight="1">
      <c r="A3" s="130" t="s">
        <v>12</v>
      </c>
      <c r="B3" s="131"/>
      <c r="C3" s="132"/>
      <c r="D3" s="136" t="s">
        <v>6</v>
      </c>
      <c r="E3" s="137"/>
      <c r="F3" s="137"/>
      <c r="G3" s="137"/>
      <c r="H3" s="138"/>
      <c r="I3" s="136" t="s">
        <v>7</v>
      </c>
      <c r="J3" s="138"/>
      <c r="K3" s="136" t="s">
        <v>9</v>
      </c>
      <c r="L3" s="138"/>
      <c r="M3" s="50"/>
      <c r="N3" s="51"/>
      <c r="O3" s="139" t="s">
        <v>17</v>
      </c>
      <c r="P3" s="52"/>
      <c r="Q3" s="49"/>
    </row>
    <row r="4" spans="1:133" ht="32.25" customHeight="1" thickBot="1">
      <c r="A4" s="133"/>
      <c r="B4" s="134"/>
      <c r="C4" s="13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14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SUM(D6:D13)</f>
        <v>1501228</v>
      </c>
      <c r="E5" s="59">
        <f t="shared" si="0"/>
        <v>0</v>
      </c>
      <c r="F5" s="59">
        <f t="shared" si="0"/>
        <v>2172003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2642460</v>
      </c>
      <c r="L5" s="59">
        <f t="shared" si="0"/>
        <v>0</v>
      </c>
      <c r="M5" s="59">
        <f t="shared" si="0"/>
        <v>0</v>
      </c>
      <c r="N5" s="60">
        <f>SUM(D5:M5)</f>
        <v>6315691</v>
      </c>
      <c r="O5" s="61">
        <f t="shared" ref="O5:O36" si="1">(N5/O$38)</f>
        <v>425.87262306136211</v>
      </c>
      <c r="P5" s="62"/>
    </row>
    <row r="6" spans="1:133">
      <c r="A6" s="64"/>
      <c r="B6" s="65">
        <v>511</v>
      </c>
      <c r="C6" s="66" t="s">
        <v>19</v>
      </c>
      <c r="D6" s="67">
        <v>75387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75387</v>
      </c>
      <c r="O6" s="68">
        <f t="shared" si="1"/>
        <v>5.0834120026972354</v>
      </c>
      <c r="P6" s="69"/>
    </row>
    <row r="7" spans="1:133">
      <c r="A7" s="64"/>
      <c r="B7" s="65">
        <v>512</v>
      </c>
      <c r="C7" s="66" t="s">
        <v>20</v>
      </c>
      <c r="D7" s="67">
        <v>356224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3" si="2">SUM(D7:M7)</f>
        <v>356224</v>
      </c>
      <c r="O7" s="68">
        <f t="shared" si="1"/>
        <v>24.020498988536751</v>
      </c>
      <c r="P7" s="69"/>
    </row>
    <row r="8" spans="1:133">
      <c r="A8" s="64"/>
      <c r="B8" s="65">
        <v>513</v>
      </c>
      <c r="C8" s="66" t="s">
        <v>21</v>
      </c>
      <c r="D8" s="67">
        <v>393383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393383</v>
      </c>
      <c r="O8" s="68">
        <f t="shared" si="1"/>
        <v>26.526163182737694</v>
      </c>
      <c r="P8" s="69"/>
    </row>
    <row r="9" spans="1:133">
      <c r="A9" s="64"/>
      <c r="B9" s="65">
        <v>514</v>
      </c>
      <c r="C9" s="66" t="s">
        <v>22</v>
      </c>
      <c r="D9" s="67">
        <v>66378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66378</v>
      </c>
      <c r="O9" s="68">
        <f t="shared" si="1"/>
        <v>4.4759271746459879</v>
      </c>
      <c r="P9" s="69"/>
    </row>
    <row r="10" spans="1:133">
      <c r="A10" s="64"/>
      <c r="B10" s="65">
        <v>515</v>
      </c>
      <c r="C10" s="66" t="s">
        <v>23</v>
      </c>
      <c r="D10" s="67">
        <v>232447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232447</v>
      </c>
      <c r="O10" s="68">
        <f t="shared" si="1"/>
        <v>15.674106540795684</v>
      </c>
      <c r="P10" s="69"/>
    </row>
    <row r="11" spans="1:133">
      <c r="A11" s="64"/>
      <c r="B11" s="65">
        <v>517</v>
      </c>
      <c r="C11" s="66" t="s">
        <v>24</v>
      </c>
      <c r="D11" s="67">
        <v>0</v>
      </c>
      <c r="E11" s="67">
        <v>0</v>
      </c>
      <c r="F11" s="67">
        <v>2172003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  <c r="L11" s="67">
        <v>0</v>
      </c>
      <c r="M11" s="67">
        <v>0</v>
      </c>
      <c r="N11" s="67">
        <f t="shared" si="2"/>
        <v>2172003</v>
      </c>
      <c r="O11" s="68">
        <f t="shared" si="1"/>
        <v>146.46008091706003</v>
      </c>
      <c r="P11" s="69"/>
    </row>
    <row r="12" spans="1:133">
      <c r="A12" s="64"/>
      <c r="B12" s="65">
        <v>518</v>
      </c>
      <c r="C12" s="66" t="s">
        <v>25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2642460</v>
      </c>
      <c r="L12" s="67">
        <v>0</v>
      </c>
      <c r="M12" s="67">
        <v>0</v>
      </c>
      <c r="N12" s="67">
        <f t="shared" si="2"/>
        <v>2642460</v>
      </c>
      <c r="O12" s="68">
        <f t="shared" si="1"/>
        <v>178.18341200269722</v>
      </c>
      <c r="P12" s="69"/>
    </row>
    <row r="13" spans="1:133">
      <c r="A13" s="64"/>
      <c r="B13" s="65">
        <v>519</v>
      </c>
      <c r="C13" s="66" t="s">
        <v>67</v>
      </c>
      <c r="D13" s="67">
        <v>377409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  <c r="L13" s="67">
        <v>0</v>
      </c>
      <c r="M13" s="67">
        <v>0</v>
      </c>
      <c r="N13" s="67">
        <f t="shared" si="2"/>
        <v>377409</v>
      </c>
      <c r="O13" s="68">
        <f t="shared" si="1"/>
        <v>25.449022252191504</v>
      </c>
      <c r="P13" s="69"/>
    </row>
    <row r="14" spans="1:133" ht="15.75">
      <c r="A14" s="70" t="s">
        <v>27</v>
      </c>
      <c r="B14" s="71"/>
      <c r="C14" s="72"/>
      <c r="D14" s="73">
        <f t="shared" ref="D14:M14" si="3">SUM(D15:D17)</f>
        <v>7251244</v>
      </c>
      <c r="E14" s="73">
        <f t="shared" si="3"/>
        <v>62885</v>
      </c>
      <c r="F14" s="73">
        <f t="shared" si="3"/>
        <v>0</v>
      </c>
      <c r="G14" s="73">
        <f t="shared" si="3"/>
        <v>1026893</v>
      </c>
      <c r="H14" s="73">
        <f t="shared" si="3"/>
        <v>0</v>
      </c>
      <c r="I14" s="73">
        <f t="shared" si="3"/>
        <v>0</v>
      </c>
      <c r="J14" s="73">
        <f t="shared" si="3"/>
        <v>0</v>
      </c>
      <c r="K14" s="73">
        <f t="shared" si="3"/>
        <v>0</v>
      </c>
      <c r="L14" s="73">
        <f t="shared" si="3"/>
        <v>0</v>
      </c>
      <c r="M14" s="73">
        <f t="shared" si="3"/>
        <v>0</v>
      </c>
      <c r="N14" s="74">
        <f t="shared" ref="N14:N22" si="4">SUM(D14:M14)</f>
        <v>8341022</v>
      </c>
      <c r="O14" s="75">
        <f t="shared" si="1"/>
        <v>562.44248145650704</v>
      </c>
      <c r="P14" s="76"/>
    </row>
    <row r="15" spans="1:133">
      <c r="A15" s="64"/>
      <c r="B15" s="65">
        <v>521</v>
      </c>
      <c r="C15" s="66" t="s">
        <v>28</v>
      </c>
      <c r="D15" s="67">
        <v>4322757</v>
      </c>
      <c r="E15" s="67">
        <v>62885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4385642</v>
      </c>
      <c r="O15" s="68">
        <f t="shared" si="1"/>
        <v>295.7277140930546</v>
      </c>
      <c r="P15" s="69"/>
    </row>
    <row r="16" spans="1:133">
      <c r="A16" s="64"/>
      <c r="B16" s="65">
        <v>522</v>
      </c>
      <c r="C16" s="66" t="s">
        <v>29</v>
      </c>
      <c r="D16" s="67">
        <v>2665872</v>
      </c>
      <c r="E16" s="67">
        <v>0</v>
      </c>
      <c r="F16" s="67">
        <v>0</v>
      </c>
      <c r="G16" s="67">
        <v>1026893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3692765</v>
      </c>
      <c r="O16" s="68">
        <f t="shared" si="1"/>
        <v>249.00640593391773</v>
      </c>
      <c r="P16" s="69"/>
    </row>
    <row r="17" spans="1:16">
      <c r="A17" s="64"/>
      <c r="B17" s="65">
        <v>524</v>
      </c>
      <c r="C17" s="66" t="s">
        <v>30</v>
      </c>
      <c r="D17" s="67">
        <v>262615</v>
      </c>
      <c r="E17" s="67">
        <v>0</v>
      </c>
      <c r="F17" s="67">
        <v>0</v>
      </c>
      <c r="G17" s="67">
        <v>0</v>
      </c>
      <c r="H17" s="67">
        <v>0</v>
      </c>
      <c r="I17" s="67">
        <v>0</v>
      </c>
      <c r="J17" s="67">
        <v>0</v>
      </c>
      <c r="K17" s="67">
        <v>0</v>
      </c>
      <c r="L17" s="67">
        <v>0</v>
      </c>
      <c r="M17" s="67">
        <v>0</v>
      </c>
      <c r="N17" s="67">
        <f t="shared" si="4"/>
        <v>262615</v>
      </c>
      <c r="O17" s="68">
        <f t="shared" si="1"/>
        <v>17.708361429534726</v>
      </c>
      <c r="P17" s="69"/>
    </row>
    <row r="18" spans="1:16" ht="15.75">
      <c r="A18" s="70" t="s">
        <v>31</v>
      </c>
      <c r="B18" s="71"/>
      <c r="C18" s="72"/>
      <c r="D18" s="73">
        <f t="shared" ref="D18:M18" si="5">SUM(D19:D22)</f>
        <v>1124102</v>
      </c>
      <c r="E18" s="73">
        <f t="shared" si="5"/>
        <v>0</v>
      </c>
      <c r="F18" s="73">
        <f t="shared" si="5"/>
        <v>0</v>
      </c>
      <c r="G18" s="73">
        <f t="shared" si="5"/>
        <v>136504</v>
      </c>
      <c r="H18" s="73">
        <f t="shared" si="5"/>
        <v>0</v>
      </c>
      <c r="I18" s="73">
        <f t="shared" si="5"/>
        <v>5963445</v>
      </c>
      <c r="J18" s="73">
        <f t="shared" si="5"/>
        <v>0</v>
      </c>
      <c r="K18" s="73">
        <f t="shared" si="5"/>
        <v>0</v>
      </c>
      <c r="L18" s="73">
        <f t="shared" si="5"/>
        <v>0</v>
      </c>
      <c r="M18" s="73">
        <f t="shared" si="5"/>
        <v>0</v>
      </c>
      <c r="N18" s="74">
        <f t="shared" si="4"/>
        <v>7224051</v>
      </c>
      <c r="O18" s="75">
        <f t="shared" si="1"/>
        <v>487.12414025623735</v>
      </c>
      <c r="P18" s="76"/>
    </row>
    <row r="19" spans="1:16">
      <c r="A19" s="64"/>
      <c r="B19" s="65">
        <v>534</v>
      </c>
      <c r="C19" s="66" t="s">
        <v>68</v>
      </c>
      <c r="D19" s="67">
        <v>855116</v>
      </c>
      <c r="E19" s="67">
        <v>0</v>
      </c>
      <c r="F19" s="67">
        <v>0</v>
      </c>
      <c r="G19" s="67">
        <v>0</v>
      </c>
      <c r="H19" s="67">
        <v>0</v>
      </c>
      <c r="I19" s="67">
        <v>0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855116</v>
      </c>
      <c r="O19" s="68">
        <f t="shared" si="1"/>
        <v>57.661227242076869</v>
      </c>
      <c r="P19" s="69"/>
    </row>
    <row r="20" spans="1:16">
      <c r="A20" s="64"/>
      <c r="B20" s="65">
        <v>536</v>
      </c>
      <c r="C20" s="66" t="s">
        <v>69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5963445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5963445</v>
      </c>
      <c r="O20" s="68">
        <f t="shared" si="1"/>
        <v>402.12036412677008</v>
      </c>
      <c r="P20" s="69"/>
    </row>
    <row r="21" spans="1:16">
      <c r="A21" s="64"/>
      <c r="B21" s="65">
        <v>537</v>
      </c>
      <c r="C21" s="66" t="s">
        <v>70</v>
      </c>
      <c r="D21" s="67">
        <v>311</v>
      </c>
      <c r="E21" s="67">
        <v>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311</v>
      </c>
      <c r="O21" s="68">
        <f t="shared" si="1"/>
        <v>2.0971004720161834E-2</v>
      </c>
      <c r="P21" s="69"/>
    </row>
    <row r="22" spans="1:16">
      <c r="A22" s="64"/>
      <c r="B22" s="65">
        <v>539</v>
      </c>
      <c r="C22" s="66" t="s">
        <v>35</v>
      </c>
      <c r="D22" s="67">
        <v>268675</v>
      </c>
      <c r="E22" s="67">
        <v>0</v>
      </c>
      <c r="F22" s="67">
        <v>0</v>
      </c>
      <c r="G22" s="67">
        <v>136504</v>
      </c>
      <c r="H22" s="67">
        <v>0</v>
      </c>
      <c r="I22" s="67">
        <v>0</v>
      </c>
      <c r="J22" s="67">
        <v>0</v>
      </c>
      <c r="K22" s="67">
        <v>0</v>
      </c>
      <c r="L22" s="67">
        <v>0</v>
      </c>
      <c r="M22" s="67">
        <v>0</v>
      </c>
      <c r="N22" s="67">
        <f t="shared" si="4"/>
        <v>405179</v>
      </c>
      <c r="O22" s="68">
        <f t="shared" si="1"/>
        <v>27.321577882670262</v>
      </c>
      <c r="P22" s="69"/>
    </row>
    <row r="23" spans="1:16" ht="15.75">
      <c r="A23" s="70" t="s">
        <v>36</v>
      </c>
      <c r="B23" s="71"/>
      <c r="C23" s="72"/>
      <c r="D23" s="73">
        <f t="shared" ref="D23:M23" si="6">SUM(D24:D26)</f>
        <v>45340</v>
      </c>
      <c r="E23" s="73">
        <f t="shared" si="6"/>
        <v>751657</v>
      </c>
      <c r="F23" s="73">
        <f t="shared" si="6"/>
        <v>0</v>
      </c>
      <c r="G23" s="73">
        <f t="shared" si="6"/>
        <v>0</v>
      </c>
      <c r="H23" s="73">
        <f t="shared" si="6"/>
        <v>0</v>
      </c>
      <c r="I23" s="73">
        <f t="shared" si="6"/>
        <v>0</v>
      </c>
      <c r="J23" s="73">
        <f t="shared" si="6"/>
        <v>0</v>
      </c>
      <c r="K23" s="73">
        <f t="shared" si="6"/>
        <v>0</v>
      </c>
      <c r="L23" s="73">
        <f t="shared" si="6"/>
        <v>0</v>
      </c>
      <c r="M23" s="73">
        <f t="shared" si="6"/>
        <v>505444</v>
      </c>
      <c r="N23" s="73">
        <f t="shared" ref="N23:N28" si="7">SUM(D23:M23)</f>
        <v>1302441</v>
      </c>
      <c r="O23" s="75">
        <f t="shared" si="1"/>
        <v>87.824747134187461</v>
      </c>
      <c r="P23" s="76"/>
    </row>
    <row r="24" spans="1:16">
      <c r="A24" s="64"/>
      <c r="B24" s="65">
        <v>541</v>
      </c>
      <c r="C24" s="66" t="s">
        <v>71</v>
      </c>
      <c r="D24" s="67">
        <v>0</v>
      </c>
      <c r="E24" s="67">
        <v>751657</v>
      </c>
      <c r="F24" s="67">
        <v>0</v>
      </c>
      <c r="G24" s="67">
        <v>0</v>
      </c>
      <c r="H24" s="67">
        <v>0</v>
      </c>
      <c r="I24" s="67">
        <v>0</v>
      </c>
      <c r="J24" s="67">
        <v>0</v>
      </c>
      <c r="K24" s="67">
        <v>0</v>
      </c>
      <c r="L24" s="67">
        <v>0</v>
      </c>
      <c r="M24" s="67">
        <v>0</v>
      </c>
      <c r="N24" s="67">
        <f t="shared" si="7"/>
        <v>751657</v>
      </c>
      <c r="O24" s="68">
        <f t="shared" si="1"/>
        <v>50.684895482130813</v>
      </c>
      <c r="P24" s="69"/>
    </row>
    <row r="25" spans="1:16">
      <c r="A25" s="64"/>
      <c r="B25" s="65">
        <v>542</v>
      </c>
      <c r="C25" s="66" t="s">
        <v>38</v>
      </c>
      <c r="D25" s="67">
        <v>39907</v>
      </c>
      <c r="E25" s="67">
        <v>0</v>
      </c>
      <c r="F25" s="67">
        <v>0</v>
      </c>
      <c r="G25" s="67">
        <v>0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505444</v>
      </c>
      <c r="N25" s="67">
        <f t="shared" si="7"/>
        <v>545351</v>
      </c>
      <c r="O25" s="68">
        <f t="shared" si="1"/>
        <v>36.77349966284558</v>
      </c>
      <c r="P25" s="69"/>
    </row>
    <row r="26" spans="1:16">
      <c r="A26" s="64"/>
      <c r="B26" s="65">
        <v>544</v>
      </c>
      <c r="C26" s="66" t="s">
        <v>72</v>
      </c>
      <c r="D26" s="67">
        <v>5433</v>
      </c>
      <c r="E26" s="67">
        <v>0</v>
      </c>
      <c r="F26" s="67">
        <v>0</v>
      </c>
      <c r="G26" s="67">
        <v>0</v>
      </c>
      <c r="H26" s="67">
        <v>0</v>
      </c>
      <c r="I26" s="67">
        <v>0</v>
      </c>
      <c r="J26" s="67">
        <v>0</v>
      </c>
      <c r="K26" s="67">
        <v>0</v>
      </c>
      <c r="L26" s="67">
        <v>0</v>
      </c>
      <c r="M26" s="67">
        <v>0</v>
      </c>
      <c r="N26" s="67">
        <f t="shared" si="7"/>
        <v>5433</v>
      </c>
      <c r="O26" s="68">
        <f t="shared" si="1"/>
        <v>0.36635198921105866</v>
      </c>
      <c r="P26" s="69"/>
    </row>
    <row r="27" spans="1:16" ht="15.75">
      <c r="A27" s="70" t="s">
        <v>39</v>
      </c>
      <c r="B27" s="71"/>
      <c r="C27" s="72"/>
      <c r="D27" s="73">
        <f t="shared" ref="D27:M27" si="8">SUM(D28:D28)</f>
        <v>0</v>
      </c>
      <c r="E27" s="73">
        <f t="shared" si="8"/>
        <v>236158</v>
      </c>
      <c r="F27" s="73">
        <f t="shared" si="8"/>
        <v>0</v>
      </c>
      <c r="G27" s="73">
        <f t="shared" si="8"/>
        <v>0</v>
      </c>
      <c r="H27" s="73">
        <f t="shared" si="8"/>
        <v>0</v>
      </c>
      <c r="I27" s="73">
        <f t="shared" si="8"/>
        <v>0</v>
      </c>
      <c r="J27" s="73">
        <f t="shared" si="8"/>
        <v>0</v>
      </c>
      <c r="K27" s="73">
        <f t="shared" si="8"/>
        <v>0</v>
      </c>
      <c r="L27" s="73">
        <f t="shared" si="8"/>
        <v>0</v>
      </c>
      <c r="M27" s="73">
        <f t="shared" si="8"/>
        <v>0</v>
      </c>
      <c r="N27" s="73">
        <f t="shared" si="7"/>
        <v>236158</v>
      </c>
      <c r="O27" s="75">
        <f t="shared" si="1"/>
        <v>15.92434254888739</v>
      </c>
      <c r="P27" s="76"/>
    </row>
    <row r="28" spans="1:16">
      <c r="A28" s="64"/>
      <c r="B28" s="65">
        <v>559</v>
      </c>
      <c r="C28" s="66" t="s">
        <v>40</v>
      </c>
      <c r="D28" s="67">
        <v>0</v>
      </c>
      <c r="E28" s="67">
        <v>236158</v>
      </c>
      <c r="F28" s="67">
        <v>0</v>
      </c>
      <c r="G28" s="67">
        <v>0</v>
      </c>
      <c r="H28" s="67">
        <v>0</v>
      </c>
      <c r="I28" s="67">
        <v>0</v>
      </c>
      <c r="J28" s="67">
        <v>0</v>
      </c>
      <c r="K28" s="67">
        <v>0</v>
      </c>
      <c r="L28" s="67">
        <v>0</v>
      </c>
      <c r="M28" s="67">
        <v>0</v>
      </c>
      <c r="N28" s="67">
        <f t="shared" si="7"/>
        <v>236158</v>
      </c>
      <c r="O28" s="68">
        <f t="shared" si="1"/>
        <v>15.92434254888739</v>
      </c>
      <c r="P28" s="69"/>
    </row>
    <row r="29" spans="1:16" ht="15.75">
      <c r="A29" s="70" t="s">
        <v>43</v>
      </c>
      <c r="B29" s="71"/>
      <c r="C29" s="72"/>
      <c r="D29" s="73">
        <f t="shared" ref="D29:M29" si="9">SUM(D30:D32)</f>
        <v>1478225</v>
      </c>
      <c r="E29" s="73">
        <f t="shared" si="9"/>
        <v>942151</v>
      </c>
      <c r="F29" s="73">
        <f t="shared" si="9"/>
        <v>0</v>
      </c>
      <c r="G29" s="73">
        <f t="shared" si="9"/>
        <v>92979</v>
      </c>
      <c r="H29" s="73">
        <f t="shared" si="9"/>
        <v>0</v>
      </c>
      <c r="I29" s="73">
        <f t="shared" si="9"/>
        <v>0</v>
      </c>
      <c r="J29" s="73">
        <f t="shared" si="9"/>
        <v>0</v>
      </c>
      <c r="K29" s="73">
        <f t="shared" si="9"/>
        <v>0</v>
      </c>
      <c r="L29" s="73">
        <f t="shared" si="9"/>
        <v>0</v>
      </c>
      <c r="M29" s="73">
        <f t="shared" si="9"/>
        <v>0</v>
      </c>
      <c r="N29" s="73">
        <f t="shared" ref="N29:N36" si="10">SUM(D29:M29)</f>
        <v>2513355</v>
      </c>
      <c r="O29" s="75">
        <f t="shared" si="1"/>
        <v>169.4777478084963</v>
      </c>
      <c r="P29" s="69"/>
    </row>
    <row r="30" spans="1:16">
      <c r="A30" s="64"/>
      <c r="B30" s="65">
        <v>571</v>
      </c>
      <c r="C30" s="66" t="s">
        <v>44</v>
      </c>
      <c r="D30" s="67">
        <v>0</v>
      </c>
      <c r="E30" s="67">
        <v>942151</v>
      </c>
      <c r="F30" s="67">
        <v>0</v>
      </c>
      <c r="G30" s="67">
        <v>0</v>
      </c>
      <c r="H30" s="67">
        <v>0</v>
      </c>
      <c r="I30" s="67">
        <v>0</v>
      </c>
      <c r="J30" s="67">
        <v>0</v>
      </c>
      <c r="K30" s="67">
        <v>0</v>
      </c>
      <c r="L30" s="67">
        <v>0</v>
      </c>
      <c r="M30" s="67">
        <v>0</v>
      </c>
      <c r="N30" s="67">
        <f t="shared" si="10"/>
        <v>942151</v>
      </c>
      <c r="O30" s="68">
        <f t="shared" si="1"/>
        <v>63.530074173971677</v>
      </c>
      <c r="P30" s="69"/>
    </row>
    <row r="31" spans="1:16">
      <c r="A31" s="64"/>
      <c r="B31" s="65">
        <v>572</v>
      </c>
      <c r="C31" s="66" t="s">
        <v>73</v>
      </c>
      <c r="D31" s="67">
        <v>1456066</v>
      </c>
      <c r="E31" s="67">
        <v>0</v>
      </c>
      <c r="F31" s="67">
        <v>0</v>
      </c>
      <c r="G31" s="67">
        <v>92979</v>
      </c>
      <c r="H31" s="67">
        <v>0</v>
      </c>
      <c r="I31" s="67">
        <v>0</v>
      </c>
      <c r="J31" s="67">
        <v>0</v>
      </c>
      <c r="K31" s="67">
        <v>0</v>
      </c>
      <c r="L31" s="67">
        <v>0</v>
      </c>
      <c r="M31" s="67">
        <v>0</v>
      </c>
      <c r="N31" s="67">
        <f t="shared" si="10"/>
        <v>1549045</v>
      </c>
      <c r="O31" s="68">
        <f t="shared" si="1"/>
        <v>104.45347269049225</v>
      </c>
      <c r="P31" s="69"/>
    </row>
    <row r="32" spans="1:16">
      <c r="A32" s="64"/>
      <c r="B32" s="65">
        <v>573</v>
      </c>
      <c r="C32" s="66" t="s">
        <v>46</v>
      </c>
      <c r="D32" s="67">
        <v>22159</v>
      </c>
      <c r="E32" s="67">
        <v>0</v>
      </c>
      <c r="F32" s="67">
        <v>0</v>
      </c>
      <c r="G32" s="67">
        <v>0</v>
      </c>
      <c r="H32" s="67">
        <v>0</v>
      </c>
      <c r="I32" s="67">
        <v>0</v>
      </c>
      <c r="J32" s="67">
        <v>0</v>
      </c>
      <c r="K32" s="67">
        <v>0</v>
      </c>
      <c r="L32" s="67">
        <v>0</v>
      </c>
      <c r="M32" s="67">
        <v>0</v>
      </c>
      <c r="N32" s="67">
        <f t="shared" si="10"/>
        <v>22159</v>
      </c>
      <c r="O32" s="68">
        <f t="shared" si="1"/>
        <v>1.4942009440323669</v>
      </c>
      <c r="P32" s="69"/>
    </row>
    <row r="33" spans="1:119" ht="15.75">
      <c r="A33" s="70" t="s">
        <v>74</v>
      </c>
      <c r="B33" s="71"/>
      <c r="C33" s="72"/>
      <c r="D33" s="73">
        <f t="shared" ref="D33:M33" si="11">SUM(D34:D35)</f>
        <v>340737</v>
      </c>
      <c r="E33" s="73">
        <f t="shared" si="11"/>
        <v>1113783</v>
      </c>
      <c r="F33" s="73">
        <f t="shared" si="11"/>
        <v>0</v>
      </c>
      <c r="G33" s="73">
        <f t="shared" si="11"/>
        <v>131518</v>
      </c>
      <c r="H33" s="73">
        <f t="shared" si="11"/>
        <v>0</v>
      </c>
      <c r="I33" s="73">
        <f t="shared" si="11"/>
        <v>1135783</v>
      </c>
      <c r="J33" s="73">
        <f t="shared" si="11"/>
        <v>0</v>
      </c>
      <c r="K33" s="73">
        <f t="shared" si="11"/>
        <v>0</v>
      </c>
      <c r="L33" s="73">
        <f t="shared" si="11"/>
        <v>0</v>
      </c>
      <c r="M33" s="73">
        <f t="shared" si="11"/>
        <v>0</v>
      </c>
      <c r="N33" s="73">
        <f t="shared" si="10"/>
        <v>2721821</v>
      </c>
      <c r="O33" s="75">
        <f t="shared" si="1"/>
        <v>183.5347943358058</v>
      </c>
      <c r="P33" s="69"/>
    </row>
    <row r="34" spans="1:119">
      <c r="A34" s="64"/>
      <c r="B34" s="65">
        <v>581</v>
      </c>
      <c r="C34" s="66" t="s">
        <v>75</v>
      </c>
      <c r="D34" s="67">
        <v>340737</v>
      </c>
      <c r="E34" s="67">
        <v>1113783</v>
      </c>
      <c r="F34" s="67">
        <v>0</v>
      </c>
      <c r="G34" s="67">
        <v>131518</v>
      </c>
      <c r="H34" s="67">
        <v>0</v>
      </c>
      <c r="I34" s="67">
        <v>828000</v>
      </c>
      <c r="J34" s="67">
        <v>0</v>
      </c>
      <c r="K34" s="67">
        <v>0</v>
      </c>
      <c r="L34" s="67">
        <v>0</v>
      </c>
      <c r="M34" s="67">
        <v>0</v>
      </c>
      <c r="N34" s="67">
        <f t="shared" si="10"/>
        <v>2414038</v>
      </c>
      <c r="O34" s="68">
        <f t="shared" si="1"/>
        <v>162.78071476736346</v>
      </c>
      <c r="P34" s="69"/>
    </row>
    <row r="35" spans="1:119" ht="15.75" thickBot="1">
      <c r="A35" s="64"/>
      <c r="B35" s="65">
        <v>591</v>
      </c>
      <c r="C35" s="66" t="s">
        <v>76</v>
      </c>
      <c r="D35" s="67">
        <v>0</v>
      </c>
      <c r="E35" s="67">
        <v>0</v>
      </c>
      <c r="F35" s="67">
        <v>0</v>
      </c>
      <c r="G35" s="67">
        <v>0</v>
      </c>
      <c r="H35" s="67">
        <v>0</v>
      </c>
      <c r="I35" s="67">
        <v>307783</v>
      </c>
      <c r="J35" s="67">
        <v>0</v>
      </c>
      <c r="K35" s="67">
        <v>0</v>
      </c>
      <c r="L35" s="67">
        <v>0</v>
      </c>
      <c r="M35" s="67">
        <v>0</v>
      </c>
      <c r="N35" s="67">
        <f t="shared" si="10"/>
        <v>307783</v>
      </c>
      <c r="O35" s="68">
        <f t="shared" si="1"/>
        <v>20.754079568442346</v>
      </c>
      <c r="P35" s="69"/>
    </row>
    <row r="36" spans="1:119" ht="16.5" thickBot="1">
      <c r="A36" s="77" t="s">
        <v>10</v>
      </c>
      <c r="B36" s="78"/>
      <c r="C36" s="79"/>
      <c r="D36" s="80">
        <f>SUM(D5,D14,D18,D23,D27,D29,D33)</f>
        <v>11740876</v>
      </c>
      <c r="E36" s="80">
        <f t="shared" ref="E36:M36" si="12">SUM(E5,E14,E18,E23,E27,E29,E33)</f>
        <v>3106634</v>
      </c>
      <c r="F36" s="80">
        <f t="shared" si="12"/>
        <v>2172003</v>
      </c>
      <c r="G36" s="80">
        <f t="shared" si="12"/>
        <v>1387894</v>
      </c>
      <c r="H36" s="80">
        <f t="shared" si="12"/>
        <v>0</v>
      </c>
      <c r="I36" s="80">
        <f t="shared" si="12"/>
        <v>7099228</v>
      </c>
      <c r="J36" s="80">
        <f t="shared" si="12"/>
        <v>0</v>
      </c>
      <c r="K36" s="80">
        <f t="shared" si="12"/>
        <v>2642460</v>
      </c>
      <c r="L36" s="80">
        <f t="shared" si="12"/>
        <v>0</v>
      </c>
      <c r="M36" s="80">
        <f t="shared" si="12"/>
        <v>505444</v>
      </c>
      <c r="N36" s="80">
        <f t="shared" si="10"/>
        <v>28654539</v>
      </c>
      <c r="O36" s="81">
        <f t="shared" si="1"/>
        <v>1932.2008766014835</v>
      </c>
      <c r="P36" s="62"/>
      <c r="Q36" s="82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  <c r="AP36" s="83"/>
      <c r="AQ36" s="83"/>
      <c r="AR36" s="83"/>
      <c r="AS36" s="83"/>
      <c r="AT36" s="83"/>
      <c r="AU36" s="83"/>
      <c r="AV36" s="83"/>
      <c r="AW36" s="83"/>
      <c r="AX36" s="83"/>
      <c r="AY36" s="83"/>
      <c r="AZ36" s="83"/>
      <c r="BA36" s="83"/>
      <c r="BB36" s="83"/>
      <c r="BC36" s="83"/>
      <c r="BD36" s="83"/>
      <c r="BE36" s="83"/>
      <c r="BF36" s="83"/>
      <c r="BG36" s="83"/>
      <c r="BH36" s="83"/>
      <c r="BI36" s="83"/>
      <c r="BJ36" s="83"/>
      <c r="BK36" s="83"/>
      <c r="BL36" s="83"/>
      <c r="BM36" s="83"/>
      <c r="BN36" s="83"/>
      <c r="BO36" s="83"/>
      <c r="BP36" s="83"/>
      <c r="BQ36" s="83"/>
      <c r="BR36" s="83"/>
      <c r="BS36" s="83"/>
      <c r="BT36" s="83"/>
      <c r="BU36" s="83"/>
      <c r="BV36" s="83"/>
      <c r="BW36" s="83"/>
      <c r="BX36" s="83"/>
      <c r="BY36" s="83"/>
      <c r="BZ36" s="83"/>
      <c r="CA36" s="83"/>
      <c r="CB36" s="83"/>
      <c r="CC36" s="83"/>
      <c r="CD36" s="83"/>
      <c r="CE36" s="83"/>
      <c r="CF36" s="83"/>
      <c r="CG36" s="83"/>
      <c r="CH36" s="83"/>
      <c r="CI36" s="83"/>
      <c r="CJ36" s="83"/>
      <c r="CK36" s="83"/>
      <c r="CL36" s="83"/>
      <c r="CM36" s="83"/>
      <c r="CN36" s="83"/>
      <c r="CO36" s="83"/>
      <c r="CP36" s="83"/>
      <c r="CQ36" s="83"/>
      <c r="CR36" s="83"/>
      <c r="CS36" s="83"/>
      <c r="CT36" s="83"/>
      <c r="CU36" s="83"/>
      <c r="CV36" s="83"/>
      <c r="CW36" s="83"/>
      <c r="CX36" s="83"/>
      <c r="CY36" s="83"/>
      <c r="CZ36" s="83"/>
      <c r="DA36" s="83"/>
      <c r="DB36" s="83"/>
      <c r="DC36" s="83"/>
      <c r="DD36" s="83"/>
      <c r="DE36" s="83"/>
      <c r="DF36" s="83"/>
      <c r="DG36" s="83"/>
      <c r="DH36" s="83"/>
      <c r="DI36" s="83"/>
      <c r="DJ36" s="83"/>
      <c r="DK36" s="83"/>
      <c r="DL36" s="83"/>
      <c r="DM36" s="83"/>
      <c r="DN36" s="83"/>
      <c r="DO36" s="83"/>
    </row>
    <row r="37" spans="1:119">
      <c r="A37" s="84"/>
      <c r="B37" s="85"/>
      <c r="C37" s="85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7"/>
    </row>
    <row r="38" spans="1:119">
      <c r="A38" s="88"/>
      <c r="B38" s="89"/>
      <c r="C38" s="89"/>
      <c r="D38" s="90"/>
      <c r="E38" s="90"/>
      <c r="F38" s="90"/>
      <c r="G38" s="90"/>
      <c r="H38" s="90"/>
      <c r="I38" s="90"/>
      <c r="J38" s="90"/>
      <c r="K38" s="90"/>
      <c r="L38" s="117" t="s">
        <v>77</v>
      </c>
      <c r="M38" s="117"/>
      <c r="N38" s="117"/>
      <c r="O38" s="91">
        <v>14830</v>
      </c>
    </row>
    <row r="39" spans="1:119">
      <c r="A39" s="118"/>
      <c r="B39" s="119"/>
      <c r="C39" s="119"/>
      <c r="D39" s="119"/>
      <c r="E39" s="119"/>
      <c r="F39" s="119"/>
      <c r="G39" s="119"/>
      <c r="H39" s="119"/>
      <c r="I39" s="119"/>
      <c r="J39" s="119"/>
      <c r="K39" s="119"/>
      <c r="L39" s="119"/>
      <c r="M39" s="119"/>
      <c r="N39" s="119"/>
      <c r="O39" s="120"/>
    </row>
    <row r="40" spans="1:119" ht="15.75" customHeight="1" thickBot="1">
      <c r="A40" s="121" t="s">
        <v>56</v>
      </c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3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1533288</v>
      </c>
      <c r="E5" s="26">
        <f t="shared" si="0"/>
        <v>0</v>
      </c>
      <c r="F5" s="26">
        <f t="shared" si="0"/>
        <v>2176667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2242813</v>
      </c>
      <c r="L5" s="26">
        <f t="shared" si="0"/>
        <v>0</v>
      </c>
      <c r="M5" s="26">
        <f t="shared" si="0"/>
        <v>0</v>
      </c>
      <c r="N5" s="27">
        <f>SUM(D5:M5)</f>
        <v>5952768</v>
      </c>
      <c r="O5" s="32">
        <f t="shared" ref="O5:O36" si="1">(N5/O$38)</f>
        <v>409.91378597989257</v>
      </c>
      <c r="P5" s="6"/>
    </row>
    <row r="6" spans="1:133">
      <c r="A6" s="12"/>
      <c r="B6" s="44">
        <v>511</v>
      </c>
      <c r="C6" s="20" t="s">
        <v>19</v>
      </c>
      <c r="D6" s="46">
        <v>71427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71427</v>
      </c>
      <c r="O6" s="47">
        <f t="shared" si="1"/>
        <v>4.9185373915438646</v>
      </c>
      <c r="P6" s="9"/>
    </row>
    <row r="7" spans="1:133">
      <c r="A7" s="12"/>
      <c r="B7" s="44">
        <v>512</v>
      </c>
      <c r="C7" s="20" t="s">
        <v>20</v>
      </c>
      <c r="D7" s="46">
        <v>295468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295468</v>
      </c>
      <c r="O7" s="47">
        <f t="shared" si="1"/>
        <v>20.346233301198183</v>
      </c>
      <c r="P7" s="9"/>
    </row>
    <row r="8" spans="1:133">
      <c r="A8" s="12"/>
      <c r="B8" s="44">
        <v>513</v>
      </c>
      <c r="C8" s="20" t="s">
        <v>21</v>
      </c>
      <c r="D8" s="46">
        <v>368942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368942</v>
      </c>
      <c r="O8" s="47">
        <f t="shared" si="1"/>
        <v>25.405729238396916</v>
      </c>
      <c r="P8" s="9"/>
    </row>
    <row r="9" spans="1:133">
      <c r="A9" s="12"/>
      <c r="B9" s="44">
        <v>514</v>
      </c>
      <c r="C9" s="20" t="s">
        <v>22</v>
      </c>
      <c r="D9" s="46">
        <v>57599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57599</v>
      </c>
      <c r="O9" s="47">
        <f t="shared" si="1"/>
        <v>3.9663269522104394</v>
      </c>
      <c r="P9" s="9"/>
    </row>
    <row r="10" spans="1:133">
      <c r="A10" s="12"/>
      <c r="B10" s="44">
        <v>515</v>
      </c>
      <c r="C10" s="20" t="s">
        <v>23</v>
      </c>
      <c r="D10" s="46">
        <v>236752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236752</v>
      </c>
      <c r="O10" s="47">
        <f t="shared" si="1"/>
        <v>16.302988569067622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2176667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2176667</v>
      </c>
      <c r="O11" s="47">
        <f t="shared" si="1"/>
        <v>149.88754992425285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2242813</v>
      </c>
      <c r="L12" s="46">
        <v>0</v>
      </c>
      <c r="M12" s="46">
        <v>0</v>
      </c>
      <c r="N12" s="46">
        <f t="shared" si="2"/>
        <v>2242813</v>
      </c>
      <c r="O12" s="47">
        <f t="shared" si="1"/>
        <v>154.44243217187716</v>
      </c>
      <c r="P12" s="9"/>
    </row>
    <row r="13" spans="1:133">
      <c r="A13" s="12"/>
      <c r="B13" s="44">
        <v>519</v>
      </c>
      <c r="C13" s="20" t="s">
        <v>26</v>
      </c>
      <c r="D13" s="46">
        <v>503100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503100</v>
      </c>
      <c r="O13" s="47">
        <f t="shared" si="1"/>
        <v>34.643988431345548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6885181</v>
      </c>
      <c r="E14" s="31">
        <f t="shared" si="3"/>
        <v>38764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6923945</v>
      </c>
      <c r="O14" s="43">
        <f t="shared" si="1"/>
        <v>476.79004269384382</v>
      </c>
      <c r="P14" s="10"/>
    </row>
    <row r="15" spans="1:133">
      <c r="A15" s="12"/>
      <c r="B15" s="44">
        <v>521</v>
      </c>
      <c r="C15" s="20" t="s">
        <v>28</v>
      </c>
      <c r="D15" s="46">
        <v>4218723</v>
      </c>
      <c r="E15" s="46">
        <v>28628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4247351</v>
      </c>
      <c r="O15" s="47">
        <f t="shared" si="1"/>
        <v>292.47700041316625</v>
      </c>
      <c r="P15" s="9"/>
    </row>
    <row r="16" spans="1:133">
      <c r="A16" s="12"/>
      <c r="B16" s="44">
        <v>522</v>
      </c>
      <c r="C16" s="20" t="s">
        <v>29</v>
      </c>
      <c r="D16" s="46">
        <v>2378806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2378806</v>
      </c>
      <c r="O16" s="47">
        <f t="shared" si="1"/>
        <v>163.80705137033468</v>
      </c>
      <c r="P16" s="9"/>
    </row>
    <row r="17" spans="1:16">
      <c r="A17" s="12"/>
      <c r="B17" s="44">
        <v>524</v>
      </c>
      <c r="C17" s="20" t="s">
        <v>30</v>
      </c>
      <c r="D17" s="46">
        <v>287652</v>
      </c>
      <c r="E17" s="46">
        <v>10136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297788</v>
      </c>
      <c r="O17" s="47">
        <f t="shared" si="1"/>
        <v>20.505990910342927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985582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4836930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5822512</v>
      </c>
      <c r="O18" s="43">
        <f t="shared" si="1"/>
        <v>400.94422255887616</v>
      </c>
      <c r="P18" s="10"/>
    </row>
    <row r="19" spans="1:16">
      <c r="A19" s="12"/>
      <c r="B19" s="44">
        <v>534</v>
      </c>
      <c r="C19" s="20" t="s">
        <v>32</v>
      </c>
      <c r="D19" s="46">
        <v>815773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815773</v>
      </c>
      <c r="O19" s="47">
        <f t="shared" si="1"/>
        <v>56.174975898636553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4836930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4836930</v>
      </c>
      <c r="O20" s="47">
        <f t="shared" si="1"/>
        <v>333.07602258642061</v>
      </c>
      <c r="P20" s="9"/>
    </row>
    <row r="21" spans="1:16">
      <c r="A21" s="12"/>
      <c r="B21" s="44">
        <v>539</v>
      </c>
      <c r="C21" s="20" t="s">
        <v>35</v>
      </c>
      <c r="D21" s="46">
        <v>169809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169809</v>
      </c>
      <c r="O21" s="47">
        <f t="shared" si="1"/>
        <v>11.693224073819033</v>
      </c>
      <c r="P21" s="9"/>
    </row>
    <row r="22" spans="1:16" ht="15.75">
      <c r="A22" s="28" t="s">
        <v>36</v>
      </c>
      <c r="B22" s="29"/>
      <c r="C22" s="30"/>
      <c r="D22" s="31">
        <f t="shared" ref="D22:M22" si="6">SUM(D23:D25)</f>
        <v>52634</v>
      </c>
      <c r="E22" s="31">
        <f t="shared" si="6"/>
        <v>683508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441522</v>
      </c>
      <c r="N22" s="31">
        <f t="shared" ref="N22:N28" si="7">SUM(D22:M22)</f>
        <v>1177664</v>
      </c>
      <c r="O22" s="43">
        <f t="shared" si="1"/>
        <v>81.095165955102601</v>
      </c>
      <c r="P22" s="10"/>
    </row>
    <row r="23" spans="1:16">
      <c r="A23" s="12"/>
      <c r="B23" s="44">
        <v>541</v>
      </c>
      <c r="C23" s="20" t="s">
        <v>37</v>
      </c>
      <c r="D23" s="46">
        <v>0</v>
      </c>
      <c r="E23" s="46">
        <v>683508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683508</v>
      </c>
      <c r="O23" s="47">
        <f t="shared" si="1"/>
        <v>47.067070651425425</v>
      </c>
      <c r="P23" s="9"/>
    </row>
    <row r="24" spans="1:16">
      <c r="A24" s="12"/>
      <c r="B24" s="44">
        <v>542</v>
      </c>
      <c r="C24" s="20" t="s">
        <v>38</v>
      </c>
      <c r="D24" s="46">
        <v>47594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441522</v>
      </c>
      <c r="N24" s="46">
        <f t="shared" si="7"/>
        <v>489116</v>
      </c>
      <c r="O24" s="47">
        <f t="shared" si="1"/>
        <v>33.681035670017906</v>
      </c>
      <c r="P24" s="9"/>
    </row>
    <row r="25" spans="1:16">
      <c r="A25" s="12"/>
      <c r="B25" s="44">
        <v>544</v>
      </c>
      <c r="C25" s="20" t="s">
        <v>54</v>
      </c>
      <c r="D25" s="46">
        <v>5040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5040</v>
      </c>
      <c r="O25" s="47">
        <f t="shared" si="1"/>
        <v>0.34705963365927556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SUM(D27:D28)</f>
        <v>76950</v>
      </c>
      <c r="E26" s="31">
        <f t="shared" si="8"/>
        <v>382054</v>
      </c>
      <c r="F26" s="31">
        <f t="shared" si="8"/>
        <v>0</v>
      </c>
      <c r="G26" s="31">
        <f t="shared" si="8"/>
        <v>247859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706863</v>
      </c>
      <c r="O26" s="43">
        <f t="shared" si="1"/>
        <v>48.675320203828676</v>
      </c>
      <c r="P26" s="10"/>
    </row>
    <row r="27" spans="1:16">
      <c r="A27" s="13"/>
      <c r="B27" s="45">
        <v>552</v>
      </c>
      <c r="C27" s="21" t="s">
        <v>60</v>
      </c>
      <c r="D27" s="46">
        <v>0</v>
      </c>
      <c r="E27" s="46">
        <v>0</v>
      </c>
      <c r="F27" s="46">
        <v>0</v>
      </c>
      <c r="G27" s="46">
        <v>247859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247859</v>
      </c>
      <c r="O27" s="47">
        <f t="shared" si="1"/>
        <v>17.067828122848091</v>
      </c>
      <c r="P27" s="9"/>
    </row>
    <row r="28" spans="1:16">
      <c r="A28" s="13"/>
      <c r="B28" s="45">
        <v>559</v>
      </c>
      <c r="C28" s="21" t="s">
        <v>40</v>
      </c>
      <c r="D28" s="46">
        <v>76950</v>
      </c>
      <c r="E28" s="46">
        <v>382054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459004</v>
      </c>
      <c r="O28" s="47">
        <f t="shared" si="1"/>
        <v>31.607492080980581</v>
      </c>
      <c r="P28" s="9"/>
    </row>
    <row r="29" spans="1:16" ht="15.75">
      <c r="A29" s="28" t="s">
        <v>43</v>
      </c>
      <c r="B29" s="29"/>
      <c r="C29" s="30"/>
      <c r="D29" s="31">
        <f t="shared" ref="D29:M29" si="9">SUM(D30:D32)</f>
        <v>1098052</v>
      </c>
      <c r="E29" s="31">
        <f t="shared" si="9"/>
        <v>1002841</v>
      </c>
      <c r="F29" s="31">
        <f t="shared" si="9"/>
        <v>0</v>
      </c>
      <c r="G29" s="31">
        <f t="shared" si="9"/>
        <v>27103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ref="N29:N36" si="10">SUM(D29:M29)</f>
        <v>2127996</v>
      </c>
      <c r="O29" s="43">
        <f t="shared" si="1"/>
        <v>146.536014323096</v>
      </c>
      <c r="P29" s="9"/>
    </row>
    <row r="30" spans="1:16">
      <c r="A30" s="12"/>
      <c r="B30" s="44">
        <v>571</v>
      </c>
      <c r="C30" s="20" t="s">
        <v>44</v>
      </c>
      <c r="D30" s="46">
        <v>0</v>
      </c>
      <c r="E30" s="46">
        <v>1002841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1002841</v>
      </c>
      <c r="O30" s="47">
        <f t="shared" si="1"/>
        <v>69.056672634623325</v>
      </c>
      <c r="P30" s="9"/>
    </row>
    <row r="31" spans="1:16">
      <c r="A31" s="12"/>
      <c r="B31" s="44">
        <v>572</v>
      </c>
      <c r="C31" s="20" t="s">
        <v>45</v>
      </c>
      <c r="D31" s="46">
        <v>1081489</v>
      </c>
      <c r="E31" s="46">
        <v>0</v>
      </c>
      <c r="F31" s="46">
        <v>0</v>
      </c>
      <c r="G31" s="46">
        <v>27103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1108592</v>
      </c>
      <c r="O31" s="47">
        <f t="shared" si="1"/>
        <v>76.338796309048334</v>
      </c>
      <c r="P31" s="9"/>
    </row>
    <row r="32" spans="1:16">
      <c r="A32" s="12"/>
      <c r="B32" s="44">
        <v>573</v>
      </c>
      <c r="C32" s="20" t="s">
        <v>46</v>
      </c>
      <c r="D32" s="46">
        <v>16563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16563</v>
      </c>
      <c r="O32" s="47">
        <f t="shared" si="1"/>
        <v>1.1405453794243217</v>
      </c>
      <c r="P32" s="9"/>
    </row>
    <row r="33" spans="1:119" ht="15.75">
      <c r="A33" s="28" t="s">
        <v>50</v>
      </c>
      <c r="B33" s="29"/>
      <c r="C33" s="30"/>
      <c r="D33" s="31">
        <f t="shared" ref="D33:M33" si="11">SUM(D34:D35)</f>
        <v>18261</v>
      </c>
      <c r="E33" s="31">
        <f t="shared" si="11"/>
        <v>1122551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1186102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2326914</v>
      </c>
      <c r="O33" s="43">
        <f t="shared" si="1"/>
        <v>160.23371436441261</v>
      </c>
      <c r="P33" s="9"/>
    </row>
    <row r="34" spans="1:119">
      <c r="A34" s="12"/>
      <c r="B34" s="44">
        <v>581</v>
      </c>
      <c r="C34" s="20" t="s">
        <v>48</v>
      </c>
      <c r="D34" s="46">
        <v>18261</v>
      </c>
      <c r="E34" s="46">
        <v>1122551</v>
      </c>
      <c r="F34" s="46">
        <v>0</v>
      </c>
      <c r="G34" s="46">
        <v>0</v>
      </c>
      <c r="H34" s="46">
        <v>0</v>
      </c>
      <c r="I34" s="46">
        <v>828000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1968812</v>
      </c>
      <c r="O34" s="47">
        <f t="shared" si="1"/>
        <v>135.57443878253684</v>
      </c>
      <c r="P34" s="9"/>
    </row>
    <row r="35" spans="1:119" ht="15.75" thickBot="1">
      <c r="A35" s="12"/>
      <c r="B35" s="44">
        <v>591</v>
      </c>
      <c r="C35" s="20" t="s">
        <v>49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358102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358102</v>
      </c>
      <c r="O35" s="47">
        <f t="shared" si="1"/>
        <v>24.659275581875775</v>
      </c>
      <c r="P35" s="9"/>
    </row>
    <row r="36" spans="1:119" ht="16.5" thickBot="1">
      <c r="A36" s="14" t="s">
        <v>10</v>
      </c>
      <c r="B36" s="23"/>
      <c r="C36" s="22"/>
      <c r="D36" s="15">
        <f>SUM(D5,D14,D18,D22,D26,D29,D33)</f>
        <v>10649948</v>
      </c>
      <c r="E36" s="15">
        <f t="shared" ref="E36:M36" si="12">SUM(E5,E14,E18,E22,E26,E29,E33)</f>
        <v>3229718</v>
      </c>
      <c r="F36" s="15">
        <f t="shared" si="12"/>
        <v>2176667</v>
      </c>
      <c r="G36" s="15">
        <f t="shared" si="12"/>
        <v>274962</v>
      </c>
      <c r="H36" s="15">
        <f t="shared" si="12"/>
        <v>0</v>
      </c>
      <c r="I36" s="15">
        <f t="shared" si="12"/>
        <v>6023032</v>
      </c>
      <c r="J36" s="15">
        <f t="shared" si="12"/>
        <v>0</v>
      </c>
      <c r="K36" s="15">
        <f t="shared" si="12"/>
        <v>2242813</v>
      </c>
      <c r="L36" s="15">
        <f t="shared" si="12"/>
        <v>0</v>
      </c>
      <c r="M36" s="15">
        <f t="shared" si="12"/>
        <v>441522</v>
      </c>
      <c r="N36" s="15">
        <f t="shared" si="10"/>
        <v>25038662</v>
      </c>
      <c r="O36" s="37">
        <f t="shared" si="1"/>
        <v>1724.1882660790525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3" t="s">
        <v>63</v>
      </c>
      <c r="M38" s="93"/>
      <c r="N38" s="93"/>
      <c r="O38" s="41">
        <v>14522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customHeight="1" thickBot="1">
      <c r="A40" s="97" t="s">
        <v>56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L38:N38"/>
    <mergeCell ref="A39:O39"/>
    <mergeCell ref="A40:O4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1576814</v>
      </c>
      <c r="E5" s="26">
        <f t="shared" si="0"/>
        <v>0</v>
      </c>
      <c r="F5" s="26">
        <f t="shared" si="0"/>
        <v>2253112</v>
      </c>
      <c r="G5" s="26">
        <f t="shared" si="0"/>
        <v>7991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2042663</v>
      </c>
      <c r="L5" s="26">
        <f t="shared" si="0"/>
        <v>0</v>
      </c>
      <c r="M5" s="26">
        <f t="shared" si="0"/>
        <v>0</v>
      </c>
      <c r="N5" s="27">
        <f>SUM(D5:M5)</f>
        <v>5880580</v>
      </c>
      <c r="O5" s="32">
        <f t="shared" ref="O5:O37" si="1">(N5/O$39)</f>
        <v>410.5690148711862</v>
      </c>
      <c r="P5" s="6"/>
    </row>
    <row r="6" spans="1:133">
      <c r="A6" s="12"/>
      <c r="B6" s="44">
        <v>511</v>
      </c>
      <c r="C6" s="20" t="s">
        <v>19</v>
      </c>
      <c r="D6" s="46">
        <v>72176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72176</v>
      </c>
      <c r="O6" s="47">
        <f t="shared" si="1"/>
        <v>5.0391677721147801</v>
      </c>
      <c r="P6" s="9"/>
    </row>
    <row r="7" spans="1:133">
      <c r="A7" s="12"/>
      <c r="B7" s="44">
        <v>512</v>
      </c>
      <c r="C7" s="20" t="s">
        <v>20</v>
      </c>
      <c r="D7" s="46">
        <v>301637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301637</v>
      </c>
      <c r="O7" s="47">
        <f t="shared" si="1"/>
        <v>21.059624380367243</v>
      </c>
      <c r="P7" s="9"/>
    </row>
    <row r="8" spans="1:133">
      <c r="A8" s="12"/>
      <c r="B8" s="44">
        <v>513</v>
      </c>
      <c r="C8" s="20" t="s">
        <v>21</v>
      </c>
      <c r="D8" s="46">
        <v>411531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411531</v>
      </c>
      <c r="O8" s="47">
        <f t="shared" si="1"/>
        <v>28.732179012776651</v>
      </c>
      <c r="P8" s="9"/>
    </row>
    <row r="9" spans="1:133">
      <c r="A9" s="12"/>
      <c r="B9" s="44">
        <v>514</v>
      </c>
      <c r="C9" s="20" t="s">
        <v>22</v>
      </c>
      <c r="D9" s="46">
        <v>45984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45984</v>
      </c>
      <c r="O9" s="47">
        <f t="shared" si="1"/>
        <v>3.2105005934510928</v>
      </c>
      <c r="P9" s="9"/>
    </row>
    <row r="10" spans="1:133">
      <c r="A10" s="12"/>
      <c r="B10" s="44">
        <v>515</v>
      </c>
      <c r="C10" s="20" t="s">
        <v>23</v>
      </c>
      <c r="D10" s="46">
        <v>241459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241459</v>
      </c>
      <c r="O10" s="47">
        <f t="shared" si="1"/>
        <v>16.858130279969281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2253112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2253112</v>
      </c>
      <c r="O11" s="47">
        <f t="shared" si="1"/>
        <v>157.30726803044055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2042663</v>
      </c>
      <c r="L12" s="46">
        <v>0</v>
      </c>
      <c r="M12" s="46">
        <v>0</v>
      </c>
      <c r="N12" s="46">
        <f t="shared" si="2"/>
        <v>2042663</v>
      </c>
      <c r="O12" s="47">
        <f t="shared" si="1"/>
        <v>142.61418697200307</v>
      </c>
      <c r="P12" s="9"/>
    </row>
    <row r="13" spans="1:133">
      <c r="A13" s="12"/>
      <c r="B13" s="44">
        <v>519</v>
      </c>
      <c r="C13" s="20" t="s">
        <v>26</v>
      </c>
      <c r="D13" s="46">
        <v>504027</v>
      </c>
      <c r="E13" s="46">
        <v>0</v>
      </c>
      <c r="F13" s="46">
        <v>0</v>
      </c>
      <c r="G13" s="46">
        <v>7991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512018</v>
      </c>
      <c r="O13" s="47">
        <f t="shared" si="1"/>
        <v>35.747957830063534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6961601</v>
      </c>
      <c r="E14" s="31">
        <f t="shared" si="3"/>
        <v>27825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6989426</v>
      </c>
      <c r="O14" s="43">
        <f t="shared" si="1"/>
        <v>487.98617608043008</v>
      </c>
      <c r="P14" s="10"/>
    </row>
    <row r="15" spans="1:133">
      <c r="A15" s="12"/>
      <c r="B15" s="44">
        <v>521</v>
      </c>
      <c r="C15" s="20" t="s">
        <v>28</v>
      </c>
      <c r="D15" s="46">
        <v>4293579</v>
      </c>
      <c r="E15" s="46">
        <v>27825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4321404</v>
      </c>
      <c r="O15" s="47">
        <f t="shared" si="1"/>
        <v>301.71081477344131</v>
      </c>
      <c r="P15" s="9"/>
    </row>
    <row r="16" spans="1:133">
      <c r="A16" s="12"/>
      <c r="B16" s="44">
        <v>522</v>
      </c>
      <c r="C16" s="20" t="s">
        <v>29</v>
      </c>
      <c r="D16" s="46">
        <v>2370150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2370150</v>
      </c>
      <c r="O16" s="47">
        <f t="shared" si="1"/>
        <v>165.47860085177686</v>
      </c>
      <c r="P16" s="9"/>
    </row>
    <row r="17" spans="1:16">
      <c r="A17" s="12"/>
      <c r="B17" s="44">
        <v>524</v>
      </c>
      <c r="C17" s="20" t="s">
        <v>30</v>
      </c>
      <c r="D17" s="46">
        <v>297872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297872</v>
      </c>
      <c r="O17" s="47">
        <f t="shared" si="1"/>
        <v>20.796760455211896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964594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4620210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5584804</v>
      </c>
      <c r="O18" s="43">
        <f t="shared" si="1"/>
        <v>389.9185924736438</v>
      </c>
      <c r="P18" s="10"/>
    </row>
    <row r="19" spans="1:16">
      <c r="A19" s="12"/>
      <c r="B19" s="44">
        <v>534</v>
      </c>
      <c r="C19" s="20" t="s">
        <v>32</v>
      </c>
      <c r="D19" s="46">
        <v>812120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812120</v>
      </c>
      <c r="O19" s="47">
        <f t="shared" si="1"/>
        <v>56.700411924876072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4620210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4620210</v>
      </c>
      <c r="O20" s="47">
        <f t="shared" si="1"/>
        <v>322.57278503106892</v>
      </c>
      <c r="P20" s="9"/>
    </row>
    <row r="21" spans="1:16">
      <c r="A21" s="12"/>
      <c r="B21" s="44">
        <v>537</v>
      </c>
      <c r="C21" s="20" t="s">
        <v>34</v>
      </c>
      <c r="D21" s="46">
        <v>798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798</v>
      </c>
      <c r="O21" s="47">
        <f t="shared" si="1"/>
        <v>5.5714584933324027E-2</v>
      </c>
      <c r="P21" s="9"/>
    </row>
    <row r="22" spans="1:16">
      <c r="A22" s="12"/>
      <c r="B22" s="44">
        <v>539</v>
      </c>
      <c r="C22" s="20" t="s">
        <v>35</v>
      </c>
      <c r="D22" s="46">
        <v>151676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151676</v>
      </c>
      <c r="O22" s="47">
        <f t="shared" si="1"/>
        <v>10.589680932765482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SUM(D24:D26)</f>
        <v>47493</v>
      </c>
      <c r="E23" s="31">
        <f t="shared" si="6"/>
        <v>781514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434614</v>
      </c>
      <c r="N23" s="31">
        <f t="shared" ref="N23:N29" si="7">SUM(D23:M23)</f>
        <v>1263621</v>
      </c>
      <c r="O23" s="43">
        <f t="shared" si="1"/>
        <v>88.223207428611317</v>
      </c>
      <c r="P23" s="10"/>
    </row>
    <row r="24" spans="1:16">
      <c r="A24" s="12"/>
      <c r="B24" s="44">
        <v>541</v>
      </c>
      <c r="C24" s="20" t="s">
        <v>37</v>
      </c>
      <c r="D24" s="46">
        <v>0</v>
      </c>
      <c r="E24" s="46">
        <v>781514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781514</v>
      </c>
      <c r="O24" s="47">
        <f t="shared" si="1"/>
        <v>54.563569084688964</v>
      </c>
      <c r="P24" s="9"/>
    </row>
    <row r="25" spans="1:16">
      <c r="A25" s="12"/>
      <c r="B25" s="44">
        <v>542</v>
      </c>
      <c r="C25" s="20" t="s">
        <v>38</v>
      </c>
      <c r="D25" s="46">
        <v>42060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434614</v>
      </c>
      <c r="N25" s="46">
        <f t="shared" si="7"/>
        <v>476674</v>
      </c>
      <c r="O25" s="47">
        <f t="shared" si="1"/>
        <v>33.280318369056765</v>
      </c>
      <c r="P25" s="9"/>
    </row>
    <row r="26" spans="1:16">
      <c r="A26" s="12"/>
      <c r="B26" s="44">
        <v>544</v>
      </c>
      <c r="C26" s="20" t="s">
        <v>54</v>
      </c>
      <c r="D26" s="46">
        <v>5433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5433</v>
      </c>
      <c r="O26" s="47">
        <f t="shared" si="1"/>
        <v>0.37931997486560076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SUM(D28:D29)</f>
        <v>137481</v>
      </c>
      <c r="E27" s="31">
        <f t="shared" si="8"/>
        <v>368146</v>
      </c>
      <c r="F27" s="31">
        <f t="shared" si="8"/>
        <v>0</v>
      </c>
      <c r="G27" s="31">
        <f t="shared" si="8"/>
        <v>195650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701277</v>
      </c>
      <c r="O27" s="43">
        <f t="shared" si="1"/>
        <v>48.96160022341688</v>
      </c>
      <c r="P27" s="10"/>
    </row>
    <row r="28" spans="1:16">
      <c r="A28" s="13"/>
      <c r="B28" s="45">
        <v>552</v>
      </c>
      <c r="C28" s="21" t="s">
        <v>60</v>
      </c>
      <c r="D28" s="46">
        <v>0</v>
      </c>
      <c r="E28" s="46">
        <v>0</v>
      </c>
      <c r="F28" s="46">
        <v>0</v>
      </c>
      <c r="G28" s="46">
        <v>195650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195650</v>
      </c>
      <c r="O28" s="47">
        <f t="shared" si="1"/>
        <v>13.65984779724918</v>
      </c>
      <c r="P28" s="9"/>
    </row>
    <row r="29" spans="1:16">
      <c r="A29" s="13"/>
      <c r="B29" s="45">
        <v>559</v>
      </c>
      <c r="C29" s="21" t="s">
        <v>40</v>
      </c>
      <c r="D29" s="46">
        <v>137481</v>
      </c>
      <c r="E29" s="46">
        <v>368146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505627</v>
      </c>
      <c r="O29" s="47">
        <f t="shared" si="1"/>
        <v>35.301752426167702</v>
      </c>
      <c r="P29" s="9"/>
    </row>
    <row r="30" spans="1:16" ht="15.75">
      <c r="A30" s="28" t="s">
        <v>43</v>
      </c>
      <c r="B30" s="29"/>
      <c r="C30" s="30"/>
      <c r="D30" s="31">
        <f t="shared" ref="D30:M30" si="9">SUM(D31:D33)</f>
        <v>1037568</v>
      </c>
      <c r="E30" s="31">
        <f t="shared" si="9"/>
        <v>872034</v>
      </c>
      <c r="F30" s="31">
        <f t="shared" si="9"/>
        <v>0</v>
      </c>
      <c r="G30" s="31">
        <f t="shared" si="9"/>
        <v>1012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ref="N30:N37" si="10">SUM(D30:M30)</f>
        <v>1910614</v>
      </c>
      <c r="O30" s="43">
        <f t="shared" si="1"/>
        <v>133.39481952105007</v>
      </c>
      <c r="P30" s="9"/>
    </row>
    <row r="31" spans="1:16">
      <c r="A31" s="12"/>
      <c r="B31" s="44">
        <v>571</v>
      </c>
      <c r="C31" s="20" t="s">
        <v>44</v>
      </c>
      <c r="D31" s="46">
        <v>0</v>
      </c>
      <c r="E31" s="46">
        <v>872034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872034</v>
      </c>
      <c r="O31" s="47">
        <f t="shared" si="1"/>
        <v>60.883474132514138</v>
      </c>
      <c r="P31" s="9"/>
    </row>
    <row r="32" spans="1:16">
      <c r="A32" s="12"/>
      <c r="B32" s="44">
        <v>572</v>
      </c>
      <c r="C32" s="20" t="s">
        <v>45</v>
      </c>
      <c r="D32" s="46">
        <v>1035183</v>
      </c>
      <c r="E32" s="46">
        <v>0</v>
      </c>
      <c r="F32" s="46">
        <v>0</v>
      </c>
      <c r="G32" s="46">
        <v>1012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1036195</v>
      </c>
      <c r="O32" s="47">
        <f t="shared" si="1"/>
        <v>72.344829993716402</v>
      </c>
      <c r="P32" s="9"/>
    </row>
    <row r="33" spans="1:119">
      <c r="A33" s="12"/>
      <c r="B33" s="44">
        <v>573</v>
      </c>
      <c r="C33" s="20" t="s">
        <v>46</v>
      </c>
      <c r="D33" s="46">
        <v>2385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2385</v>
      </c>
      <c r="O33" s="47">
        <f t="shared" si="1"/>
        <v>0.16651539481952105</v>
      </c>
      <c r="P33" s="9"/>
    </row>
    <row r="34" spans="1:119" ht="15.75">
      <c r="A34" s="28" t="s">
        <v>50</v>
      </c>
      <c r="B34" s="29"/>
      <c r="C34" s="30"/>
      <c r="D34" s="31">
        <f t="shared" ref="D34:M34" si="11">SUM(D35:D36)</f>
        <v>139744</v>
      </c>
      <c r="E34" s="31">
        <f t="shared" si="11"/>
        <v>1106304</v>
      </c>
      <c r="F34" s="31">
        <f t="shared" si="11"/>
        <v>0</v>
      </c>
      <c r="G34" s="31">
        <f t="shared" si="11"/>
        <v>0</v>
      </c>
      <c r="H34" s="31">
        <f t="shared" si="11"/>
        <v>0</v>
      </c>
      <c r="I34" s="31">
        <f t="shared" si="11"/>
        <v>1141607</v>
      </c>
      <c r="J34" s="31">
        <f t="shared" si="11"/>
        <v>0</v>
      </c>
      <c r="K34" s="31">
        <f t="shared" si="11"/>
        <v>0</v>
      </c>
      <c r="L34" s="31">
        <f t="shared" si="11"/>
        <v>0</v>
      </c>
      <c r="M34" s="31">
        <f t="shared" si="11"/>
        <v>0</v>
      </c>
      <c r="N34" s="31">
        <f t="shared" si="10"/>
        <v>2387655</v>
      </c>
      <c r="O34" s="43">
        <f t="shared" si="1"/>
        <v>166.70076101375409</v>
      </c>
      <c r="P34" s="9"/>
    </row>
    <row r="35" spans="1:119">
      <c r="A35" s="12"/>
      <c r="B35" s="44">
        <v>581</v>
      </c>
      <c r="C35" s="20" t="s">
        <v>48</v>
      </c>
      <c r="D35" s="46">
        <v>139744</v>
      </c>
      <c r="E35" s="46">
        <v>1106304</v>
      </c>
      <c r="F35" s="46">
        <v>0</v>
      </c>
      <c r="G35" s="46">
        <v>0</v>
      </c>
      <c r="H35" s="46">
        <v>0</v>
      </c>
      <c r="I35" s="46">
        <v>828000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2074048</v>
      </c>
      <c r="O35" s="47">
        <f t="shared" si="1"/>
        <v>144.80541785938701</v>
      </c>
      <c r="P35" s="9"/>
    </row>
    <row r="36" spans="1:119" ht="15.75" thickBot="1">
      <c r="A36" s="12"/>
      <c r="B36" s="44">
        <v>591</v>
      </c>
      <c r="C36" s="20" t="s">
        <v>49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313607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10"/>
        <v>313607</v>
      </c>
      <c r="O36" s="47">
        <f t="shared" si="1"/>
        <v>21.895343154367101</v>
      </c>
      <c r="P36" s="9"/>
    </row>
    <row r="37" spans="1:119" ht="16.5" thickBot="1">
      <c r="A37" s="14" t="s">
        <v>10</v>
      </c>
      <c r="B37" s="23"/>
      <c r="C37" s="22"/>
      <c r="D37" s="15">
        <f>SUM(D5,D14,D18,D23,D27,D30,D34)</f>
        <v>10865295</v>
      </c>
      <c r="E37" s="15">
        <f t="shared" ref="E37:M37" si="12">SUM(E5,E14,E18,E23,E27,E30,E34)</f>
        <v>3155823</v>
      </c>
      <c r="F37" s="15">
        <f t="shared" si="12"/>
        <v>2253112</v>
      </c>
      <c r="G37" s="15">
        <f t="shared" si="12"/>
        <v>204653</v>
      </c>
      <c r="H37" s="15">
        <f t="shared" si="12"/>
        <v>0</v>
      </c>
      <c r="I37" s="15">
        <f t="shared" si="12"/>
        <v>5761817</v>
      </c>
      <c r="J37" s="15">
        <f t="shared" si="12"/>
        <v>0</v>
      </c>
      <c r="K37" s="15">
        <f t="shared" si="12"/>
        <v>2042663</v>
      </c>
      <c r="L37" s="15">
        <f t="shared" si="12"/>
        <v>0</v>
      </c>
      <c r="M37" s="15">
        <f t="shared" si="12"/>
        <v>434614</v>
      </c>
      <c r="N37" s="15">
        <f t="shared" si="10"/>
        <v>24717977</v>
      </c>
      <c r="O37" s="37">
        <f t="shared" si="1"/>
        <v>1725.7541716120925</v>
      </c>
      <c r="P37" s="6"/>
      <c r="Q37" s="2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</row>
    <row r="38" spans="1:119">
      <c r="A38" s="16"/>
      <c r="B38" s="18"/>
      <c r="C38" s="1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9"/>
    </row>
    <row r="39" spans="1:119">
      <c r="A39" s="38"/>
      <c r="B39" s="39"/>
      <c r="C39" s="39"/>
      <c r="D39" s="40"/>
      <c r="E39" s="40"/>
      <c r="F39" s="40"/>
      <c r="G39" s="40"/>
      <c r="H39" s="40"/>
      <c r="I39" s="40"/>
      <c r="J39" s="40"/>
      <c r="K39" s="40"/>
      <c r="L39" s="93" t="s">
        <v>61</v>
      </c>
      <c r="M39" s="93"/>
      <c r="N39" s="93"/>
      <c r="O39" s="41">
        <v>14323</v>
      </c>
    </row>
    <row r="40" spans="1:119">
      <c r="A40" s="94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6"/>
    </row>
    <row r="41" spans="1:119" ht="15.75" customHeight="1" thickBot="1">
      <c r="A41" s="97" t="s">
        <v>56</v>
      </c>
      <c r="B41" s="98"/>
      <c r="C41" s="98"/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9"/>
    </row>
  </sheetData>
  <mergeCells count="10">
    <mergeCell ref="L39:N39"/>
    <mergeCell ref="A40:O40"/>
    <mergeCell ref="A41:O4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1676350</v>
      </c>
      <c r="E5" s="26">
        <f t="shared" si="0"/>
        <v>0</v>
      </c>
      <c r="F5" s="26">
        <f t="shared" si="0"/>
        <v>2262173</v>
      </c>
      <c r="G5" s="26">
        <f t="shared" si="0"/>
        <v>16984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2058748</v>
      </c>
      <c r="L5" s="26">
        <f t="shared" si="0"/>
        <v>0</v>
      </c>
      <c r="M5" s="26">
        <f t="shared" si="0"/>
        <v>0</v>
      </c>
      <c r="N5" s="27">
        <f>SUM(D5:M5)</f>
        <v>6014255</v>
      </c>
      <c r="O5" s="32">
        <f t="shared" ref="O5:O35" si="1">(N5/O$37)</f>
        <v>421.72743846855059</v>
      </c>
      <c r="P5" s="6"/>
    </row>
    <row r="6" spans="1:133">
      <c r="A6" s="12"/>
      <c r="B6" s="44">
        <v>511</v>
      </c>
      <c r="C6" s="20" t="s">
        <v>19</v>
      </c>
      <c r="D6" s="46">
        <v>76118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76118</v>
      </c>
      <c r="O6" s="47">
        <f t="shared" si="1"/>
        <v>5.3374938643853866</v>
      </c>
      <c r="P6" s="9"/>
    </row>
    <row r="7" spans="1:133">
      <c r="A7" s="12"/>
      <c r="B7" s="44">
        <v>512</v>
      </c>
      <c r="C7" s="20" t="s">
        <v>20</v>
      </c>
      <c r="D7" s="46">
        <v>259102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259102</v>
      </c>
      <c r="O7" s="47">
        <f t="shared" si="1"/>
        <v>18.168571628918027</v>
      </c>
      <c r="P7" s="9"/>
    </row>
    <row r="8" spans="1:133">
      <c r="A8" s="12"/>
      <c r="B8" s="44">
        <v>513</v>
      </c>
      <c r="C8" s="20" t="s">
        <v>21</v>
      </c>
      <c r="D8" s="46">
        <v>446170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446170</v>
      </c>
      <c r="O8" s="47">
        <f t="shared" si="1"/>
        <v>31.286024822943691</v>
      </c>
      <c r="P8" s="9"/>
    </row>
    <row r="9" spans="1:133">
      <c r="A9" s="12"/>
      <c r="B9" s="44">
        <v>514</v>
      </c>
      <c r="C9" s="20" t="s">
        <v>22</v>
      </c>
      <c r="D9" s="46">
        <v>63121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63121</v>
      </c>
      <c r="O9" s="47">
        <f t="shared" si="1"/>
        <v>4.4261272000560972</v>
      </c>
      <c r="P9" s="9"/>
    </row>
    <row r="10" spans="1:133">
      <c r="A10" s="12"/>
      <c r="B10" s="44">
        <v>515</v>
      </c>
      <c r="C10" s="20" t="s">
        <v>23</v>
      </c>
      <c r="D10" s="46">
        <v>228584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228584</v>
      </c>
      <c r="O10" s="47">
        <f t="shared" si="1"/>
        <v>16.028609494425357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2262173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2262173</v>
      </c>
      <c r="O11" s="47">
        <f t="shared" si="1"/>
        <v>158.62653390365332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2058748</v>
      </c>
      <c r="L12" s="46">
        <v>0</v>
      </c>
      <c r="M12" s="46">
        <v>0</v>
      </c>
      <c r="N12" s="46">
        <f t="shared" si="2"/>
        <v>2058748</v>
      </c>
      <c r="O12" s="47">
        <f t="shared" si="1"/>
        <v>144.36210644414837</v>
      </c>
      <c r="P12" s="9"/>
    </row>
    <row r="13" spans="1:133">
      <c r="A13" s="12"/>
      <c r="B13" s="44">
        <v>519</v>
      </c>
      <c r="C13" s="20" t="s">
        <v>26</v>
      </c>
      <c r="D13" s="46">
        <v>603255</v>
      </c>
      <c r="E13" s="46">
        <v>0</v>
      </c>
      <c r="F13" s="46">
        <v>0</v>
      </c>
      <c r="G13" s="46">
        <v>16984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620239</v>
      </c>
      <c r="O13" s="47">
        <f t="shared" si="1"/>
        <v>43.491971110020337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6575831</v>
      </c>
      <c r="E14" s="31">
        <f t="shared" si="3"/>
        <v>407202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6983033</v>
      </c>
      <c r="O14" s="43">
        <f t="shared" si="1"/>
        <v>489.65942079798049</v>
      </c>
      <c r="P14" s="10"/>
    </row>
    <row r="15" spans="1:133">
      <c r="A15" s="12"/>
      <c r="B15" s="44">
        <v>521</v>
      </c>
      <c r="C15" s="20" t="s">
        <v>28</v>
      </c>
      <c r="D15" s="46">
        <v>4084277</v>
      </c>
      <c r="E15" s="46">
        <v>326574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4410851</v>
      </c>
      <c r="O15" s="47">
        <f t="shared" si="1"/>
        <v>309.29464974405721</v>
      </c>
      <c r="P15" s="9"/>
    </row>
    <row r="16" spans="1:133">
      <c r="A16" s="12"/>
      <c r="B16" s="44">
        <v>522</v>
      </c>
      <c r="C16" s="20" t="s">
        <v>29</v>
      </c>
      <c r="D16" s="46">
        <v>2258468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2258468</v>
      </c>
      <c r="O16" s="47">
        <f t="shared" si="1"/>
        <v>158.36673445059952</v>
      </c>
      <c r="P16" s="9"/>
    </row>
    <row r="17" spans="1:16">
      <c r="A17" s="12"/>
      <c r="B17" s="44">
        <v>524</v>
      </c>
      <c r="C17" s="20" t="s">
        <v>30</v>
      </c>
      <c r="D17" s="46">
        <v>233086</v>
      </c>
      <c r="E17" s="46">
        <v>80628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313714</v>
      </c>
      <c r="O17" s="47">
        <f t="shared" si="1"/>
        <v>21.998036603323751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1287013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4359662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5646675</v>
      </c>
      <c r="O18" s="43">
        <f t="shared" si="1"/>
        <v>395.95224738798123</v>
      </c>
      <c r="P18" s="10"/>
    </row>
    <row r="19" spans="1:16">
      <c r="A19" s="12"/>
      <c r="B19" s="44">
        <v>534</v>
      </c>
      <c r="C19" s="20" t="s">
        <v>32</v>
      </c>
      <c r="D19" s="46">
        <v>979393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979393</v>
      </c>
      <c r="O19" s="47">
        <f t="shared" si="1"/>
        <v>68.676320033658229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4359662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4359662</v>
      </c>
      <c r="O20" s="47">
        <f t="shared" si="1"/>
        <v>305.70521001332304</v>
      </c>
      <c r="P20" s="9"/>
    </row>
    <row r="21" spans="1:16">
      <c r="A21" s="12"/>
      <c r="B21" s="44">
        <v>539</v>
      </c>
      <c r="C21" s="20" t="s">
        <v>35</v>
      </c>
      <c r="D21" s="46">
        <v>307620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307620</v>
      </c>
      <c r="O21" s="47">
        <f t="shared" si="1"/>
        <v>21.570717340999931</v>
      </c>
      <c r="P21" s="9"/>
    </row>
    <row r="22" spans="1:16" ht="15.75">
      <c r="A22" s="28" t="s">
        <v>36</v>
      </c>
      <c r="B22" s="29"/>
      <c r="C22" s="30"/>
      <c r="D22" s="31">
        <f t="shared" ref="D22:M22" si="6">SUM(D23:D25)</f>
        <v>26611</v>
      </c>
      <c r="E22" s="31">
        <f t="shared" si="6"/>
        <v>1360986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403447</v>
      </c>
      <c r="N22" s="31">
        <f t="shared" ref="N22:N27" si="7">SUM(D22:M22)</f>
        <v>1791044</v>
      </c>
      <c r="O22" s="43">
        <f t="shared" si="1"/>
        <v>125.59035130776243</v>
      </c>
      <c r="P22" s="10"/>
    </row>
    <row r="23" spans="1:16">
      <c r="A23" s="12"/>
      <c r="B23" s="44">
        <v>541</v>
      </c>
      <c r="C23" s="20" t="s">
        <v>37</v>
      </c>
      <c r="D23" s="46">
        <v>0</v>
      </c>
      <c r="E23" s="46">
        <v>1360986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1360986</v>
      </c>
      <c r="O23" s="47">
        <f t="shared" si="1"/>
        <v>95.434121029380833</v>
      </c>
      <c r="P23" s="9"/>
    </row>
    <row r="24" spans="1:16">
      <c r="A24" s="12"/>
      <c r="B24" s="44">
        <v>542</v>
      </c>
      <c r="C24" s="20" t="s">
        <v>38</v>
      </c>
      <c r="D24" s="46">
        <v>21177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403447</v>
      </c>
      <c r="N24" s="46">
        <f t="shared" si="7"/>
        <v>424624</v>
      </c>
      <c r="O24" s="47">
        <f t="shared" si="1"/>
        <v>29.775191080569385</v>
      </c>
      <c r="P24" s="9"/>
    </row>
    <row r="25" spans="1:16">
      <c r="A25" s="12"/>
      <c r="B25" s="44">
        <v>544</v>
      </c>
      <c r="C25" s="20" t="s">
        <v>54</v>
      </c>
      <c r="D25" s="46">
        <v>5434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5434</v>
      </c>
      <c r="O25" s="47">
        <f t="shared" si="1"/>
        <v>0.38103919781221512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53298</v>
      </c>
      <c r="E26" s="31">
        <f t="shared" si="8"/>
        <v>499519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552817</v>
      </c>
      <c r="O26" s="43">
        <f t="shared" si="1"/>
        <v>38.764252156230278</v>
      </c>
      <c r="P26" s="10"/>
    </row>
    <row r="27" spans="1:16">
      <c r="A27" s="13"/>
      <c r="B27" s="45">
        <v>559</v>
      </c>
      <c r="C27" s="21" t="s">
        <v>40</v>
      </c>
      <c r="D27" s="46">
        <v>53298</v>
      </c>
      <c r="E27" s="46">
        <v>499519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552817</v>
      </c>
      <c r="O27" s="47">
        <f t="shared" si="1"/>
        <v>38.764252156230278</v>
      </c>
      <c r="P27" s="9"/>
    </row>
    <row r="28" spans="1:16" ht="15.75">
      <c r="A28" s="28" t="s">
        <v>43</v>
      </c>
      <c r="B28" s="29"/>
      <c r="C28" s="30"/>
      <c r="D28" s="31">
        <f t="shared" ref="D28:M28" si="9">SUM(D29:D31)</f>
        <v>1330681</v>
      </c>
      <c r="E28" s="31">
        <f t="shared" si="9"/>
        <v>943851</v>
      </c>
      <c r="F28" s="31">
        <f t="shared" si="9"/>
        <v>0</v>
      </c>
      <c r="G28" s="31">
        <f t="shared" si="9"/>
        <v>10127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ref="N28:N35" si="10">SUM(D28:M28)</f>
        <v>2284659</v>
      </c>
      <c r="O28" s="43">
        <f t="shared" si="1"/>
        <v>160.20328167730173</v>
      </c>
      <c r="P28" s="9"/>
    </row>
    <row r="29" spans="1:16">
      <c r="A29" s="12"/>
      <c r="B29" s="44">
        <v>571</v>
      </c>
      <c r="C29" s="20" t="s">
        <v>44</v>
      </c>
      <c r="D29" s="46">
        <v>0</v>
      </c>
      <c r="E29" s="46">
        <v>943851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943851</v>
      </c>
      <c r="O29" s="47">
        <f t="shared" si="1"/>
        <v>66.184068438398427</v>
      </c>
      <c r="P29" s="9"/>
    </row>
    <row r="30" spans="1:16">
      <c r="A30" s="12"/>
      <c r="B30" s="44">
        <v>572</v>
      </c>
      <c r="C30" s="20" t="s">
        <v>45</v>
      </c>
      <c r="D30" s="46">
        <v>1302016</v>
      </c>
      <c r="E30" s="46">
        <v>0</v>
      </c>
      <c r="F30" s="46">
        <v>0</v>
      </c>
      <c r="G30" s="46">
        <v>10127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1312143</v>
      </c>
      <c r="O30" s="47">
        <f t="shared" si="1"/>
        <v>92.009185891592452</v>
      </c>
      <c r="P30" s="9"/>
    </row>
    <row r="31" spans="1:16">
      <c r="A31" s="12"/>
      <c r="B31" s="44">
        <v>573</v>
      </c>
      <c r="C31" s="20" t="s">
        <v>46</v>
      </c>
      <c r="D31" s="46">
        <v>28665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28665</v>
      </c>
      <c r="O31" s="47">
        <f t="shared" si="1"/>
        <v>2.0100273473108476</v>
      </c>
      <c r="P31" s="9"/>
    </row>
    <row r="32" spans="1:16" ht="15.75">
      <c r="A32" s="28" t="s">
        <v>50</v>
      </c>
      <c r="B32" s="29"/>
      <c r="C32" s="30"/>
      <c r="D32" s="31">
        <f t="shared" ref="D32:M32" si="11">SUM(D33:D34)</f>
        <v>12614</v>
      </c>
      <c r="E32" s="31">
        <f t="shared" si="11"/>
        <v>3076021</v>
      </c>
      <c r="F32" s="31">
        <f t="shared" si="11"/>
        <v>0</v>
      </c>
      <c r="G32" s="31">
        <f t="shared" si="11"/>
        <v>99475</v>
      </c>
      <c r="H32" s="31">
        <f t="shared" si="11"/>
        <v>0</v>
      </c>
      <c r="I32" s="31">
        <f t="shared" si="11"/>
        <v>1199369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4387479</v>
      </c>
      <c r="O32" s="43">
        <f t="shared" si="1"/>
        <v>307.6557744898675</v>
      </c>
      <c r="P32" s="9"/>
    </row>
    <row r="33" spans="1:119">
      <c r="A33" s="12"/>
      <c r="B33" s="44">
        <v>581</v>
      </c>
      <c r="C33" s="20" t="s">
        <v>48</v>
      </c>
      <c r="D33" s="46">
        <v>12614</v>
      </c>
      <c r="E33" s="46">
        <v>3076021</v>
      </c>
      <c r="F33" s="46">
        <v>0</v>
      </c>
      <c r="G33" s="46">
        <v>99475</v>
      </c>
      <c r="H33" s="46">
        <v>0</v>
      </c>
      <c r="I33" s="46">
        <v>828000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4016110</v>
      </c>
      <c r="O33" s="47">
        <f t="shared" si="1"/>
        <v>281.61489376621557</v>
      </c>
      <c r="P33" s="9"/>
    </row>
    <row r="34" spans="1:119" ht="15.75" thickBot="1">
      <c r="A34" s="12"/>
      <c r="B34" s="44">
        <v>591</v>
      </c>
      <c r="C34" s="20" t="s">
        <v>49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371369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371369</v>
      </c>
      <c r="O34" s="47">
        <f t="shared" si="1"/>
        <v>26.040880723651917</v>
      </c>
      <c r="P34" s="9"/>
    </row>
    <row r="35" spans="1:119" ht="16.5" thickBot="1">
      <c r="A35" s="14" t="s">
        <v>10</v>
      </c>
      <c r="B35" s="23"/>
      <c r="C35" s="22"/>
      <c r="D35" s="15">
        <f>SUM(D5,D14,D18,D22,D26,D28,D32)</f>
        <v>10962398</v>
      </c>
      <c r="E35" s="15">
        <f t="shared" ref="E35:M35" si="12">SUM(E5,E14,E18,E22,E26,E28,E32)</f>
        <v>6287579</v>
      </c>
      <c r="F35" s="15">
        <f t="shared" si="12"/>
        <v>2262173</v>
      </c>
      <c r="G35" s="15">
        <f t="shared" si="12"/>
        <v>126586</v>
      </c>
      <c r="H35" s="15">
        <f t="shared" si="12"/>
        <v>0</v>
      </c>
      <c r="I35" s="15">
        <f t="shared" si="12"/>
        <v>5559031</v>
      </c>
      <c r="J35" s="15">
        <f t="shared" si="12"/>
        <v>0</v>
      </c>
      <c r="K35" s="15">
        <f t="shared" si="12"/>
        <v>2058748</v>
      </c>
      <c r="L35" s="15">
        <f t="shared" si="12"/>
        <v>0</v>
      </c>
      <c r="M35" s="15">
        <f t="shared" si="12"/>
        <v>403447</v>
      </c>
      <c r="N35" s="15">
        <f t="shared" si="10"/>
        <v>27659962</v>
      </c>
      <c r="O35" s="37">
        <f t="shared" si="1"/>
        <v>1939.5527662856741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58</v>
      </c>
      <c r="M37" s="93"/>
      <c r="N37" s="93"/>
      <c r="O37" s="41">
        <v>14261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56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53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1570033</v>
      </c>
      <c r="E5" s="26">
        <f t="shared" ref="E5:M5" si="0">SUM(E6:E13)</f>
        <v>541519</v>
      </c>
      <c r="F5" s="26">
        <f t="shared" si="0"/>
        <v>1933303</v>
      </c>
      <c r="G5" s="26">
        <f t="shared" si="0"/>
        <v>28500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1865019</v>
      </c>
      <c r="L5" s="26">
        <f t="shared" si="0"/>
        <v>0</v>
      </c>
      <c r="M5" s="26">
        <f t="shared" si="0"/>
        <v>0</v>
      </c>
      <c r="N5" s="27">
        <f>SUM(D5:M5)</f>
        <v>5938374</v>
      </c>
      <c r="O5" s="32">
        <f t="shared" ref="O5:O36" si="1">(N5/O$38)</f>
        <v>417.46038664323373</v>
      </c>
      <c r="P5" s="6"/>
    </row>
    <row r="6" spans="1:133">
      <c r="A6" s="12"/>
      <c r="B6" s="44">
        <v>511</v>
      </c>
      <c r="C6" s="20" t="s">
        <v>19</v>
      </c>
      <c r="D6" s="46">
        <v>69854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69854</v>
      </c>
      <c r="O6" s="47">
        <f t="shared" si="1"/>
        <v>4.9106502636203864</v>
      </c>
      <c r="P6" s="9"/>
    </row>
    <row r="7" spans="1:133">
      <c r="A7" s="12"/>
      <c r="B7" s="44">
        <v>512</v>
      </c>
      <c r="C7" s="20" t="s">
        <v>20</v>
      </c>
      <c r="D7" s="46">
        <v>274369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274369</v>
      </c>
      <c r="O7" s="47">
        <f t="shared" si="1"/>
        <v>19.287803163444639</v>
      </c>
      <c r="P7" s="9"/>
    </row>
    <row r="8" spans="1:133">
      <c r="A8" s="12"/>
      <c r="B8" s="44">
        <v>513</v>
      </c>
      <c r="C8" s="20" t="s">
        <v>21</v>
      </c>
      <c r="D8" s="46">
        <v>358270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358270</v>
      </c>
      <c r="O8" s="47">
        <f t="shared" si="1"/>
        <v>25.185940246045693</v>
      </c>
      <c r="P8" s="9"/>
    </row>
    <row r="9" spans="1:133">
      <c r="A9" s="12"/>
      <c r="B9" s="44">
        <v>514</v>
      </c>
      <c r="C9" s="20" t="s">
        <v>22</v>
      </c>
      <c r="D9" s="46">
        <v>53477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53477</v>
      </c>
      <c r="O9" s="47">
        <f t="shared" si="1"/>
        <v>3.7593673110720562</v>
      </c>
      <c r="P9" s="9"/>
    </row>
    <row r="10" spans="1:133">
      <c r="A10" s="12"/>
      <c r="B10" s="44">
        <v>515</v>
      </c>
      <c r="C10" s="20" t="s">
        <v>23</v>
      </c>
      <c r="D10" s="46">
        <v>238260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238260</v>
      </c>
      <c r="O10" s="47">
        <f t="shared" si="1"/>
        <v>16.749384885764499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1933303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1933303</v>
      </c>
      <c r="O11" s="47">
        <f t="shared" si="1"/>
        <v>135.90882249560633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1865019</v>
      </c>
      <c r="L12" s="46">
        <v>0</v>
      </c>
      <c r="M12" s="46">
        <v>0</v>
      </c>
      <c r="N12" s="46">
        <f t="shared" si="2"/>
        <v>1865019</v>
      </c>
      <c r="O12" s="47">
        <f t="shared" si="1"/>
        <v>131.10854130052724</v>
      </c>
      <c r="P12" s="9"/>
    </row>
    <row r="13" spans="1:133">
      <c r="A13" s="12"/>
      <c r="B13" s="44">
        <v>519</v>
      </c>
      <c r="C13" s="20" t="s">
        <v>26</v>
      </c>
      <c r="D13" s="46">
        <v>575803</v>
      </c>
      <c r="E13" s="46">
        <v>541519</v>
      </c>
      <c r="F13" s="46">
        <v>0</v>
      </c>
      <c r="G13" s="46">
        <v>28500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1145822</v>
      </c>
      <c r="O13" s="47">
        <f t="shared" si="1"/>
        <v>80.549876977152906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6627570</v>
      </c>
      <c r="E14" s="31">
        <f t="shared" si="3"/>
        <v>771136</v>
      </c>
      <c r="F14" s="31">
        <f t="shared" si="3"/>
        <v>0</v>
      </c>
      <c r="G14" s="31">
        <f t="shared" si="3"/>
        <v>3826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7402532</v>
      </c>
      <c r="O14" s="43">
        <f t="shared" si="1"/>
        <v>520.38889279437615</v>
      </c>
      <c r="P14" s="10"/>
    </row>
    <row r="15" spans="1:133">
      <c r="A15" s="12"/>
      <c r="B15" s="44">
        <v>521</v>
      </c>
      <c r="C15" s="20" t="s">
        <v>28</v>
      </c>
      <c r="D15" s="46">
        <v>4088716</v>
      </c>
      <c r="E15" s="46">
        <v>633295</v>
      </c>
      <c r="F15" s="46">
        <v>0</v>
      </c>
      <c r="G15" s="46">
        <v>3826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4725837</v>
      </c>
      <c r="O15" s="47">
        <f t="shared" si="1"/>
        <v>332.22052724077327</v>
      </c>
      <c r="P15" s="9"/>
    </row>
    <row r="16" spans="1:133">
      <c r="A16" s="12"/>
      <c r="B16" s="44">
        <v>522</v>
      </c>
      <c r="C16" s="20" t="s">
        <v>29</v>
      </c>
      <c r="D16" s="46">
        <v>2305939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2305939</v>
      </c>
      <c r="O16" s="47">
        <f t="shared" si="1"/>
        <v>162.10467486818982</v>
      </c>
      <c r="P16" s="9"/>
    </row>
    <row r="17" spans="1:16">
      <c r="A17" s="12"/>
      <c r="B17" s="44">
        <v>524</v>
      </c>
      <c r="C17" s="20" t="s">
        <v>30</v>
      </c>
      <c r="D17" s="46">
        <v>232915</v>
      </c>
      <c r="E17" s="46">
        <v>137841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370756</v>
      </c>
      <c r="O17" s="47">
        <f t="shared" si="1"/>
        <v>26.063690685413004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1280854</v>
      </c>
      <c r="E18" s="31">
        <f t="shared" si="5"/>
        <v>10049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4894485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6185388</v>
      </c>
      <c r="O18" s="43">
        <f t="shared" si="1"/>
        <v>434.82516695957821</v>
      </c>
      <c r="P18" s="10"/>
    </row>
    <row r="19" spans="1:16">
      <c r="A19" s="12"/>
      <c r="B19" s="44">
        <v>534</v>
      </c>
      <c r="C19" s="20" t="s">
        <v>32</v>
      </c>
      <c r="D19" s="46">
        <v>1024469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1024469</v>
      </c>
      <c r="O19" s="47">
        <f t="shared" si="1"/>
        <v>72.018910369068536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4894485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4894485</v>
      </c>
      <c r="O20" s="47">
        <f t="shared" si="1"/>
        <v>344.07627416520211</v>
      </c>
      <c r="P20" s="9"/>
    </row>
    <row r="21" spans="1:16">
      <c r="A21" s="12"/>
      <c r="B21" s="44">
        <v>537</v>
      </c>
      <c r="C21" s="20" t="s">
        <v>34</v>
      </c>
      <c r="D21" s="46">
        <v>1422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1422</v>
      </c>
      <c r="O21" s="47">
        <f t="shared" si="1"/>
        <v>9.9964850615114231E-2</v>
      </c>
      <c r="P21" s="9"/>
    </row>
    <row r="22" spans="1:16">
      <c r="A22" s="12"/>
      <c r="B22" s="44">
        <v>539</v>
      </c>
      <c r="C22" s="20" t="s">
        <v>35</v>
      </c>
      <c r="D22" s="46">
        <v>254963</v>
      </c>
      <c r="E22" s="46">
        <v>10049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265012</v>
      </c>
      <c r="O22" s="47">
        <f t="shared" si="1"/>
        <v>18.630017574692442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SUM(D24:D26)</f>
        <v>17934</v>
      </c>
      <c r="E23" s="31">
        <f t="shared" si="6"/>
        <v>711111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325900</v>
      </c>
      <c r="N23" s="31">
        <f t="shared" ref="N23:N28" si="7">SUM(D23:M23)</f>
        <v>1054945</v>
      </c>
      <c r="O23" s="43">
        <f t="shared" si="1"/>
        <v>74.161335676625654</v>
      </c>
      <c r="P23" s="10"/>
    </row>
    <row r="24" spans="1:16">
      <c r="A24" s="12"/>
      <c r="B24" s="44">
        <v>541</v>
      </c>
      <c r="C24" s="20" t="s">
        <v>37</v>
      </c>
      <c r="D24" s="46">
        <v>0</v>
      </c>
      <c r="E24" s="46">
        <v>711111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711111</v>
      </c>
      <c r="O24" s="47">
        <f t="shared" si="1"/>
        <v>49.990228471001757</v>
      </c>
      <c r="P24" s="9"/>
    </row>
    <row r="25" spans="1:16">
      <c r="A25" s="12"/>
      <c r="B25" s="44">
        <v>542</v>
      </c>
      <c r="C25" s="20" t="s">
        <v>38</v>
      </c>
      <c r="D25" s="46">
        <v>12501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325900</v>
      </c>
      <c r="N25" s="46">
        <f t="shared" si="7"/>
        <v>338401</v>
      </c>
      <c r="O25" s="47">
        <f t="shared" si="1"/>
        <v>23.789173989455186</v>
      </c>
      <c r="P25" s="9"/>
    </row>
    <row r="26" spans="1:16">
      <c r="A26" s="12"/>
      <c r="B26" s="44">
        <v>544</v>
      </c>
      <c r="C26" s="20" t="s">
        <v>54</v>
      </c>
      <c r="D26" s="46">
        <v>5433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5433</v>
      </c>
      <c r="O26" s="47">
        <f t="shared" si="1"/>
        <v>0.38193321616871706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SUM(D28:D28)</f>
        <v>53015</v>
      </c>
      <c r="E27" s="31">
        <f t="shared" si="8"/>
        <v>457860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510875</v>
      </c>
      <c r="O27" s="43">
        <f t="shared" si="1"/>
        <v>35.913884007029878</v>
      </c>
      <c r="P27" s="10"/>
    </row>
    <row r="28" spans="1:16">
      <c r="A28" s="13"/>
      <c r="B28" s="45">
        <v>559</v>
      </c>
      <c r="C28" s="21" t="s">
        <v>40</v>
      </c>
      <c r="D28" s="46">
        <v>53015</v>
      </c>
      <c r="E28" s="46">
        <v>457860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510875</v>
      </c>
      <c r="O28" s="47">
        <f t="shared" si="1"/>
        <v>35.913884007029878</v>
      </c>
      <c r="P28" s="9"/>
    </row>
    <row r="29" spans="1:16" ht="15.75">
      <c r="A29" s="28" t="s">
        <v>43</v>
      </c>
      <c r="B29" s="29"/>
      <c r="C29" s="30"/>
      <c r="D29" s="31">
        <f t="shared" ref="D29:M29" si="9">SUM(D30:D32)</f>
        <v>1147466</v>
      </c>
      <c r="E29" s="31">
        <f t="shared" si="9"/>
        <v>929085</v>
      </c>
      <c r="F29" s="31">
        <f t="shared" si="9"/>
        <v>0</v>
      </c>
      <c r="G29" s="31">
        <f t="shared" si="9"/>
        <v>5605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ref="N29:N36" si="10">SUM(D29:M29)</f>
        <v>2082156</v>
      </c>
      <c r="O29" s="43">
        <f t="shared" si="1"/>
        <v>146.37300527240774</v>
      </c>
      <c r="P29" s="9"/>
    </row>
    <row r="30" spans="1:16">
      <c r="A30" s="12"/>
      <c r="B30" s="44">
        <v>571</v>
      </c>
      <c r="C30" s="20" t="s">
        <v>44</v>
      </c>
      <c r="D30" s="46">
        <v>0</v>
      </c>
      <c r="E30" s="46">
        <v>929085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929085</v>
      </c>
      <c r="O30" s="47">
        <f t="shared" si="1"/>
        <v>65.313532513181016</v>
      </c>
      <c r="P30" s="9"/>
    </row>
    <row r="31" spans="1:16">
      <c r="A31" s="12"/>
      <c r="B31" s="44">
        <v>572</v>
      </c>
      <c r="C31" s="20" t="s">
        <v>45</v>
      </c>
      <c r="D31" s="46">
        <v>1075082</v>
      </c>
      <c r="E31" s="46">
        <v>0</v>
      </c>
      <c r="F31" s="46">
        <v>0</v>
      </c>
      <c r="G31" s="46">
        <v>5605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1080687</v>
      </c>
      <c r="O31" s="47">
        <f t="shared" si="1"/>
        <v>75.970966608084353</v>
      </c>
      <c r="P31" s="9"/>
    </row>
    <row r="32" spans="1:16">
      <c r="A32" s="12"/>
      <c r="B32" s="44">
        <v>573</v>
      </c>
      <c r="C32" s="20" t="s">
        <v>46</v>
      </c>
      <c r="D32" s="46">
        <v>72384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72384</v>
      </c>
      <c r="O32" s="47">
        <f t="shared" si="1"/>
        <v>5.0885061511423553</v>
      </c>
      <c r="P32" s="9"/>
    </row>
    <row r="33" spans="1:119" ht="15.75">
      <c r="A33" s="28" t="s">
        <v>50</v>
      </c>
      <c r="B33" s="29"/>
      <c r="C33" s="30"/>
      <c r="D33" s="31">
        <f t="shared" ref="D33:M33" si="11">SUM(D34:D35)</f>
        <v>216100</v>
      </c>
      <c r="E33" s="31">
        <f t="shared" si="11"/>
        <v>1896057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1255430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3367587</v>
      </c>
      <c r="O33" s="43">
        <f t="shared" si="1"/>
        <v>236.73722319859402</v>
      </c>
      <c r="P33" s="9"/>
    </row>
    <row r="34" spans="1:119">
      <c r="A34" s="12"/>
      <c r="B34" s="44">
        <v>581</v>
      </c>
      <c r="C34" s="20" t="s">
        <v>48</v>
      </c>
      <c r="D34" s="46">
        <v>216100</v>
      </c>
      <c r="E34" s="46">
        <v>1896057</v>
      </c>
      <c r="F34" s="46">
        <v>0</v>
      </c>
      <c r="G34" s="46">
        <v>0</v>
      </c>
      <c r="H34" s="46">
        <v>0</v>
      </c>
      <c r="I34" s="46">
        <v>864403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2976560</v>
      </c>
      <c r="O34" s="47">
        <f t="shared" si="1"/>
        <v>209.24850615114235</v>
      </c>
      <c r="P34" s="9"/>
    </row>
    <row r="35" spans="1:119" ht="15.75" thickBot="1">
      <c r="A35" s="12"/>
      <c r="B35" s="44">
        <v>591</v>
      </c>
      <c r="C35" s="20" t="s">
        <v>49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391027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10"/>
        <v>391027</v>
      </c>
      <c r="O35" s="47">
        <f t="shared" si="1"/>
        <v>27.488717047451669</v>
      </c>
      <c r="P35" s="9"/>
    </row>
    <row r="36" spans="1:119" ht="16.5" thickBot="1">
      <c r="A36" s="14" t="s">
        <v>10</v>
      </c>
      <c r="B36" s="23"/>
      <c r="C36" s="22"/>
      <c r="D36" s="15">
        <f>SUM(D5,D14,D18,D23,D27,D29,D33)</f>
        <v>10912972</v>
      </c>
      <c r="E36" s="15">
        <f t="shared" ref="E36:M36" si="12">SUM(E5,E14,E18,E23,E27,E29,E33)</f>
        <v>5316817</v>
      </c>
      <c r="F36" s="15">
        <f t="shared" si="12"/>
        <v>1933303</v>
      </c>
      <c r="G36" s="15">
        <f t="shared" si="12"/>
        <v>37931</v>
      </c>
      <c r="H36" s="15">
        <f t="shared" si="12"/>
        <v>0</v>
      </c>
      <c r="I36" s="15">
        <f t="shared" si="12"/>
        <v>6149915</v>
      </c>
      <c r="J36" s="15">
        <f t="shared" si="12"/>
        <v>0</v>
      </c>
      <c r="K36" s="15">
        <f t="shared" si="12"/>
        <v>1865019</v>
      </c>
      <c r="L36" s="15">
        <f t="shared" si="12"/>
        <v>0</v>
      </c>
      <c r="M36" s="15">
        <f t="shared" si="12"/>
        <v>325900</v>
      </c>
      <c r="N36" s="15">
        <f t="shared" si="10"/>
        <v>26541857</v>
      </c>
      <c r="O36" s="37">
        <f t="shared" si="1"/>
        <v>1865.8598945518454</v>
      </c>
      <c r="P36" s="6"/>
      <c r="Q36" s="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</row>
    <row r="37" spans="1:119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9"/>
    </row>
    <row r="38" spans="1:119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93" t="s">
        <v>55</v>
      </c>
      <c r="M38" s="93"/>
      <c r="N38" s="93"/>
      <c r="O38" s="41">
        <v>14225</v>
      </c>
    </row>
    <row r="39" spans="1:119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6"/>
    </row>
    <row r="40" spans="1:119" ht="15.75" thickBot="1">
      <c r="A40" s="97" t="s">
        <v>56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9"/>
    </row>
  </sheetData>
  <mergeCells count="10">
    <mergeCell ref="A40:O40"/>
    <mergeCell ref="L38:N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SUM(D6:D13)</f>
        <v>1783502</v>
      </c>
      <c r="E5" s="26">
        <f t="shared" ref="E5:M5" si="0">SUM(E6:E13)</f>
        <v>15056</v>
      </c>
      <c r="F5" s="26">
        <f t="shared" si="0"/>
        <v>4072053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1771777</v>
      </c>
      <c r="L5" s="26">
        <f t="shared" si="0"/>
        <v>0</v>
      </c>
      <c r="M5" s="26">
        <f t="shared" si="0"/>
        <v>0</v>
      </c>
      <c r="N5" s="27">
        <f>SUM(D5:M5)</f>
        <v>7642388</v>
      </c>
      <c r="O5" s="32">
        <f t="shared" ref="O5:O38" si="1">(N5/O$40)</f>
        <v>584.86171271141041</v>
      </c>
      <c r="P5" s="6"/>
    </row>
    <row r="6" spans="1:133">
      <c r="A6" s="12"/>
      <c r="B6" s="44">
        <v>511</v>
      </c>
      <c r="C6" s="20" t="s">
        <v>19</v>
      </c>
      <c r="D6" s="46">
        <v>80818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80818</v>
      </c>
      <c r="O6" s="47">
        <f t="shared" si="1"/>
        <v>6.1848932425193235</v>
      </c>
      <c r="P6" s="9"/>
    </row>
    <row r="7" spans="1:133">
      <c r="A7" s="12"/>
      <c r="B7" s="44">
        <v>512</v>
      </c>
      <c r="C7" s="20" t="s">
        <v>20</v>
      </c>
      <c r="D7" s="46">
        <v>442018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442018</v>
      </c>
      <c r="O7" s="47">
        <f t="shared" si="1"/>
        <v>33.827045228438053</v>
      </c>
      <c r="P7" s="9"/>
    </row>
    <row r="8" spans="1:133">
      <c r="A8" s="12"/>
      <c r="B8" s="44">
        <v>513</v>
      </c>
      <c r="C8" s="20" t="s">
        <v>21</v>
      </c>
      <c r="D8" s="46">
        <v>385961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385961</v>
      </c>
      <c r="O8" s="47">
        <f t="shared" si="1"/>
        <v>29.537078135761842</v>
      </c>
      <c r="P8" s="9"/>
    </row>
    <row r="9" spans="1:133">
      <c r="A9" s="12"/>
      <c r="B9" s="44">
        <v>514</v>
      </c>
      <c r="C9" s="20" t="s">
        <v>22</v>
      </c>
      <c r="D9" s="46">
        <v>56383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56383</v>
      </c>
      <c r="O9" s="47">
        <f t="shared" si="1"/>
        <v>4.3149154358307182</v>
      </c>
      <c r="P9" s="9"/>
    </row>
    <row r="10" spans="1:133">
      <c r="A10" s="12"/>
      <c r="B10" s="44">
        <v>515</v>
      </c>
      <c r="C10" s="20" t="s">
        <v>23</v>
      </c>
      <c r="D10" s="46">
        <v>137502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137502</v>
      </c>
      <c r="O10" s="47">
        <f t="shared" si="1"/>
        <v>10.522843805004975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4072053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4072053</v>
      </c>
      <c r="O11" s="47">
        <f t="shared" si="1"/>
        <v>311.6287594704217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1771777</v>
      </c>
      <c r="L12" s="46">
        <v>0</v>
      </c>
      <c r="M12" s="46">
        <v>0</v>
      </c>
      <c r="N12" s="46">
        <f t="shared" si="2"/>
        <v>1771777</v>
      </c>
      <c r="O12" s="47">
        <f t="shared" si="1"/>
        <v>135.59171959898981</v>
      </c>
      <c r="P12" s="9"/>
    </row>
    <row r="13" spans="1:133">
      <c r="A13" s="12"/>
      <c r="B13" s="44">
        <v>519</v>
      </c>
      <c r="C13" s="20" t="s">
        <v>26</v>
      </c>
      <c r="D13" s="46">
        <v>680820</v>
      </c>
      <c r="E13" s="46">
        <v>15056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695876</v>
      </c>
      <c r="O13" s="47">
        <f t="shared" si="1"/>
        <v>53.254457794444022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6329456</v>
      </c>
      <c r="E14" s="31">
        <f t="shared" si="3"/>
        <v>499494</v>
      </c>
      <c r="F14" s="31">
        <f t="shared" si="3"/>
        <v>0</v>
      </c>
      <c r="G14" s="31">
        <f t="shared" si="3"/>
        <v>88828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6917778</v>
      </c>
      <c r="O14" s="43">
        <f t="shared" si="1"/>
        <v>529.40828040101019</v>
      </c>
      <c r="P14" s="10"/>
    </row>
    <row r="15" spans="1:133">
      <c r="A15" s="12"/>
      <c r="B15" s="44">
        <v>521</v>
      </c>
      <c r="C15" s="20" t="s">
        <v>28</v>
      </c>
      <c r="D15" s="46">
        <v>3850349</v>
      </c>
      <c r="E15" s="46">
        <v>362489</v>
      </c>
      <c r="F15" s="46">
        <v>0</v>
      </c>
      <c r="G15" s="46">
        <v>88828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4301666</v>
      </c>
      <c r="O15" s="47">
        <f t="shared" si="1"/>
        <v>329.20073467513583</v>
      </c>
      <c r="P15" s="9"/>
    </row>
    <row r="16" spans="1:133">
      <c r="A16" s="12"/>
      <c r="B16" s="44">
        <v>522</v>
      </c>
      <c r="C16" s="20" t="s">
        <v>29</v>
      </c>
      <c r="D16" s="46">
        <v>2113765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2113765</v>
      </c>
      <c r="O16" s="47">
        <f t="shared" si="1"/>
        <v>161.76360296931202</v>
      </c>
      <c r="P16" s="9"/>
    </row>
    <row r="17" spans="1:16">
      <c r="A17" s="12"/>
      <c r="B17" s="44">
        <v>524</v>
      </c>
      <c r="C17" s="20" t="s">
        <v>30</v>
      </c>
      <c r="D17" s="46">
        <v>365342</v>
      </c>
      <c r="E17" s="46">
        <v>137005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502347</v>
      </c>
      <c r="O17" s="47">
        <f t="shared" si="1"/>
        <v>38.443942756562329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949610</v>
      </c>
      <c r="E18" s="31">
        <f t="shared" si="5"/>
        <v>10700</v>
      </c>
      <c r="F18" s="31">
        <f t="shared" si="5"/>
        <v>0</v>
      </c>
      <c r="G18" s="31">
        <f t="shared" si="5"/>
        <v>2900</v>
      </c>
      <c r="H18" s="31">
        <f t="shared" si="5"/>
        <v>0</v>
      </c>
      <c r="I18" s="31">
        <f t="shared" si="5"/>
        <v>4582759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5545969</v>
      </c>
      <c r="O18" s="43">
        <f t="shared" si="1"/>
        <v>424.4255758781664</v>
      </c>
      <c r="P18" s="10"/>
    </row>
    <row r="19" spans="1:16">
      <c r="A19" s="12"/>
      <c r="B19" s="44">
        <v>534</v>
      </c>
      <c r="C19" s="20" t="s">
        <v>32</v>
      </c>
      <c r="D19" s="46">
        <v>820424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820424</v>
      </c>
      <c r="O19" s="47">
        <f t="shared" si="1"/>
        <v>62.785949338027088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4582759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4582759</v>
      </c>
      <c r="O20" s="47">
        <f t="shared" si="1"/>
        <v>350.7124052957833</v>
      </c>
      <c r="P20" s="9"/>
    </row>
    <row r="21" spans="1:16">
      <c r="A21" s="12"/>
      <c r="B21" s="44">
        <v>537</v>
      </c>
      <c r="C21" s="20" t="s">
        <v>34</v>
      </c>
      <c r="D21" s="46">
        <v>11187</v>
      </c>
      <c r="E21" s="46">
        <v>0</v>
      </c>
      <c r="F21" s="46">
        <v>0</v>
      </c>
      <c r="G21" s="46">
        <v>2900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14087</v>
      </c>
      <c r="O21" s="47">
        <f t="shared" si="1"/>
        <v>1.0780592331828269</v>
      </c>
      <c r="P21" s="9"/>
    </row>
    <row r="22" spans="1:16">
      <c r="A22" s="12"/>
      <c r="B22" s="44">
        <v>539</v>
      </c>
      <c r="C22" s="20" t="s">
        <v>35</v>
      </c>
      <c r="D22" s="46">
        <v>117999</v>
      </c>
      <c r="E22" s="46">
        <v>10700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128699</v>
      </c>
      <c r="O22" s="47">
        <f t="shared" si="1"/>
        <v>9.8491620111731848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148836</v>
      </c>
      <c r="E23" s="31">
        <f t="shared" si="6"/>
        <v>1757042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341826</v>
      </c>
      <c r="N23" s="31">
        <f t="shared" ref="N23:N28" si="7">SUM(D23:M23)</f>
        <v>2247704</v>
      </c>
      <c r="O23" s="43">
        <f t="shared" si="1"/>
        <v>172.01377515879696</v>
      </c>
      <c r="P23" s="10"/>
    </row>
    <row r="24" spans="1:16">
      <c r="A24" s="12"/>
      <c r="B24" s="44">
        <v>541</v>
      </c>
      <c r="C24" s="20" t="s">
        <v>37</v>
      </c>
      <c r="D24" s="46">
        <v>0</v>
      </c>
      <c r="E24" s="46">
        <v>1757042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1757042</v>
      </c>
      <c r="O24" s="47">
        <f t="shared" si="1"/>
        <v>134.46406979413791</v>
      </c>
      <c r="P24" s="9"/>
    </row>
    <row r="25" spans="1:16">
      <c r="A25" s="12"/>
      <c r="B25" s="44">
        <v>542</v>
      </c>
      <c r="C25" s="20" t="s">
        <v>38</v>
      </c>
      <c r="D25" s="46">
        <v>148836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341826</v>
      </c>
      <c r="N25" s="46">
        <f t="shared" si="7"/>
        <v>490662</v>
      </c>
      <c r="O25" s="47">
        <f t="shared" si="1"/>
        <v>37.549705364659062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48001</v>
      </c>
      <c r="E26" s="31">
        <f t="shared" si="8"/>
        <v>505993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553994</v>
      </c>
      <c r="O26" s="43">
        <f t="shared" si="1"/>
        <v>42.396418458712787</v>
      </c>
      <c r="P26" s="10"/>
    </row>
    <row r="27" spans="1:16">
      <c r="A27" s="13"/>
      <c r="B27" s="45">
        <v>559</v>
      </c>
      <c r="C27" s="21" t="s">
        <v>40</v>
      </c>
      <c r="D27" s="46">
        <v>48001</v>
      </c>
      <c r="E27" s="46">
        <v>505993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553994</v>
      </c>
      <c r="O27" s="47">
        <f t="shared" si="1"/>
        <v>42.396418458712787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SUM(D29:D29)</f>
        <v>6000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6000</v>
      </c>
      <c r="O28" s="43">
        <f t="shared" si="1"/>
        <v>0.45917195989898218</v>
      </c>
      <c r="P28" s="10"/>
    </row>
    <row r="29" spans="1:16">
      <c r="A29" s="12"/>
      <c r="B29" s="44">
        <v>569</v>
      </c>
      <c r="C29" s="20" t="s">
        <v>42</v>
      </c>
      <c r="D29" s="46">
        <v>6000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10">SUM(D29:M29)</f>
        <v>6000</v>
      </c>
      <c r="O29" s="47">
        <f t="shared" si="1"/>
        <v>0.45917195989898218</v>
      </c>
      <c r="P29" s="9"/>
    </row>
    <row r="30" spans="1:16" ht="15.75">
      <c r="A30" s="28" t="s">
        <v>43</v>
      </c>
      <c r="B30" s="29"/>
      <c r="C30" s="30"/>
      <c r="D30" s="31">
        <f t="shared" ref="D30:M30" si="11">SUM(D31:D34)</f>
        <v>1144223</v>
      </c>
      <c r="E30" s="31">
        <f t="shared" si="11"/>
        <v>914670</v>
      </c>
      <c r="F30" s="31">
        <f t="shared" si="11"/>
        <v>0</v>
      </c>
      <c r="G30" s="31">
        <f t="shared" si="11"/>
        <v>184221</v>
      </c>
      <c r="H30" s="31">
        <f t="shared" si="11"/>
        <v>0</v>
      </c>
      <c r="I30" s="31">
        <f t="shared" si="11"/>
        <v>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>SUM(D30:M30)</f>
        <v>2243114</v>
      </c>
      <c r="O30" s="43">
        <f t="shared" si="1"/>
        <v>171.66250860947426</v>
      </c>
      <c r="P30" s="9"/>
    </row>
    <row r="31" spans="1:16">
      <c r="A31" s="12"/>
      <c r="B31" s="44">
        <v>571</v>
      </c>
      <c r="C31" s="20" t="s">
        <v>44</v>
      </c>
      <c r="D31" s="46">
        <v>0</v>
      </c>
      <c r="E31" s="46">
        <v>914670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914670</v>
      </c>
      <c r="O31" s="47">
        <f t="shared" si="1"/>
        <v>69.998469426800341</v>
      </c>
      <c r="P31" s="9"/>
    </row>
    <row r="32" spans="1:16">
      <c r="A32" s="12"/>
      <c r="B32" s="44">
        <v>572</v>
      </c>
      <c r="C32" s="20" t="s">
        <v>45</v>
      </c>
      <c r="D32" s="46">
        <v>1042745</v>
      </c>
      <c r="E32" s="46">
        <v>0</v>
      </c>
      <c r="F32" s="46">
        <v>0</v>
      </c>
      <c r="G32" s="46">
        <v>184221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1226966</v>
      </c>
      <c r="O32" s="47">
        <f t="shared" si="1"/>
        <v>93.898063824902422</v>
      </c>
      <c r="P32" s="9"/>
    </row>
    <row r="33" spans="1:119">
      <c r="A33" s="12"/>
      <c r="B33" s="44">
        <v>573</v>
      </c>
      <c r="C33" s="20" t="s">
        <v>46</v>
      </c>
      <c r="D33" s="46">
        <v>81331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81331</v>
      </c>
      <c r="O33" s="47">
        <f t="shared" si="1"/>
        <v>6.2241524450906862</v>
      </c>
      <c r="P33" s="9"/>
    </row>
    <row r="34" spans="1:119">
      <c r="A34" s="12"/>
      <c r="B34" s="44">
        <v>579</v>
      </c>
      <c r="C34" s="20" t="s">
        <v>47</v>
      </c>
      <c r="D34" s="46">
        <v>20147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20147</v>
      </c>
      <c r="O34" s="47">
        <f t="shared" si="1"/>
        <v>1.541822912680799</v>
      </c>
      <c r="P34" s="9"/>
    </row>
    <row r="35" spans="1:119" ht="15.75">
      <c r="A35" s="28" t="s">
        <v>50</v>
      </c>
      <c r="B35" s="29"/>
      <c r="C35" s="30"/>
      <c r="D35" s="31">
        <f t="shared" ref="D35:M35" si="12">SUM(D36:D37)</f>
        <v>221627</v>
      </c>
      <c r="E35" s="31">
        <f t="shared" si="12"/>
        <v>5234176</v>
      </c>
      <c r="F35" s="31">
        <f t="shared" si="12"/>
        <v>0</v>
      </c>
      <c r="G35" s="31">
        <f t="shared" si="12"/>
        <v>0</v>
      </c>
      <c r="H35" s="31">
        <f t="shared" si="12"/>
        <v>0</v>
      </c>
      <c r="I35" s="31">
        <f t="shared" si="12"/>
        <v>1307217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>SUM(D35:M35)</f>
        <v>6763020</v>
      </c>
      <c r="O35" s="43">
        <f t="shared" si="1"/>
        <v>517.56485803933572</v>
      </c>
      <c r="P35" s="9"/>
    </row>
    <row r="36" spans="1:119">
      <c r="A36" s="12"/>
      <c r="B36" s="44">
        <v>581</v>
      </c>
      <c r="C36" s="20" t="s">
        <v>48</v>
      </c>
      <c r="D36" s="46">
        <v>221627</v>
      </c>
      <c r="E36" s="46">
        <v>5234176</v>
      </c>
      <c r="F36" s="46">
        <v>0</v>
      </c>
      <c r="G36" s="46">
        <v>0</v>
      </c>
      <c r="H36" s="46">
        <v>0</v>
      </c>
      <c r="I36" s="46">
        <v>865070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6320873</v>
      </c>
      <c r="O36" s="47">
        <f t="shared" si="1"/>
        <v>483.72794061375987</v>
      </c>
      <c r="P36" s="9"/>
    </row>
    <row r="37" spans="1:119" ht="15.75" thickBot="1">
      <c r="A37" s="12"/>
      <c r="B37" s="44">
        <v>591</v>
      </c>
      <c r="C37" s="20" t="s">
        <v>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442147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442147</v>
      </c>
      <c r="O37" s="47">
        <f t="shared" si="1"/>
        <v>33.836917425575876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SUM(D5,D14,D18,D23,D26,D28,D30,D35)</f>
        <v>10631255</v>
      </c>
      <c r="E38" s="15">
        <f t="shared" si="13"/>
        <v>8937131</v>
      </c>
      <c r="F38" s="15">
        <f t="shared" si="13"/>
        <v>4072053</v>
      </c>
      <c r="G38" s="15">
        <f t="shared" si="13"/>
        <v>275949</v>
      </c>
      <c r="H38" s="15">
        <f t="shared" si="13"/>
        <v>0</v>
      </c>
      <c r="I38" s="15">
        <f t="shared" si="13"/>
        <v>5889976</v>
      </c>
      <c r="J38" s="15">
        <f t="shared" si="13"/>
        <v>0</v>
      </c>
      <c r="K38" s="15">
        <f t="shared" si="13"/>
        <v>1771777</v>
      </c>
      <c r="L38" s="15">
        <f t="shared" si="13"/>
        <v>0</v>
      </c>
      <c r="M38" s="15">
        <f t="shared" si="13"/>
        <v>341826</v>
      </c>
      <c r="N38" s="15">
        <f>SUM(D38:M38)</f>
        <v>31919967</v>
      </c>
      <c r="O38" s="37">
        <f t="shared" si="1"/>
        <v>2442.7923012168058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3" t="s">
        <v>51</v>
      </c>
      <c r="M40" s="93"/>
      <c r="N40" s="93"/>
      <c r="O40" s="41">
        <v>13067</v>
      </c>
    </row>
    <row r="41" spans="1:119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/>
    </row>
    <row r="42" spans="1:119" ht="15.75" thickBot="1">
      <c r="A42" s="97" t="s">
        <v>56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</sheetData>
  <mergeCells count="10">
    <mergeCell ref="A42:O42"/>
    <mergeCell ref="A1:O1"/>
    <mergeCell ref="D3:H3"/>
    <mergeCell ref="I3:J3"/>
    <mergeCell ref="K3:L3"/>
    <mergeCell ref="O3:O4"/>
    <mergeCell ref="A2:O2"/>
    <mergeCell ref="A3:C4"/>
    <mergeCell ref="A41:O41"/>
    <mergeCell ref="L40:N40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29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64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1808327</v>
      </c>
      <c r="E5" s="26">
        <f t="shared" si="0"/>
        <v>73748</v>
      </c>
      <c r="F5" s="26">
        <f t="shared" si="0"/>
        <v>2020883</v>
      </c>
      <c r="G5" s="26">
        <f t="shared" si="0"/>
        <v>10803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1752682</v>
      </c>
      <c r="L5" s="26">
        <f t="shared" si="0"/>
        <v>0</v>
      </c>
      <c r="M5" s="26">
        <f t="shared" si="0"/>
        <v>0</v>
      </c>
      <c r="N5" s="27">
        <f>SUM(D5:M5)</f>
        <v>5666443</v>
      </c>
      <c r="O5" s="32">
        <f t="shared" ref="O5:O35" si="1">(N5/O$37)</f>
        <v>434.14365614465214</v>
      </c>
      <c r="P5" s="6"/>
    </row>
    <row r="6" spans="1:133">
      <c r="A6" s="12"/>
      <c r="B6" s="44">
        <v>511</v>
      </c>
      <c r="C6" s="20" t="s">
        <v>19</v>
      </c>
      <c r="D6" s="46">
        <v>81435</v>
      </c>
      <c r="E6" s="46">
        <v>0</v>
      </c>
      <c r="F6" s="46">
        <v>0</v>
      </c>
      <c r="G6" s="46">
        <v>10803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92238</v>
      </c>
      <c r="O6" s="47">
        <f t="shared" si="1"/>
        <v>7.0669629175605273</v>
      </c>
      <c r="P6" s="9"/>
    </row>
    <row r="7" spans="1:133">
      <c r="A7" s="12"/>
      <c r="B7" s="44">
        <v>512</v>
      </c>
      <c r="C7" s="20" t="s">
        <v>20</v>
      </c>
      <c r="D7" s="46">
        <v>372597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372597</v>
      </c>
      <c r="O7" s="47">
        <f t="shared" si="1"/>
        <v>28.54711921544591</v>
      </c>
      <c r="P7" s="9"/>
    </row>
    <row r="8" spans="1:133">
      <c r="A8" s="12"/>
      <c r="B8" s="44">
        <v>513</v>
      </c>
      <c r="C8" s="20" t="s">
        <v>21</v>
      </c>
      <c r="D8" s="46">
        <v>392452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392452</v>
      </c>
      <c r="O8" s="47">
        <f t="shared" si="1"/>
        <v>30.068342016549188</v>
      </c>
      <c r="P8" s="9"/>
    </row>
    <row r="9" spans="1:133">
      <c r="A9" s="12"/>
      <c r="B9" s="44">
        <v>514</v>
      </c>
      <c r="C9" s="20" t="s">
        <v>22</v>
      </c>
      <c r="D9" s="46">
        <v>51610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51610</v>
      </c>
      <c r="O9" s="47">
        <f t="shared" si="1"/>
        <v>3.954183266932271</v>
      </c>
      <c r="P9" s="9"/>
    </row>
    <row r="10" spans="1:133">
      <c r="A10" s="12"/>
      <c r="B10" s="44">
        <v>515</v>
      </c>
      <c r="C10" s="20" t="s">
        <v>23</v>
      </c>
      <c r="D10" s="46">
        <v>160813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160813</v>
      </c>
      <c r="O10" s="47">
        <f t="shared" si="1"/>
        <v>12.320946981305546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2020883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2020883</v>
      </c>
      <c r="O11" s="47">
        <f t="shared" si="1"/>
        <v>154.83320563898252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1752682</v>
      </c>
      <c r="L12" s="46">
        <v>0</v>
      </c>
      <c r="M12" s="46">
        <v>0</v>
      </c>
      <c r="N12" s="46">
        <f t="shared" si="2"/>
        <v>1752682</v>
      </c>
      <c r="O12" s="47">
        <f t="shared" si="1"/>
        <v>134.28455409132701</v>
      </c>
      <c r="P12" s="9"/>
    </row>
    <row r="13" spans="1:133">
      <c r="A13" s="12"/>
      <c r="B13" s="44">
        <v>519</v>
      </c>
      <c r="C13" s="20" t="s">
        <v>26</v>
      </c>
      <c r="D13" s="46">
        <v>749420</v>
      </c>
      <c r="E13" s="46">
        <v>73748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823168</v>
      </c>
      <c r="O13" s="47">
        <f t="shared" si="1"/>
        <v>63.068342016549188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7103416</v>
      </c>
      <c r="E14" s="31">
        <f t="shared" si="3"/>
        <v>235849</v>
      </c>
      <c r="F14" s="31">
        <f t="shared" si="3"/>
        <v>0</v>
      </c>
      <c r="G14" s="31">
        <f t="shared" si="3"/>
        <v>29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5" si="4">SUM(D14:M14)</f>
        <v>7339294</v>
      </c>
      <c r="O14" s="43">
        <f t="shared" si="1"/>
        <v>562.31182960465833</v>
      </c>
      <c r="P14" s="10"/>
    </row>
    <row r="15" spans="1:133">
      <c r="A15" s="12"/>
      <c r="B15" s="44">
        <v>521</v>
      </c>
      <c r="C15" s="20" t="s">
        <v>28</v>
      </c>
      <c r="D15" s="46">
        <v>4281565</v>
      </c>
      <c r="E15" s="46">
        <v>97568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4379133</v>
      </c>
      <c r="O15" s="47">
        <f t="shared" si="1"/>
        <v>335.51432730616</v>
      </c>
      <c r="P15" s="9"/>
    </row>
    <row r="16" spans="1:133">
      <c r="A16" s="12"/>
      <c r="B16" s="44">
        <v>522</v>
      </c>
      <c r="C16" s="20" t="s">
        <v>29</v>
      </c>
      <c r="D16" s="46">
        <v>2405039</v>
      </c>
      <c r="E16" s="46">
        <v>0</v>
      </c>
      <c r="F16" s="46">
        <v>0</v>
      </c>
      <c r="G16" s="46">
        <v>29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2405068</v>
      </c>
      <c r="O16" s="47">
        <f t="shared" si="1"/>
        <v>184.26815813668404</v>
      </c>
      <c r="P16" s="9"/>
    </row>
    <row r="17" spans="1:16">
      <c r="A17" s="12"/>
      <c r="B17" s="44">
        <v>524</v>
      </c>
      <c r="C17" s="20" t="s">
        <v>30</v>
      </c>
      <c r="D17" s="46">
        <v>416812</v>
      </c>
      <c r="E17" s="46">
        <v>138281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555093</v>
      </c>
      <c r="O17" s="47">
        <f t="shared" si="1"/>
        <v>42.529344161814279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903276</v>
      </c>
      <c r="E18" s="31">
        <f t="shared" si="5"/>
        <v>869344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4694546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6467166</v>
      </c>
      <c r="O18" s="43">
        <f t="shared" si="1"/>
        <v>495.49233833895187</v>
      </c>
      <c r="P18" s="10"/>
    </row>
    <row r="19" spans="1:16">
      <c r="A19" s="12"/>
      <c r="B19" s="44">
        <v>534</v>
      </c>
      <c r="C19" s="20" t="s">
        <v>32</v>
      </c>
      <c r="D19" s="46">
        <v>774043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774043</v>
      </c>
      <c r="O19" s="47">
        <f t="shared" si="1"/>
        <v>59.30455102666258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4694546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4694546</v>
      </c>
      <c r="O20" s="47">
        <f t="shared" si="1"/>
        <v>359.68020226785166</v>
      </c>
      <c r="P20" s="9"/>
    </row>
    <row r="21" spans="1:16">
      <c r="A21" s="12"/>
      <c r="B21" s="44">
        <v>539</v>
      </c>
      <c r="C21" s="20" t="s">
        <v>35</v>
      </c>
      <c r="D21" s="46">
        <v>129233</v>
      </c>
      <c r="E21" s="46">
        <v>869344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998577</v>
      </c>
      <c r="O21" s="47">
        <f t="shared" si="1"/>
        <v>76.507585044437633</v>
      </c>
      <c r="P21" s="9"/>
    </row>
    <row r="22" spans="1:16" ht="15.75">
      <c r="A22" s="28" t="s">
        <v>36</v>
      </c>
      <c r="B22" s="29"/>
      <c r="C22" s="30"/>
      <c r="D22" s="31">
        <f t="shared" ref="D22:M22" si="6">SUM(D23:D24)</f>
        <v>0</v>
      </c>
      <c r="E22" s="31">
        <f t="shared" si="6"/>
        <v>2834374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198869</v>
      </c>
      <c r="N22" s="31">
        <f t="shared" si="4"/>
        <v>3033243</v>
      </c>
      <c r="O22" s="43">
        <f t="shared" si="1"/>
        <v>232.39679742568188</v>
      </c>
      <c r="P22" s="10"/>
    </row>
    <row r="23" spans="1:16">
      <c r="A23" s="12"/>
      <c r="B23" s="44">
        <v>541</v>
      </c>
      <c r="C23" s="20" t="s">
        <v>37</v>
      </c>
      <c r="D23" s="46">
        <v>0</v>
      </c>
      <c r="E23" s="46">
        <v>2834374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2834374</v>
      </c>
      <c r="O23" s="47">
        <f t="shared" si="1"/>
        <v>217.16012871590561</v>
      </c>
      <c r="P23" s="9"/>
    </row>
    <row r="24" spans="1:16">
      <c r="A24" s="12"/>
      <c r="B24" s="44">
        <v>542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198869</v>
      </c>
      <c r="N24" s="46">
        <f t="shared" si="4"/>
        <v>198869</v>
      </c>
      <c r="O24" s="47">
        <f t="shared" si="1"/>
        <v>15.23666870977628</v>
      </c>
      <c r="P24" s="9"/>
    </row>
    <row r="25" spans="1:16" ht="15.75">
      <c r="A25" s="28" t="s">
        <v>39</v>
      </c>
      <c r="B25" s="29"/>
      <c r="C25" s="30"/>
      <c r="D25" s="31">
        <f t="shared" ref="D25:M25" si="7">SUM(D26:D26)</f>
        <v>24256</v>
      </c>
      <c r="E25" s="31">
        <f t="shared" si="7"/>
        <v>534352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4"/>
        <v>558608</v>
      </c>
      <c r="O25" s="43">
        <f t="shared" si="1"/>
        <v>42.798651547655531</v>
      </c>
      <c r="P25" s="10"/>
    </row>
    <row r="26" spans="1:16">
      <c r="A26" s="13"/>
      <c r="B26" s="45">
        <v>559</v>
      </c>
      <c r="C26" s="21" t="s">
        <v>40</v>
      </c>
      <c r="D26" s="46">
        <v>24256</v>
      </c>
      <c r="E26" s="46">
        <v>534352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558608</v>
      </c>
      <c r="O26" s="47">
        <f t="shared" si="1"/>
        <v>42.798651547655531</v>
      </c>
      <c r="P26" s="9"/>
    </row>
    <row r="27" spans="1:16" ht="15.75">
      <c r="A27" s="28" t="s">
        <v>43</v>
      </c>
      <c r="B27" s="29"/>
      <c r="C27" s="30"/>
      <c r="D27" s="31">
        <f t="shared" ref="D27:M27" si="8">SUM(D28:D31)</f>
        <v>1245116</v>
      </c>
      <c r="E27" s="31">
        <f t="shared" si="8"/>
        <v>1211267</v>
      </c>
      <c r="F27" s="31">
        <f t="shared" si="8"/>
        <v>0</v>
      </c>
      <c r="G27" s="31">
        <f t="shared" si="8"/>
        <v>702521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3158904</v>
      </c>
      <c r="O27" s="43">
        <f t="shared" si="1"/>
        <v>242.02451731535396</v>
      </c>
      <c r="P27" s="9"/>
    </row>
    <row r="28" spans="1:16">
      <c r="A28" s="12"/>
      <c r="B28" s="44">
        <v>571</v>
      </c>
      <c r="C28" s="20" t="s">
        <v>44</v>
      </c>
      <c r="D28" s="46">
        <v>0</v>
      </c>
      <c r="E28" s="46">
        <v>853643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853643</v>
      </c>
      <c r="O28" s="47">
        <f t="shared" si="1"/>
        <v>65.403233220962306</v>
      </c>
      <c r="P28" s="9"/>
    </row>
    <row r="29" spans="1:16">
      <c r="A29" s="12"/>
      <c r="B29" s="44">
        <v>572</v>
      </c>
      <c r="C29" s="20" t="s">
        <v>45</v>
      </c>
      <c r="D29" s="46">
        <v>1113249</v>
      </c>
      <c r="E29" s="46">
        <v>357624</v>
      </c>
      <c r="F29" s="46">
        <v>0</v>
      </c>
      <c r="G29" s="46">
        <v>702521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2173394</v>
      </c>
      <c r="O29" s="47">
        <f t="shared" si="1"/>
        <v>166.51808152007357</v>
      </c>
      <c r="P29" s="9"/>
    </row>
    <row r="30" spans="1:16">
      <c r="A30" s="12"/>
      <c r="B30" s="44">
        <v>573</v>
      </c>
      <c r="C30" s="20" t="s">
        <v>46</v>
      </c>
      <c r="D30" s="46">
        <v>124509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124509</v>
      </c>
      <c r="O30" s="47">
        <f t="shared" si="1"/>
        <v>9.539457554397794</v>
      </c>
      <c r="P30" s="9"/>
    </row>
    <row r="31" spans="1:16">
      <c r="A31" s="12"/>
      <c r="B31" s="44">
        <v>579</v>
      </c>
      <c r="C31" s="20" t="s">
        <v>47</v>
      </c>
      <c r="D31" s="46">
        <v>7358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7358</v>
      </c>
      <c r="O31" s="47">
        <f t="shared" si="1"/>
        <v>0.56374501992031878</v>
      </c>
      <c r="P31" s="9"/>
    </row>
    <row r="32" spans="1:16" ht="15.75">
      <c r="A32" s="28" t="s">
        <v>50</v>
      </c>
      <c r="B32" s="29"/>
      <c r="C32" s="30"/>
      <c r="D32" s="31">
        <f t="shared" ref="D32:M32" si="9">SUM(D33:D34)</f>
        <v>329997</v>
      </c>
      <c r="E32" s="31">
        <f t="shared" si="9"/>
        <v>6138815</v>
      </c>
      <c r="F32" s="31">
        <f t="shared" si="9"/>
        <v>70947</v>
      </c>
      <c r="G32" s="31">
        <f t="shared" si="9"/>
        <v>384450</v>
      </c>
      <c r="H32" s="31">
        <f t="shared" si="9"/>
        <v>0</v>
      </c>
      <c r="I32" s="31">
        <f t="shared" si="9"/>
        <v>1364640</v>
      </c>
      <c r="J32" s="31">
        <f t="shared" si="9"/>
        <v>0</v>
      </c>
      <c r="K32" s="31">
        <f t="shared" si="9"/>
        <v>0</v>
      </c>
      <c r="L32" s="31">
        <f t="shared" si="9"/>
        <v>0</v>
      </c>
      <c r="M32" s="31">
        <f t="shared" si="9"/>
        <v>0</v>
      </c>
      <c r="N32" s="31">
        <f t="shared" si="4"/>
        <v>8288849</v>
      </c>
      <c r="O32" s="43">
        <f t="shared" si="1"/>
        <v>635.06351517008886</v>
      </c>
      <c r="P32" s="9"/>
    </row>
    <row r="33" spans="1:119">
      <c r="A33" s="12"/>
      <c r="B33" s="44">
        <v>581</v>
      </c>
      <c r="C33" s="20" t="s">
        <v>48</v>
      </c>
      <c r="D33" s="46">
        <v>329997</v>
      </c>
      <c r="E33" s="46">
        <v>6138815</v>
      </c>
      <c r="F33" s="46">
        <v>18532</v>
      </c>
      <c r="G33" s="46">
        <v>384450</v>
      </c>
      <c r="H33" s="46">
        <v>0</v>
      </c>
      <c r="I33" s="46">
        <v>864877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7736671</v>
      </c>
      <c r="O33" s="47">
        <f t="shared" si="1"/>
        <v>592.75750842782713</v>
      </c>
      <c r="P33" s="9"/>
    </row>
    <row r="34" spans="1:119" ht="15.75" thickBot="1">
      <c r="A34" s="12"/>
      <c r="B34" s="44">
        <v>591</v>
      </c>
      <c r="C34" s="20" t="s">
        <v>49</v>
      </c>
      <c r="D34" s="46">
        <v>0</v>
      </c>
      <c r="E34" s="46">
        <v>0</v>
      </c>
      <c r="F34" s="46">
        <v>52415</v>
      </c>
      <c r="G34" s="46">
        <v>0</v>
      </c>
      <c r="H34" s="46">
        <v>0</v>
      </c>
      <c r="I34" s="46">
        <v>499763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552178</v>
      </c>
      <c r="O34" s="47">
        <f t="shared" si="1"/>
        <v>42.306006742261722</v>
      </c>
      <c r="P34" s="9"/>
    </row>
    <row r="35" spans="1:119" ht="16.5" thickBot="1">
      <c r="A35" s="14" t="s">
        <v>10</v>
      </c>
      <c r="B35" s="23"/>
      <c r="C35" s="22"/>
      <c r="D35" s="15">
        <f>SUM(D5,D14,D18,D22,D25,D27,D32)</f>
        <v>11414388</v>
      </c>
      <c r="E35" s="15">
        <f t="shared" ref="E35:M35" si="10">SUM(E5,E14,E18,E22,E25,E27,E32)</f>
        <v>11897749</v>
      </c>
      <c r="F35" s="15">
        <f t="shared" si="10"/>
        <v>2091830</v>
      </c>
      <c r="G35" s="15">
        <f t="shared" si="10"/>
        <v>1097803</v>
      </c>
      <c r="H35" s="15">
        <f t="shared" si="10"/>
        <v>0</v>
      </c>
      <c r="I35" s="15">
        <f t="shared" si="10"/>
        <v>6059186</v>
      </c>
      <c r="J35" s="15">
        <f t="shared" si="10"/>
        <v>0</v>
      </c>
      <c r="K35" s="15">
        <f t="shared" si="10"/>
        <v>1752682</v>
      </c>
      <c r="L35" s="15">
        <f t="shared" si="10"/>
        <v>0</v>
      </c>
      <c r="M35" s="15">
        <f t="shared" si="10"/>
        <v>198869</v>
      </c>
      <c r="N35" s="15">
        <f t="shared" si="4"/>
        <v>34512507</v>
      </c>
      <c r="O35" s="37">
        <f t="shared" si="1"/>
        <v>2644.2313055470427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65</v>
      </c>
      <c r="M37" s="93"/>
      <c r="N37" s="93"/>
      <c r="O37" s="41">
        <v>13052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56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83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1959458</v>
      </c>
      <c r="E5" s="26">
        <f t="shared" si="0"/>
        <v>0</v>
      </c>
      <c r="F5" s="26">
        <f t="shared" si="0"/>
        <v>1688785</v>
      </c>
      <c r="G5" s="26">
        <f t="shared" si="0"/>
        <v>29733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1671379</v>
      </c>
      <c r="L5" s="26">
        <f t="shared" si="0"/>
        <v>0</v>
      </c>
      <c r="M5" s="26">
        <f t="shared" si="0"/>
        <v>0</v>
      </c>
      <c r="N5" s="27">
        <f>SUM(D5:M5)</f>
        <v>5349355</v>
      </c>
      <c r="O5" s="32">
        <f t="shared" ref="O5:O38" si="1">(N5/O$40)</f>
        <v>410.25807193803206</v>
      </c>
      <c r="P5" s="6"/>
    </row>
    <row r="6" spans="1:133">
      <c r="A6" s="12"/>
      <c r="B6" s="44">
        <v>511</v>
      </c>
      <c r="C6" s="20" t="s">
        <v>19</v>
      </c>
      <c r="D6" s="46">
        <v>72725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72725</v>
      </c>
      <c r="O6" s="47">
        <f t="shared" si="1"/>
        <v>5.5774982744075468</v>
      </c>
      <c r="P6" s="9"/>
    </row>
    <row r="7" spans="1:133">
      <c r="A7" s="12"/>
      <c r="B7" s="44">
        <v>512</v>
      </c>
      <c r="C7" s="20" t="s">
        <v>20</v>
      </c>
      <c r="D7" s="46">
        <v>352487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352487</v>
      </c>
      <c r="O7" s="47">
        <f t="shared" si="1"/>
        <v>27.03328476110131</v>
      </c>
      <c r="P7" s="9"/>
    </row>
    <row r="8" spans="1:133">
      <c r="A8" s="12"/>
      <c r="B8" s="44">
        <v>513</v>
      </c>
      <c r="C8" s="20" t="s">
        <v>21</v>
      </c>
      <c r="D8" s="46">
        <v>447268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447268</v>
      </c>
      <c r="O8" s="47">
        <f t="shared" si="1"/>
        <v>34.302323797837261</v>
      </c>
      <c r="P8" s="9"/>
    </row>
    <row r="9" spans="1:133">
      <c r="A9" s="12"/>
      <c r="B9" s="44">
        <v>514</v>
      </c>
      <c r="C9" s="20" t="s">
        <v>22</v>
      </c>
      <c r="D9" s="46">
        <v>59929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59929</v>
      </c>
      <c r="O9" s="47">
        <f t="shared" si="1"/>
        <v>4.5961346729043635</v>
      </c>
      <c r="P9" s="9"/>
    </row>
    <row r="10" spans="1:133">
      <c r="A10" s="12"/>
      <c r="B10" s="44">
        <v>515</v>
      </c>
      <c r="C10" s="20" t="s">
        <v>23</v>
      </c>
      <c r="D10" s="46">
        <v>155460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155460</v>
      </c>
      <c r="O10" s="47">
        <f t="shared" si="1"/>
        <v>11.922693458087277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1688785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1688785</v>
      </c>
      <c r="O11" s="47">
        <f t="shared" si="1"/>
        <v>129.51798450801442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1671379</v>
      </c>
      <c r="L12" s="46">
        <v>0</v>
      </c>
      <c r="M12" s="46">
        <v>0</v>
      </c>
      <c r="N12" s="46">
        <f t="shared" si="2"/>
        <v>1671379</v>
      </c>
      <c r="O12" s="47">
        <f t="shared" si="1"/>
        <v>128.1830661860572</v>
      </c>
      <c r="P12" s="9"/>
    </row>
    <row r="13" spans="1:133">
      <c r="A13" s="12"/>
      <c r="B13" s="44">
        <v>519</v>
      </c>
      <c r="C13" s="20" t="s">
        <v>26</v>
      </c>
      <c r="D13" s="46">
        <v>871589</v>
      </c>
      <c r="E13" s="46">
        <v>0</v>
      </c>
      <c r="F13" s="46">
        <v>0</v>
      </c>
      <c r="G13" s="46">
        <v>29733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901322</v>
      </c>
      <c r="O13" s="47">
        <f t="shared" si="1"/>
        <v>69.125086279622664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7240438</v>
      </c>
      <c r="E14" s="31">
        <f t="shared" si="3"/>
        <v>300269</v>
      </c>
      <c r="F14" s="31">
        <f t="shared" si="3"/>
        <v>0</v>
      </c>
      <c r="G14" s="31">
        <f t="shared" si="3"/>
        <v>142035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7682742</v>
      </c>
      <c r="O14" s="43">
        <f t="shared" si="1"/>
        <v>589.21251629726203</v>
      </c>
      <c r="P14" s="10"/>
    </row>
    <row r="15" spans="1:133">
      <c r="A15" s="12"/>
      <c r="B15" s="44">
        <v>521</v>
      </c>
      <c r="C15" s="20" t="s">
        <v>28</v>
      </c>
      <c r="D15" s="46">
        <v>4548899</v>
      </c>
      <c r="E15" s="46">
        <v>148131</v>
      </c>
      <c r="F15" s="46">
        <v>0</v>
      </c>
      <c r="G15" s="46">
        <v>85207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4782237</v>
      </c>
      <c r="O15" s="47">
        <f t="shared" si="1"/>
        <v>366.76409233836949</v>
      </c>
      <c r="P15" s="9"/>
    </row>
    <row r="16" spans="1:133">
      <c r="A16" s="12"/>
      <c r="B16" s="44">
        <v>522</v>
      </c>
      <c r="C16" s="20" t="s">
        <v>29</v>
      </c>
      <c r="D16" s="46">
        <v>2199801</v>
      </c>
      <c r="E16" s="46">
        <v>0</v>
      </c>
      <c r="F16" s="46">
        <v>0</v>
      </c>
      <c r="G16" s="46">
        <v>56828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2256629</v>
      </c>
      <c r="O16" s="47">
        <f t="shared" si="1"/>
        <v>173.06764322417362</v>
      </c>
      <c r="P16" s="9"/>
    </row>
    <row r="17" spans="1:16">
      <c r="A17" s="12"/>
      <c r="B17" s="44">
        <v>524</v>
      </c>
      <c r="C17" s="20" t="s">
        <v>30</v>
      </c>
      <c r="D17" s="46">
        <v>491738</v>
      </c>
      <c r="E17" s="46">
        <v>152138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643876</v>
      </c>
      <c r="O17" s="47">
        <f t="shared" si="1"/>
        <v>49.380780734718918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964605</v>
      </c>
      <c r="E18" s="31">
        <f t="shared" si="5"/>
        <v>315654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4492013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5772272</v>
      </c>
      <c r="O18" s="43">
        <f t="shared" si="1"/>
        <v>442.69284454329318</v>
      </c>
      <c r="P18" s="10"/>
    </row>
    <row r="19" spans="1:16">
      <c r="A19" s="12"/>
      <c r="B19" s="44">
        <v>534</v>
      </c>
      <c r="C19" s="20" t="s">
        <v>32</v>
      </c>
      <c r="D19" s="46">
        <v>766523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766523</v>
      </c>
      <c r="O19" s="47">
        <f t="shared" si="1"/>
        <v>58.786946851752433</v>
      </c>
      <c r="P19" s="9"/>
    </row>
    <row r="20" spans="1:16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4492013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4492013</v>
      </c>
      <c r="O20" s="47">
        <f t="shared" si="1"/>
        <v>344.5059437073395</v>
      </c>
      <c r="P20" s="9"/>
    </row>
    <row r="21" spans="1:16">
      <c r="A21" s="12"/>
      <c r="B21" s="44">
        <v>538</v>
      </c>
      <c r="C21" s="20" t="s">
        <v>84</v>
      </c>
      <c r="D21" s="46">
        <v>0</v>
      </c>
      <c r="E21" s="46">
        <v>71135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71135</v>
      </c>
      <c r="O21" s="47">
        <f t="shared" si="1"/>
        <v>5.4555564076999774</v>
      </c>
      <c r="P21" s="9"/>
    </row>
    <row r="22" spans="1:16">
      <c r="A22" s="12"/>
      <c r="B22" s="44">
        <v>539</v>
      </c>
      <c r="C22" s="20" t="s">
        <v>35</v>
      </c>
      <c r="D22" s="46">
        <v>198082</v>
      </c>
      <c r="E22" s="46">
        <v>244519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442601</v>
      </c>
      <c r="O22" s="47">
        <f t="shared" si="1"/>
        <v>33.944397576501267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SUM(D24:D25)</f>
        <v>0</v>
      </c>
      <c r="E23" s="31">
        <f t="shared" si="6"/>
        <v>1491381</v>
      </c>
      <c r="F23" s="31">
        <f t="shared" si="6"/>
        <v>0</v>
      </c>
      <c r="G23" s="31">
        <f t="shared" si="6"/>
        <v>118630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183888</v>
      </c>
      <c r="N23" s="31">
        <f t="shared" ref="N23:N28" si="7">SUM(D23:M23)</f>
        <v>1793899</v>
      </c>
      <c r="O23" s="43">
        <f t="shared" si="1"/>
        <v>137.57949229235371</v>
      </c>
      <c r="P23" s="10"/>
    </row>
    <row r="24" spans="1:16">
      <c r="A24" s="12"/>
      <c r="B24" s="44">
        <v>541</v>
      </c>
      <c r="C24" s="20" t="s">
        <v>37</v>
      </c>
      <c r="D24" s="46">
        <v>0</v>
      </c>
      <c r="E24" s="46">
        <v>1491381</v>
      </c>
      <c r="F24" s="46">
        <v>0</v>
      </c>
      <c r="G24" s="46">
        <v>118630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1610011</v>
      </c>
      <c r="O24" s="47">
        <f t="shared" si="1"/>
        <v>123.4765702891326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183888</v>
      </c>
      <c r="N25" s="46">
        <f t="shared" si="7"/>
        <v>183888</v>
      </c>
      <c r="O25" s="47">
        <f t="shared" si="1"/>
        <v>14.102922003221106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11000</v>
      </c>
      <c r="E26" s="31">
        <f t="shared" si="8"/>
        <v>2828300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2839300</v>
      </c>
      <c r="O26" s="43">
        <f t="shared" si="1"/>
        <v>217.75442902063043</v>
      </c>
      <c r="P26" s="10"/>
    </row>
    <row r="27" spans="1:16">
      <c r="A27" s="13"/>
      <c r="B27" s="45">
        <v>559</v>
      </c>
      <c r="C27" s="21" t="s">
        <v>40</v>
      </c>
      <c r="D27" s="46">
        <v>11000</v>
      </c>
      <c r="E27" s="46">
        <v>2828300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2839300</v>
      </c>
      <c r="O27" s="47">
        <f t="shared" si="1"/>
        <v>217.75442902063043</v>
      </c>
      <c r="P27" s="9"/>
    </row>
    <row r="28" spans="1:16" ht="15.75">
      <c r="A28" s="28" t="s">
        <v>41</v>
      </c>
      <c r="B28" s="29"/>
      <c r="C28" s="30"/>
      <c r="D28" s="31">
        <f t="shared" ref="D28:M28" si="9">SUM(D29:D29)</f>
        <v>20700</v>
      </c>
      <c r="E28" s="31">
        <f t="shared" si="9"/>
        <v>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7"/>
        <v>20700</v>
      </c>
      <c r="O28" s="43">
        <f t="shared" si="1"/>
        <v>1.5875450571362835</v>
      </c>
      <c r="P28" s="10"/>
    </row>
    <row r="29" spans="1:16">
      <c r="A29" s="12"/>
      <c r="B29" s="44">
        <v>569</v>
      </c>
      <c r="C29" s="20" t="s">
        <v>42</v>
      </c>
      <c r="D29" s="46">
        <v>20700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10">SUM(D29:M29)</f>
        <v>20700</v>
      </c>
      <c r="O29" s="47">
        <f t="shared" si="1"/>
        <v>1.5875450571362835</v>
      </c>
      <c r="P29" s="9"/>
    </row>
    <row r="30" spans="1:16" ht="15.75">
      <c r="A30" s="28" t="s">
        <v>43</v>
      </c>
      <c r="B30" s="29"/>
      <c r="C30" s="30"/>
      <c r="D30" s="31">
        <f t="shared" ref="D30:M30" si="11">SUM(D31:D34)</f>
        <v>1428740</v>
      </c>
      <c r="E30" s="31">
        <f t="shared" si="11"/>
        <v>2173254</v>
      </c>
      <c r="F30" s="31">
        <f t="shared" si="11"/>
        <v>0</v>
      </c>
      <c r="G30" s="31">
        <f t="shared" si="11"/>
        <v>538941</v>
      </c>
      <c r="H30" s="31">
        <f t="shared" si="11"/>
        <v>0</v>
      </c>
      <c r="I30" s="31">
        <f t="shared" si="11"/>
        <v>0</v>
      </c>
      <c r="J30" s="31">
        <f t="shared" si="11"/>
        <v>0</v>
      </c>
      <c r="K30" s="31">
        <f t="shared" si="11"/>
        <v>0</v>
      </c>
      <c r="L30" s="31">
        <f t="shared" si="11"/>
        <v>0</v>
      </c>
      <c r="M30" s="31">
        <f t="shared" si="11"/>
        <v>0</v>
      </c>
      <c r="N30" s="31">
        <f>SUM(D30:M30)</f>
        <v>4140935</v>
      </c>
      <c r="O30" s="43">
        <f t="shared" si="1"/>
        <v>317.5807193803206</v>
      </c>
      <c r="P30" s="9"/>
    </row>
    <row r="31" spans="1:16">
      <c r="A31" s="12"/>
      <c r="B31" s="44">
        <v>571</v>
      </c>
      <c r="C31" s="20" t="s">
        <v>44</v>
      </c>
      <c r="D31" s="46">
        <v>0</v>
      </c>
      <c r="E31" s="46">
        <v>876705</v>
      </c>
      <c r="F31" s="46">
        <v>0</v>
      </c>
      <c r="G31" s="46">
        <v>89682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966387</v>
      </c>
      <c r="O31" s="47">
        <f t="shared" si="1"/>
        <v>74.115116189891864</v>
      </c>
      <c r="P31" s="9"/>
    </row>
    <row r="32" spans="1:16">
      <c r="A32" s="12"/>
      <c r="B32" s="44">
        <v>572</v>
      </c>
      <c r="C32" s="20" t="s">
        <v>45</v>
      </c>
      <c r="D32" s="46">
        <v>1185598</v>
      </c>
      <c r="E32" s="46">
        <v>1296549</v>
      </c>
      <c r="F32" s="46">
        <v>0</v>
      </c>
      <c r="G32" s="46">
        <v>449259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2931406</v>
      </c>
      <c r="O32" s="47">
        <f t="shared" si="1"/>
        <v>224.81831428790551</v>
      </c>
      <c r="P32" s="9"/>
    </row>
    <row r="33" spans="1:119">
      <c r="A33" s="12"/>
      <c r="B33" s="44">
        <v>573</v>
      </c>
      <c r="C33" s="20" t="s">
        <v>46</v>
      </c>
      <c r="D33" s="46">
        <v>171797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171797</v>
      </c>
      <c r="O33" s="47">
        <f t="shared" si="1"/>
        <v>13.175626965258072</v>
      </c>
      <c r="P33" s="9"/>
    </row>
    <row r="34" spans="1:119">
      <c r="A34" s="12"/>
      <c r="B34" s="44">
        <v>579</v>
      </c>
      <c r="C34" s="20" t="s">
        <v>47</v>
      </c>
      <c r="D34" s="46">
        <v>71345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71345</v>
      </c>
      <c r="O34" s="47">
        <f t="shared" si="1"/>
        <v>5.4716619372651278</v>
      </c>
      <c r="P34" s="9"/>
    </row>
    <row r="35" spans="1:119" ht="15.75">
      <c r="A35" s="28" t="s">
        <v>50</v>
      </c>
      <c r="B35" s="29"/>
      <c r="C35" s="30"/>
      <c r="D35" s="31">
        <f t="shared" ref="D35:M35" si="12">SUM(D36:D37)</f>
        <v>248456</v>
      </c>
      <c r="E35" s="31">
        <f t="shared" si="12"/>
        <v>1769103</v>
      </c>
      <c r="F35" s="31">
        <f t="shared" si="12"/>
        <v>0</v>
      </c>
      <c r="G35" s="31">
        <f t="shared" si="12"/>
        <v>14397</v>
      </c>
      <c r="H35" s="31">
        <f t="shared" si="12"/>
        <v>0</v>
      </c>
      <c r="I35" s="31">
        <f t="shared" si="12"/>
        <v>1327797</v>
      </c>
      <c r="J35" s="31">
        <f t="shared" si="12"/>
        <v>0</v>
      </c>
      <c r="K35" s="31">
        <f t="shared" si="12"/>
        <v>0</v>
      </c>
      <c r="L35" s="31">
        <f t="shared" si="12"/>
        <v>0</v>
      </c>
      <c r="M35" s="31">
        <f t="shared" si="12"/>
        <v>0</v>
      </c>
      <c r="N35" s="31">
        <f>SUM(D35:M35)</f>
        <v>3359753</v>
      </c>
      <c r="O35" s="43">
        <f t="shared" si="1"/>
        <v>257.66952987192269</v>
      </c>
      <c r="P35" s="9"/>
    </row>
    <row r="36" spans="1:119">
      <c r="A36" s="12"/>
      <c r="B36" s="44">
        <v>581</v>
      </c>
      <c r="C36" s="20" t="s">
        <v>48</v>
      </c>
      <c r="D36" s="46">
        <v>248456</v>
      </c>
      <c r="E36" s="46">
        <v>1769103</v>
      </c>
      <c r="F36" s="46">
        <v>0</v>
      </c>
      <c r="G36" s="46">
        <v>14397</v>
      </c>
      <c r="H36" s="46">
        <v>0</v>
      </c>
      <c r="I36" s="46">
        <v>865105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2897061</v>
      </c>
      <c r="O36" s="47">
        <f t="shared" si="1"/>
        <v>222.18429327402407</v>
      </c>
      <c r="P36" s="9"/>
    </row>
    <row r="37" spans="1:119" ht="15.75" thickBot="1">
      <c r="A37" s="12"/>
      <c r="B37" s="44">
        <v>591</v>
      </c>
      <c r="C37" s="20" t="s">
        <v>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462692</v>
      </c>
      <c r="J37" s="46">
        <v>0</v>
      </c>
      <c r="K37" s="46">
        <v>0</v>
      </c>
      <c r="L37" s="46">
        <v>0</v>
      </c>
      <c r="M37" s="46">
        <v>0</v>
      </c>
      <c r="N37" s="46">
        <f>SUM(D37:M37)</f>
        <v>462692</v>
      </c>
      <c r="O37" s="47">
        <f t="shared" si="1"/>
        <v>35.485236597898613</v>
      </c>
      <c r="P37" s="9"/>
    </row>
    <row r="38" spans="1:119" ht="16.5" thickBot="1">
      <c r="A38" s="14" t="s">
        <v>10</v>
      </c>
      <c r="B38" s="23"/>
      <c r="C38" s="22"/>
      <c r="D38" s="15">
        <f t="shared" ref="D38:M38" si="13">SUM(D5,D14,D18,D23,D26,D28,D30,D35)</f>
        <v>11873397</v>
      </c>
      <c r="E38" s="15">
        <f t="shared" si="13"/>
        <v>8877961</v>
      </c>
      <c r="F38" s="15">
        <f t="shared" si="13"/>
        <v>1688785</v>
      </c>
      <c r="G38" s="15">
        <f t="shared" si="13"/>
        <v>843736</v>
      </c>
      <c r="H38" s="15">
        <f t="shared" si="13"/>
        <v>0</v>
      </c>
      <c r="I38" s="15">
        <f t="shared" si="13"/>
        <v>5819810</v>
      </c>
      <c r="J38" s="15">
        <f t="shared" si="13"/>
        <v>0</v>
      </c>
      <c r="K38" s="15">
        <f t="shared" si="13"/>
        <v>1671379</v>
      </c>
      <c r="L38" s="15">
        <f t="shared" si="13"/>
        <v>0</v>
      </c>
      <c r="M38" s="15">
        <f t="shared" si="13"/>
        <v>183888</v>
      </c>
      <c r="N38" s="15">
        <f>SUM(D38:M38)</f>
        <v>30958956</v>
      </c>
      <c r="O38" s="37">
        <f t="shared" si="1"/>
        <v>2374.3351484009509</v>
      </c>
      <c r="P38" s="6"/>
      <c r="Q38" s="2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</row>
    <row r="39" spans="1:119">
      <c r="A39" s="16"/>
      <c r="B39" s="18"/>
      <c r="C39" s="18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9"/>
    </row>
    <row r="40" spans="1:119">
      <c r="A40" s="38"/>
      <c r="B40" s="39"/>
      <c r="C40" s="39"/>
      <c r="D40" s="40"/>
      <c r="E40" s="40"/>
      <c r="F40" s="40"/>
      <c r="G40" s="40"/>
      <c r="H40" s="40"/>
      <c r="I40" s="40"/>
      <c r="J40" s="40"/>
      <c r="K40" s="40"/>
      <c r="L40" s="93" t="s">
        <v>85</v>
      </c>
      <c r="M40" s="93"/>
      <c r="N40" s="93"/>
      <c r="O40" s="41">
        <v>13039</v>
      </c>
    </row>
    <row r="41" spans="1:119">
      <c r="A41" s="94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6"/>
    </row>
    <row r="42" spans="1:119" ht="15.75" customHeight="1" thickBot="1">
      <c r="A42" s="97" t="s">
        <v>56</v>
      </c>
      <c r="B42" s="98"/>
      <c r="C42" s="98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9"/>
    </row>
  </sheetData>
  <mergeCells count="10">
    <mergeCell ref="L40:N40"/>
    <mergeCell ref="A41:O41"/>
    <mergeCell ref="A42:O4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4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104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98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99</v>
      </c>
      <c r="N4" s="34" t="s">
        <v>5</v>
      </c>
      <c r="O4" s="34" t="s">
        <v>100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3022195</v>
      </c>
      <c r="E5" s="26">
        <f t="shared" si="0"/>
        <v>0</v>
      </c>
      <c r="F5" s="26">
        <f t="shared" si="0"/>
        <v>1687164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2736239</v>
      </c>
      <c r="L5" s="26">
        <f t="shared" si="0"/>
        <v>0</v>
      </c>
      <c r="M5" s="26">
        <f t="shared" si="0"/>
        <v>698990</v>
      </c>
      <c r="N5" s="26">
        <f t="shared" si="0"/>
        <v>0</v>
      </c>
      <c r="O5" s="27">
        <f>SUM(D5:N5)</f>
        <v>8144588</v>
      </c>
      <c r="P5" s="32">
        <f t="shared" ref="P5:P36" si="1">(O5/P$38)</f>
        <v>469.18532173512301</v>
      </c>
      <c r="Q5" s="6"/>
    </row>
    <row r="6" spans="1:134">
      <c r="A6" s="12"/>
      <c r="B6" s="44">
        <v>511</v>
      </c>
      <c r="C6" s="20" t="s">
        <v>19</v>
      </c>
      <c r="D6" s="46">
        <v>163107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163107</v>
      </c>
      <c r="P6" s="47">
        <f t="shared" si="1"/>
        <v>9.3961057664612024</v>
      </c>
      <c r="Q6" s="9"/>
    </row>
    <row r="7" spans="1:134">
      <c r="A7" s="12"/>
      <c r="B7" s="44">
        <v>512</v>
      </c>
      <c r="C7" s="20" t="s">
        <v>20</v>
      </c>
      <c r="D7" s="46">
        <v>671139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671139</v>
      </c>
      <c r="P7" s="47">
        <f t="shared" si="1"/>
        <v>38.662307736620775</v>
      </c>
      <c r="Q7" s="9"/>
    </row>
    <row r="8" spans="1:134">
      <c r="A8" s="12"/>
      <c r="B8" s="44">
        <v>513</v>
      </c>
      <c r="C8" s="20" t="s">
        <v>21</v>
      </c>
      <c r="D8" s="46">
        <v>1004180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698990</v>
      </c>
      <c r="N8" s="46">
        <v>0</v>
      </c>
      <c r="O8" s="46">
        <f t="shared" si="2"/>
        <v>1703170</v>
      </c>
      <c r="P8" s="47">
        <f t="shared" si="1"/>
        <v>98.114522725963482</v>
      </c>
      <c r="Q8" s="9"/>
    </row>
    <row r="9" spans="1:134">
      <c r="A9" s="12"/>
      <c r="B9" s="44">
        <v>514</v>
      </c>
      <c r="C9" s="20" t="s">
        <v>22</v>
      </c>
      <c r="D9" s="46">
        <v>70259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70259</v>
      </c>
      <c r="P9" s="47">
        <f t="shared" si="1"/>
        <v>4.0474105651247188</v>
      </c>
      <c r="Q9" s="9"/>
    </row>
    <row r="10" spans="1:134">
      <c r="A10" s="12"/>
      <c r="B10" s="44">
        <v>515</v>
      </c>
      <c r="C10" s="20" t="s">
        <v>23</v>
      </c>
      <c r="D10" s="46">
        <v>718376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718376</v>
      </c>
      <c r="P10" s="47">
        <f t="shared" si="1"/>
        <v>41.383489832363615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1687164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1687164</v>
      </c>
      <c r="P11" s="47">
        <f t="shared" si="1"/>
        <v>97.192465003744459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2736239</v>
      </c>
      <c r="L12" s="46">
        <v>0</v>
      </c>
      <c r="M12" s="46">
        <v>0</v>
      </c>
      <c r="N12" s="46">
        <v>0</v>
      </c>
      <c r="O12" s="46">
        <f t="shared" si="2"/>
        <v>2736239</v>
      </c>
      <c r="P12" s="47">
        <f t="shared" si="1"/>
        <v>157.62653378650845</v>
      </c>
      <c r="Q12" s="9"/>
    </row>
    <row r="13" spans="1:134">
      <c r="A13" s="12"/>
      <c r="B13" s="44">
        <v>519</v>
      </c>
      <c r="C13" s="20" t="s">
        <v>26</v>
      </c>
      <c r="D13" s="46">
        <v>395134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395134</v>
      </c>
      <c r="P13" s="47">
        <f t="shared" si="1"/>
        <v>22.762486318336311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SUM(D15:D17)</f>
        <v>10243863</v>
      </c>
      <c r="E14" s="31">
        <f t="shared" si="3"/>
        <v>20675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10264538</v>
      </c>
      <c r="P14" s="43">
        <f t="shared" si="1"/>
        <v>591.3092920099084</v>
      </c>
      <c r="Q14" s="10"/>
    </row>
    <row r="15" spans="1:134">
      <c r="A15" s="12"/>
      <c r="B15" s="44">
        <v>521</v>
      </c>
      <c r="C15" s="20" t="s">
        <v>28</v>
      </c>
      <c r="D15" s="46">
        <v>5949681</v>
      </c>
      <c r="E15" s="46">
        <v>20675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5970356</v>
      </c>
      <c r="P15" s="47">
        <f t="shared" si="1"/>
        <v>343.93432801428656</v>
      </c>
      <c r="Q15" s="9"/>
    </row>
    <row r="16" spans="1:134">
      <c r="A16" s="12"/>
      <c r="B16" s="44">
        <v>522</v>
      </c>
      <c r="C16" s="20" t="s">
        <v>29</v>
      </c>
      <c r="D16" s="46">
        <v>3749700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17" si="4">SUM(D16:N16)</f>
        <v>3749700</v>
      </c>
      <c r="P16" s="47">
        <f t="shared" si="1"/>
        <v>216.00898669278183</v>
      </c>
      <c r="Q16" s="9"/>
    </row>
    <row r="17" spans="1:17">
      <c r="A17" s="12"/>
      <c r="B17" s="44">
        <v>524</v>
      </c>
      <c r="C17" s="20" t="s">
        <v>30</v>
      </c>
      <c r="D17" s="46">
        <v>544482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544482</v>
      </c>
      <c r="P17" s="47">
        <f t="shared" si="1"/>
        <v>31.365977302840026</v>
      </c>
      <c r="Q17" s="9"/>
    </row>
    <row r="18" spans="1:17" ht="15.75">
      <c r="A18" s="28" t="s">
        <v>31</v>
      </c>
      <c r="B18" s="29"/>
      <c r="C18" s="30"/>
      <c r="D18" s="31">
        <f t="shared" ref="D18:N18" si="5">SUM(D19:D23)</f>
        <v>1408139</v>
      </c>
      <c r="E18" s="31">
        <f t="shared" si="5"/>
        <v>35906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9028229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>SUM(D18:N18)</f>
        <v>10472274</v>
      </c>
      <c r="P18" s="43">
        <f t="shared" si="1"/>
        <v>603.27634080304165</v>
      </c>
      <c r="Q18" s="10"/>
    </row>
    <row r="19" spans="1:17">
      <c r="A19" s="12"/>
      <c r="B19" s="44">
        <v>533</v>
      </c>
      <c r="C19" s="20" t="s">
        <v>105</v>
      </c>
      <c r="D19" s="46">
        <v>0</v>
      </c>
      <c r="E19" s="46">
        <v>22156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ref="O19:O33" si="6">SUM(D19:N19)</f>
        <v>22156</v>
      </c>
      <c r="P19" s="47">
        <f t="shared" si="1"/>
        <v>1.2763408030416499</v>
      </c>
      <c r="Q19" s="9"/>
    </row>
    <row r="20" spans="1:17">
      <c r="A20" s="12"/>
      <c r="B20" s="44">
        <v>534</v>
      </c>
      <c r="C20" s="20" t="s">
        <v>32</v>
      </c>
      <c r="D20" s="46">
        <v>1216425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1216425</v>
      </c>
      <c r="P20" s="47">
        <f t="shared" si="1"/>
        <v>70.074601071490292</v>
      </c>
      <c r="Q20" s="9"/>
    </row>
    <row r="21" spans="1:17">
      <c r="A21" s="12"/>
      <c r="B21" s="44">
        <v>536</v>
      </c>
      <c r="C21" s="20" t="s">
        <v>33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8560087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8560087</v>
      </c>
      <c r="P21" s="47">
        <f t="shared" si="1"/>
        <v>493.12097471052482</v>
      </c>
      <c r="Q21" s="9"/>
    </row>
    <row r="22" spans="1:17">
      <c r="A22" s="12"/>
      <c r="B22" s="44">
        <v>538</v>
      </c>
      <c r="C22" s="20" t="s">
        <v>84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349996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349996</v>
      </c>
      <c r="P22" s="47">
        <f t="shared" si="1"/>
        <v>20.162221326113254</v>
      </c>
      <c r="Q22" s="9"/>
    </row>
    <row r="23" spans="1:17">
      <c r="A23" s="12"/>
      <c r="B23" s="44">
        <v>539</v>
      </c>
      <c r="C23" s="20" t="s">
        <v>35</v>
      </c>
      <c r="D23" s="46">
        <v>191714</v>
      </c>
      <c r="E23" s="46">
        <v>13750</v>
      </c>
      <c r="F23" s="46">
        <v>0</v>
      </c>
      <c r="G23" s="46">
        <v>0</v>
      </c>
      <c r="H23" s="46">
        <v>0</v>
      </c>
      <c r="I23" s="46">
        <v>118146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323610</v>
      </c>
      <c r="P23" s="47">
        <f t="shared" si="1"/>
        <v>18.642202891871651</v>
      </c>
      <c r="Q23" s="9"/>
    </row>
    <row r="24" spans="1:17" ht="15.75">
      <c r="A24" s="28" t="s">
        <v>36</v>
      </c>
      <c r="B24" s="29"/>
      <c r="C24" s="30"/>
      <c r="D24" s="31">
        <f t="shared" ref="D24:N24" si="7">SUM(D25:D27)</f>
        <v>332111</v>
      </c>
      <c r="E24" s="31">
        <f t="shared" si="7"/>
        <v>1171688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7"/>
        <v>1818635</v>
      </c>
      <c r="O24" s="31">
        <f t="shared" si="6"/>
        <v>3322434</v>
      </c>
      <c r="P24" s="43">
        <f t="shared" si="1"/>
        <v>191.39547208940607</v>
      </c>
      <c r="Q24" s="10"/>
    </row>
    <row r="25" spans="1:17">
      <c r="A25" s="12"/>
      <c r="B25" s="44">
        <v>541</v>
      </c>
      <c r="C25" s="20" t="s">
        <v>37</v>
      </c>
      <c r="D25" s="46">
        <v>199835</v>
      </c>
      <c r="E25" s="46">
        <v>1171688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1371523</v>
      </c>
      <c r="P25" s="47">
        <f t="shared" si="1"/>
        <v>79.009332334811916</v>
      </c>
      <c r="Q25" s="9"/>
    </row>
    <row r="26" spans="1:17">
      <c r="A26" s="12"/>
      <c r="B26" s="44">
        <v>542</v>
      </c>
      <c r="C26" s="20" t="s">
        <v>38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1818635</v>
      </c>
      <c r="O26" s="46">
        <f t="shared" si="6"/>
        <v>1818635</v>
      </c>
      <c r="P26" s="47">
        <f t="shared" si="1"/>
        <v>104.76611555965205</v>
      </c>
      <c r="Q26" s="9"/>
    </row>
    <row r="27" spans="1:17">
      <c r="A27" s="12"/>
      <c r="B27" s="44">
        <v>549</v>
      </c>
      <c r="C27" s="20" t="s">
        <v>101</v>
      </c>
      <c r="D27" s="46">
        <v>132276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132276</v>
      </c>
      <c r="P27" s="47">
        <f t="shared" si="1"/>
        <v>7.620024194942105</v>
      </c>
      <c r="Q27" s="9"/>
    </row>
    <row r="28" spans="1:17" ht="15.75">
      <c r="A28" s="28" t="s">
        <v>39</v>
      </c>
      <c r="B28" s="29"/>
      <c r="C28" s="30"/>
      <c r="D28" s="31">
        <f t="shared" ref="D28:N28" si="8">SUM(D29:D29)</f>
        <v>215000</v>
      </c>
      <c r="E28" s="31">
        <f t="shared" si="8"/>
        <v>3135074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8"/>
        <v>0</v>
      </c>
      <c r="O28" s="31">
        <f t="shared" si="6"/>
        <v>3350074</v>
      </c>
      <c r="P28" s="43">
        <f t="shared" si="1"/>
        <v>192.98772970793249</v>
      </c>
      <c r="Q28" s="10"/>
    </row>
    <row r="29" spans="1:17">
      <c r="A29" s="13"/>
      <c r="B29" s="45">
        <v>559</v>
      </c>
      <c r="C29" s="21" t="s">
        <v>40</v>
      </c>
      <c r="D29" s="46">
        <v>215000</v>
      </c>
      <c r="E29" s="46">
        <v>3135074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3350074</v>
      </c>
      <c r="P29" s="47">
        <f t="shared" si="1"/>
        <v>192.98772970793249</v>
      </c>
      <c r="Q29" s="9"/>
    </row>
    <row r="30" spans="1:17" ht="15.75">
      <c r="A30" s="28" t="s">
        <v>43</v>
      </c>
      <c r="B30" s="29"/>
      <c r="C30" s="30"/>
      <c r="D30" s="31">
        <f t="shared" ref="D30:N30" si="9">SUM(D31:D33)</f>
        <v>1921812</v>
      </c>
      <c r="E30" s="31">
        <f t="shared" si="9"/>
        <v>1278613</v>
      </c>
      <c r="F30" s="31">
        <f t="shared" si="9"/>
        <v>0</v>
      </c>
      <c r="G30" s="31">
        <f t="shared" si="9"/>
        <v>310529</v>
      </c>
      <c r="H30" s="31">
        <f t="shared" si="9"/>
        <v>0</v>
      </c>
      <c r="I30" s="31">
        <f t="shared" si="9"/>
        <v>0</v>
      </c>
      <c r="J30" s="31">
        <f t="shared" si="9"/>
        <v>0</v>
      </c>
      <c r="K30" s="31">
        <f t="shared" si="9"/>
        <v>0</v>
      </c>
      <c r="L30" s="31">
        <f t="shared" si="9"/>
        <v>0</v>
      </c>
      <c r="M30" s="31">
        <f t="shared" si="9"/>
        <v>0</v>
      </c>
      <c r="N30" s="31">
        <f t="shared" si="9"/>
        <v>0</v>
      </c>
      <c r="O30" s="31">
        <f>SUM(D30:N30)</f>
        <v>3510954</v>
      </c>
      <c r="P30" s="43">
        <f t="shared" si="1"/>
        <v>202.2555446742324</v>
      </c>
      <c r="Q30" s="9"/>
    </row>
    <row r="31" spans="1:17">
      <c r="A31" s="12"/>
      <c r="B31" s="44">
        <v>571</v>
      </c>
      <c r="C31" s="20" t="s">
        <v>44</v>
      </c>
      <c r="D31" s="46">
        <v>0</v>
      </c>
      <c r="E31" s="46">
        <v>1278613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1278613</v>
      </c>
      <c r="P31" s="47">
        <f t="shared" si="1"/>
        <v>73.657065499164702</v>
      </c>
      <c r="Q31" s="9"/>
    </row>
    <row r="32" spans="1:17">
      <c r="A32" s="12"/>
      <c r="B32" s="44">
        <v>572</v>
      </c>
      <c r="C32" s="20" t="s">
        <v>45</v>
      </c>
      <c r="D32" s="46">
        <v>951303</v>
      </c>
      <c r="E32" s="46">
        <v>0</v>
      </c>
      <c r="F32" s="46">
        <v>0</v>
      </c>
      <c r="G32" s="46">
        <v>310529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1261832</v>
      </c>
      <c r="P32" s="47">
        <f t="shared" si="1"/>
        <v>72.690362348061527</v>
      </c>
      <c r="Q32" s="9"/>
    </row>
    <row r="33" spans="1:120">
      <c r="A33" s="12"/>
      <c r="B33" s="44">
        <v>574</v>
      </c>
      <c r="C33" s="20" t="s">
        <v>80</v>
      </c>
      <c r="D33" s="46">
        <v>970509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970509</v>
      </c>
      <c r="P33" s="47">
        <f t="shared" si="1"/>
        <v>55.908116827006161</v>
      </c>
      <c r="Q33" s="9"/>
    </row>
    <row r="34" spans="1:120" ht="15.75">
      <c r="A34" s="28" t="s">
        <v>50</v>
      </c>
      <c r="B34" s="29"/>
      <c r="C34" s="30"/>
      <c r="D34" s="31">
        <f t="shared" ref="D34:N34" si="10">SUM(D35:D35)</f>
        <v>164000</v>
      </c>
      <c r="E34" s="31">
        <f t="shared" si="10"/>
        <v>692622</v>
      </c>
      <c r="F34" s="31">
        <f t="shared" si="10"/>
        <v>0</v>
      </c>
      <c r="G34" s="31">
        <f t="shared" si="10"/>
        <v>0</v>
      </c>
      <c r="H34" s="31">
        <f t="shared" si="10"/>
        <v>0</v>
      </c>
      <c r="I34" s="31">
        <f t="shared" si="10"/>
        <v>1678000</v>
      </c>
      <c r="J34" s="31">
        <f t="shared" si="10"/>
        <v>0</v>
      </c>
      <c r="K34" s="31">
        <f t="shared" si="10"/>
        <v>0</v>
      </c>
      <c r="L34" s="31">
        <f t="shared" si="10"/>
        <v>0</v>
      </c>
      <c r="M34" s="31">
        <f t="shared" si="10"/>
        <v>0</v>
      </c>
      <c r="N34" s="31">
        <f t="shared" si="10"/>
        <v>0</v>
      </c>
      <c r="O34" s="31">
        <f>SUM(D34:N34)</f>
        <v>2534622</v>
      </c>
      <c r="P34" s="43">
        <f t="shared" si="1"/>
        <v>146.01198225704246</v>
      </c>
      <c r="Q34" s="9"/>
    </row>
    <row r="35" spans="1:120" ht="15.75" thickBot="1">
      <c r="A35" s="12"/>
      <c r="B35" s="44">
        <v>581</v>
      </c>
      <c r="C35" s="20" t="s">
        <v>102</v>
      </c>
      <c r="D35" s="46">
        <v>164000</v>
      </c>
      <c r="E35" s="46">
        <v>692622</v>
      </c>
      <c r="F35" s="46">
        <v>0</v>
      </c>
      <c r="G35" s="46">
        <v>0</v>
      </c>
      <c r="H35" s="46">
        <v>0</v>
      </c>
      <c r="I35" s="46">
        <v>1678000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2534622</v>
      </c>
      <c r="P35" s="47">
        <f t="shared" si="1"/>
        <v>146.01198225704246</v>
      </c>
      <c r="Q35" s="9"/>
    </row>
    <row r="36" spans="1:120" ht="16.5" thickBot="1">
      <c r="A36" s="14" t="s">
        <v>10</v>
      </c>
      <c r="B36" s="23"/>
      <c r="C36" s="22"/>
      <c r="D36" s="15">
        <f>SUM(D5,D14,D18,D24,D28,D30,D34)</f>
        <v>17307120</v>
      </c>
      <c r="E36" s="15">
        <f t="shared" ref="E36:N36" si="11">SUM(E5,E14,E18,E24,E28,E30,E34)</f>
        <v>6334578</v>
      </c>
      <c r="F36" s="15">
        <f t="shared" si="11"/>
        <v>1687164</v>
      </c>
      <c r="G36" s="15">
        <f t="shared" si="11"/>
        <v>310529</v>
      </c>
      <c r="H36" s="15">
        <f t="shared" si="11"/>
        <v>0</v>
      </c>
      <c r="I36" s="15">
        <f t="shared" si="11"/>
        <v>10706229</v>
      </c>
      <c r="J36" s="15">
        <f t="shared" si="11"/>
        <v>0</v>
      </c>
      <c r="K36" s="15">
        <f t="shared" si="11"/>
        <v>2736239</v>
      </c>
      <c r="L36" s="15">
        <f t="shared" si="11"/>
        <v>0</v>
      </c>
      <c r="M36" s="15">
        <f t="shared" si="11"/>
        <v>698990</v>
      </c>
      <c r="N36" s="15">
        <f t="shared" si="11"/>
        <v>1818635</v>
      </c>
      <c r="O36" s="15">
        <f>SUM(D36:N36)</f>
        <v>41599484</v>
      </c>
      <c r="P36" s="37">
        <f t="shared" si="1"/>
        <v>2396.4216832766865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9"/>
    </row>
    <row r="38" spans="1:120">
      <c r="A38" s="38"/>
      <c r="B38" s="39"/>
      <c r="C38" s="39"/>
      <c r="D38" s="40"/>
      <c r="E38" s="40"/>
      <c r="F38" s="40"/>
      <c r="G38" s="40"/>
      <c r="H38" s="40"/>
      <c r="I38" s="40"/>
      <c r="J38" s="40"/>
      <c r="K38" s="40"/>
      <c r="L38" s="40"/>
      <c r="M38" s="93" t="s">
        <v>106</v>
      </c>
      <c r="N38" s="93"/>
      <c r="O38" s="93"/>
      <c r="P38" s="41">
        <v>17359</v>
      </c>
    </row>
    <row r="39" spans="1:120">
      <c r="A39" s="94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6"/>
    </row>
    <row r="40" spans="1:120" ht="15.75" customHeight="1" thickBot="1">
      <c r="A40" s="97" t="s">
        <v>56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9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7"/>
      <c r="R1"/>
    </row>
    <row r="2" spans="1:134" ht="24" thickBot="1">
      <c r="A2" s="103" t="s">
        <v>97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7"/>
      <c r="R2"/>
    </row>
    <row r="3" spans="1:134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3"/>
      <c r="M3" s="114"/>
      <c r="N3" s="35"/>
      <c r="O3" s="36"/>
      <c r="P3" s="115" t="s">
        <v>98</v>
      </c>
      <c r="Q3" s="11"/>
      <c r="R3"/>
    </row>
    <row r="4" spans="1:134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99</v>
      </c>
      <c r="N4" s="34" t="s">
        <v>5</v>
      </c>
      <c r="O4" s="34" t="s">
        <v>100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 t="shared" ref="D5:N5" si="0">SUM(D6:D13)</f>
        <v>1994655</v>
      </c>
      <c r="E5" s="26">
        <f t="shared" si="0"/>
        <v>0</v>
      </c>
      <c r="F5" s="26">
        <f t="shared" si="0"/>
        <v>1760218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2676888</v>
      </c>
      <c r="L5" s="26">
        <f t="shared" si="0"/>
        <v>0</v>
      </c>
      <c r="M5" s="26">
        <f t="shared" si="0"/>
        <v>1979540</v>
      </c>
      <c r="N5" s="26">
        <f t="shared" si="0"/>
        <v>0</v>
      </c>
      <c r="O5" s="27">
        <f>SUM(D5:N5)</f>
        <v>8411301</v>
      </c>
      <c r="P5" s="32">
        <f t="shared" ref="P5:P35" si="1">(O5/P$37)</f>
        <v>494.75330862890416</v>
      </c>
      <c r="Q5" s="6"/>
    </row>
    <row r="6" spans="1:134">
      <c r="A6" s="12"/>
      <c r="B6" s="44">
        <v>511</v>
      </c>
      <c r="C6" s="20" t="s">
        <v>19</v>
      </c>
      <c r="D6" s="46">
        <v>148251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148251</v>
      </c>
      <c r="P6" s="47">
        <f t="shared" si="1"/>
        <v>8.7201341097582503</v>
      </c>
      <c r="Q6" s="9"/>
    </row>
    <row r="7" spans="1:134">
      <c r="A7" s="12"/>
      <c r="B7" s="44">
        <v>512</v>
      </c>
      <c r="C7" s="20" t="s">
        <v>20</v>
      </c>
      <c r="D7" s="46">
        <v>422142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422142</v>
      </c>
      <c r="P7" s="47">
        <f t="shared" si="1"/>
        <v>24.830421739897652</v>
      </c>
      <c r="Q7" s="9"/>
    </row>
    <row r="8" spans="1:134">
      <c r="A8" s="12"/>
      <c r="B8" s="44">
        <v>513</v>
      </c>
      <c r="C8" s="20" t="s">
        <v>21</v>
      </c>
      <c r="D8" s="46">
        <v>599079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1979540</v>
      </c>
      <c r="N8" s="46">
        <v>0</v>
      </c>
      <c r="O8" s="46">
        <f t="shared" si="2"/>
        <v>2578619</v>
      </c>
      <c r="P8" s="47">
        <f t="shared" si="1"/>
        <v>151.67454855596731</v>
      </c>
      <c r="Q8" s="9"/>
    </row>
    <row r="9" spans="1:134">
      <c r="A9" s="12"/>
      <c r="B9" s="44">
        <v>514</v>
      </c>
      <c r="C9" s="20" t="s">
        <v>22</v>
      </c>
      <c r="D9" s="46">
        <v>64335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64335</v>
      </c>
      <c r="P9" s="47">
        <f t="shared" si="1"/>
        <v>3.7841891653432151</v>
      </c>
      <c r="Q9" s="9"/>
    </row>
    <row r="10" spans="1:134">
      <c r="A10" s="12"/>
      <c r="B10" s="44">
        <v>515</v>
      </c>
      <c r="C10" s="20" t="s">
        <v>23</v>
      </c>
      <c r="D10" s="46">
        <v>302442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302442</v>
      </c>
      <c r="P10" s="47">
        <f t="shared" si="1"/>
        <v>17.789659431798128</v>
      </c>
      <c r="Q10" s="9"/>
    </row>
    <row r="11" spans="1:134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1760218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1760218</v>
      </c>
      <c r="P11" s="47">
        <f t="shared" si="1"/>
        <v>103.53614493265103</v>
      </c>
      <c r="Q11" s="9"/>
    </row>
    <row r="12" spans="1:134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2676888</v>
      </c>
      <c r="L12" s="46">
        <v>0</v>
      </c>
      <c r="M12" s="46">
        <v>0</v>
      </c>
      <c r="N12" s="46">
        <v>0</v>
      </c>
      <c r="O12" s="46">
        <f t="shared" si="2"/>
        <v>2676888</v>
      </c>
      <c r="P12" s="47">
        <f t="shared" si="1"/>
        <v>157.45473795659078</v>
      </c>
      <c r="Q12" s="9"/>
    </row>
    <row r="13" spans="1:134">
      <c r="A13" s="12"/>
      <c r="B13" s="44">
        <v>519</v>
      </c>
      <c r="C13" s="20" t="s">
        <v>26</v>
      </c>
      <c r="D13" s="46">
        <v>458406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458406</v>
      </c>
      <c r="P13" s="47">
        <f t="shared" si="1"/>
        <v>26.963472736897831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SUM(D15:D17)</f>
        <v>8753148</v>
      </c>
      <c r="E14" s="31">
        <f t="shared" si="3"/>
        <v>42274</v>
      </c>
      <c r="F14" s="31">
        <f t="shared" si="3"/>
        <v>0</v>
      </c>
      <c r="G14" s="31">
        <f t="shared" si="3"/>
        <v>67535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 t="shared" ref="O14:O22" si="4">SUM(D14:N14)</f>
        <v>8862957</v>
      </c>
      <c r="P14" s="43">
        <f t="shared" si="1"/>
        <v>521.31974589730021</v>
      </c>
      <c r="Q14" s="10"/>
    </row>
    <row r="15" spans="1:134">
      <c r="A15" s="12"/>
      <c r="B15" s="44">
        <v>521</v>
      </c>
      <c r="C15" s="20" t="s">
        <v>28</v>
      </c>
      <c r="D15" s="46">
        <v>4996673</v>
      </c>
      <c r="E15" s="46">
        <v>42274</v>
      </c>
      <c r="F15" s="46">
        <v>0</v>
      </c>
      <c r="G15" s="46">
        <v>67535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5106482</v>
      </c>
      <c r="P15" s="47">
        <f t="shared" si="1"/>
        <v>300.36362566907832</v>
      </c>
      <c r="Q15" s="9"/>
    </row>
    <row r="16" spans="1:134">
      <c r="A16" s="12"/>
      <c r="B16" s="44">
        <v>522</v>
      </c>
      <c r="C16" s="20" t="s">
        <v>29</v>
      </c>
      <c r="D16" s="46">
        <v>3342263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3342263</v>
      </c>
      <c r="P16" s="47">
        <f t="shared" si="1"/>
        <v>196.59214163872713</v>
      </c>
      <c r="Q16" s="9"/>
    </row>
    <row r="17" spans="1:17">
      <c r="A17" s="12"/>
      <c r="B17" s="44">
        <v>524</v>
      </c>
      <c r="C17" s="20" t="s">
        <v>30</v>
      </c>
      <c r="D17" s="46">
        <v>414212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414212</v>
      </c>
      <c r="P17" s="47">
        <f t="shared" si="1"/>
        <v>24.363978589494735</v>
      </c>
      <c r="Q17" s="9"/>
    </row>
    <row r="18" spans="1:17" ht="15.75">
      <c r="A18" s="28" t="s">
        <v>31</v>
      </c>
      <c r="B18" s="29"/>
      <c r="C18" s="30"/>
      <c r="D18" s="31">
        <f t="shared" ref="D18:N18" si="5">SUM(D19:D22)</f>
        <v>1179378</v>
      </c>
      <c r="E18" s="31">
        <f t="shared" si="5"/>
        <v>13074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8087485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31">
        <f t="shared" si="5"/>
        <v>0</v>
      </c>
      <c r="O18" s="42">
        <f t="shared" si="4"/>
        <v>9279937</v>
      </c>
      <c r="P18" s="43">
        <f t="shared" si="1"/>
        <v>545.84653843891533</v>
      </c>
      <c r="Q18" s="10"/>
    </row>
    <row r="19" spans="1:17">
      <c r="A19" s="12"/>
      <c r="B19" s="44">
        <v>534</v>
      </c>
      <c r="C19" s="20" t="s">
        <v>32</v>
      </c>
      <c r="D19" s="46">
        <v>1053349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1053349</v>
      </c>
      <c r="P19" s="47">
        <f t="shared" si="1"/>
        <v>61.958061290512326</v>
      </c>
      <c r="Q19" s="9"/>
    </row>
    <row r="20" spans="1:17">
      <c r="A20" s="12"/>
      <c r="B20" s="44">
        <v>536</v>
      </c>
      <c r="C20" s="20" t="s">
        <v>33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7566254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7566254</v>
      </c>
      <c r="P20" s="47">
        <f t="shared" si="1"/>
        <v>445.04758543615083</v>
      </c>
      <c r="Q20" s="9"/>
    </row>
    <row r="21" spans="1:17">
      <c r="A21" s="12"/>
      <c r="B21" s="44">
        <v>538</v>
      </c>
      <c r="C21" s="20" t="s">
        <v>84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406251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406251</v>
      </c>
      <c r="P21" s="47">
        <f t="shared" si="1"/>
        <v>23.89571201694018</v>
      </c>
      <c r="Q21" s="9"/>
    </row>
    <row r="22" spans="1:17">
      <c r="A22" s="12"/>
      <c r="B22" s="44">
        <v>539</v>
      </c>
      <c r="C22" s="20" t="s">
        <v>35</v>
      </c>
      <c r="D22" s="46">
        <v>126029</v>
      </c>
      <c r="E22" s="46">
        <v>13074</v>
      </c>
      <c r="F22" s="46">
        <v>0</v>
      </c>
      <c r="G22" s="46">
        <v>0</v>
      </c>
      <c r="H22" s="46">
        <v>0</v>
      </c>
      <c r="I22" s="46">
        <v>114980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254083</v>
      </c>
      <c r="P22" s="47">
        <f t="shared" si="1"/>
        <v>14.94517969531204</v>
      </c>
      <c r="Q22" s="9"/>
    </row>
    <row r="23" spans="1:17" ht="15.75">
      <c r="A23" s="28" t="s">
        <v>36</v>
      </c>
      <c r="B23" s="29"/>
      <c r="C23" s="30"/>
      <c r="D23" s="31">
        <f t="shared" ref="D23:N23" si="6">SUM(D24:D26)</f>
        <v>431276</v>
      </c>
      <c r="E23" s="31">
        <f t="shared" si="6"/>
        <v>782536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0</v>
      </c>
      <c r="N23" s="31">
        <f t="shared" si="6"/>
        <v>1730020</v>
      </c>
      <c r="O23" s="31">
        <f t="shared" ref="O23:O28" si="7">SUM(D23:N23)</f>
        <v>2943832</v>
      </c>
      <c r="P23" s="43">
        <f t="shared" si="1"/>
        <v>173.15640256455504</v>
      </c>
      <c r="Q23" s="10"/>
    </row>
    <row r="24" spans="1:17">
      <c r="A24" s="12"/>
      <c r="B24" s="44">
        <v>541</v>
      </c>
      <c r="C24" s="20" t="s">
        <v>37</v>
      </c>
      <c r="D24" s="46">
        <v>299000</v>
      </c>
      <c r="E24" s="46">
        <v>782536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7"/>
        <v>1081536</v>
      </c>
      <c r="P24" s="47">
        <f t="shared" si="1"/>
        <v>63.616022586906652</v>
      </c>
      <c r="Q24" s="9"/>
    </row>
    <row r="25" spans="1:17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1730020</v>
      </c>
      <c r="O25" s="46">
        <f t="shared" si="7"/>
        <v>1730020</v>
      </c>
      <c r="P25" s="47">
        <f t="shared" si="1"/>
        <v>101.75989647667784</v>
      </c>
      <c r="Q25" s="9"/>
    </row>
    <row r="26" spans="1:17">
      <c r="A26" s="12"/>
      <c r="B26" s="44">
        <v>549</v>
      </c>
      <c r="C26" s="20" t="s">
        <v>101</v>
      </c>
      <c r="D26" s="46">
        <v>132276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132276</v>
      </c>
      <c r="P26" s="47">
        <f t="shared" si="1"/>
        <v>7.7804835009705311</v>
      </c>
      <c r="Q26" s="9"/>
    </row>
    <row r="27" spans="1:17" ht="15.75">
      <c r="A27" s="28" t="s">
        <v>39</v>
      </c>
      <c r="B27" s="29"/>
      <c r="C27" s="30"/>
      <c r="D27" s="31">
        <f t="shared" ref="D27:N27" si="8">SUM(D28:D28)</f>
        <v>112917</v>
      </c>
      <c r="E27" s="31">
        <f t="shared" si="8"/>
        <v>1587550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7"/>
        <v>1700467</v>
      </c>
      <c r="P27" s="43">
        <f t="shared" si="1"/>
        <v>100.02158696547262</v>
      </c>
      <c r="Q27" s="10"/>
    </row>
    <row r="28" spans="1:17">
      <c r="A28" s="13"/>
      <c r="B28" s="45">
        <v>559</v>
      </c>
      <c r="C28" s="21" t="s">
        <v>40</v>
      </c>
      <c r="D28" s="46">
        <v>112917</v>
      </c>
      <c r="E28" s="46">
        <v>1587550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1700467</v>
      </c>
      <c r="P28" s="47">
        <f t="shared" si="1"/>
        <v>100.02158696547262</v>
      </c>
      <c r="Q28" s="9"/>
    </row>
    <row r="29" spans="1:17" ht="15.75">
      <c r="A29" s="28" t="s">
        <v>43</v>
      </c>
      <c r="B29" s="29"/>
      <c r="C29" s="30"/>
      <c r="D29" s="31">
        <f t="shared" ref="D29:N29" si="9">SUM(D30:D32)</f>
        <v>1659806</v>
      </c>
      <c r="E29" s="31">
        <f t="shared" si="9"/>
        <v>1050594</v>
      </c>
      <c r="F29" s="31">
        <f t="shared" si="9"/>
        <v>0</v>
      </c>
      <c r="G29" s="31">
        <f t="shared" si="9"/>
        <v>121990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9"/>
        <v>0</v>
      </c>
      <c r="O29" s="31">
        <f t="shared" ref="O29:O35" si="10">SUM(D29:N29)</f>
        <v>2832390</v>
      </c>
      <c r="P29" s="43">
        <f t="shared" si="1"/>
        <v>166.60137638962414</v>
      </c>
      <c r="Q29" s="9"/>
    </row>
    <row r="30" spans="1:17">
      <c r="A30" s="12"/>
      <c r="B30" s="44">
        <v>571</v>
      </c>
      <c r="C30" s="20" t="s">
        <v>44</v>
      </c>
      <c r="D30" s="46">
        <v>0</v>
      </c>
      <c r="E30" s="46">
        <v>1050594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10"/>
        <v>1050594</v>
      </c>
      <c r="P30" s="47">
        <f t="shared" si="1"/>
        <v>61.796011999294159</v>
      </c>
      <c r="Q30" s="9"/>
    </row>
    <row r="31" spans="1:17">
      <c r="A31" s="12"/>
      <c r="B31" s="44">
        <v>572</v>
      </c>
      <c r="C31" s="20" t="s">
        <v>45</v>
      </c>
      <c r="D31" s="46">
        <v>743550</v>
      </c>
      <c r="E31" s="46">
        <v>0</v>
      </c>
      <c r="F31" s="46">
        <v>0</v>
      </c>
      <c r="G31" s="46">
        <v>121990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10"/>
        <v>865540</v>
      </c>
      <c r="P31" s="47">
        <f t="shared" si="1"/>
        <v>50.911122875124995</v>
      </c>
      <c r="Q31" s="9"/>
    </row>
    <row r="32" spans="1:17">
      <c r="A32" s="12"/>
      <c r="B32" s="44">
        <v>574</v>
      </c>
      <c r="C32" s="20" t="s">
        <v>80</v>
      </c>
      <c r="D32" s="46">
        <v>916256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10"/>
        <v>916256</v>
      </c>
      <c r="P32" s="47">
        <f t="shared" si="1"/>
        <v>53.894241515204989</v>
      </c>
      <c r="Q32" s="9"/>
    </row>
    <row r="33" spans="1:120" ht="15.75">
      <c r="A33" s="28" t="s">
        <v>50</v>
      </c>
      <c r="B33" s="29"/>
      <c r="C33" s="30"/>
      <c r="D33" s="31">
        <f t="shared" ref="D33:N33" si="11">SUM(D34:D34)</f>
        <v>121956</v>
      </c>
      <c r="E33" s="31">
        <f t="shared" si="11"/>
        <v>696134</v>
      </c>
      <c r="F33" s="31">
        <f t="shared" si="11"/>
        <v>0</v>
      </c>
      <c r="G33" s="31">
        <f t="shared" si="11"/>
        <v>30000</v>
      </c>
      <c r="H33" s="31">
        <f t="shared" si="11"/>
        <v>0</v>
      </c>
      <c r="I33" s="31">
        <f t="shared" si="11"/>
        <v>1499000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1"/>
        <v>0</v>
      </c>
      <c r="O33" s="31">
        <f t="shared" si="10"/>
        <v>2347090</v>
      </c>
      <c r="P33" s="43">
        <f t="shared" si="1"/>
        <v>138.05599670607612</v>
      </c>
      <c r="Q33" s="9"/>
    </row>
    <row r="34" spans="1:120" ht="15.75" thickBot="1">
      <c r="A34" s="12"/>
      <c r="B34" s="44">
        <v>581</v>
      </c>
      <c r="C34" s="20" t="s">
        <v>102</v>
      </c>
      <c r="D34" s="46">
        <v>121956</v>
      </c>
      <c r="E34" s="46">
        <v>696134</v>
      </c>
      <c r="F34" s="46">
        <v>0</v>
      </c>
      <c r="G34" s="46">
        <v>30000</v>
      </c>
      <c r="H34" s="46">
        <v>0</v>
      </c>
      <c r="I34" s="46">
        <v>1499000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0"/>
        <v>2347090</v>
      </c>
      <c r="P34" s="47">
        <f t="shared" si="1"/>
        <v>138.05599670607612</v>
      </c>
      <c r="Q34" s="9"/>
    </row>
    <row r="35" spans="1:120" ht="16.5" thickBot="1">
      <c r="A35" s="14" t="s">
        <v>10</v>
      </c>
      <c r="B35" s="23"/>
      <c r="C35" s="22"/>
      <c r="D35" s="15">
        <f>SUM(D5,D14,D18,D23,D27,D29,D33)</f>
        <v>14253136</v>
      </c>
      <c r="E35" s="15">
        <f t="shared" ref="E35:N35" si="12">SUM(E5,E14,E18,E23,E27,E29,E33)</f>
        <v>4172162</v>
      </c>
      <c r="F35" s="15">
        <f t="shared" si="12"/>
        <v>1760218</v>
      </c>
      <c r="G35" s="15">
        <f t="shared" si="12"/>
        <v>219525</v>
      </c>
      <c r="H35" s="15">
        <f t="shared" si="12"/>
        <v>0</v>
      </c>
      <c r="I35" s="15">
        <f t="shared" si="12"/>
        <v>9586485</v>
      </c>
      <c r="J35" s="15">
        <f t="shared" si="12"/>
        <v>0</v>
      </c>
      <c r="K35" s="15">
        <f t="shared" si="12"/>
        <v>2676888</v>
      </c>
      <c r="L35" s="15">
        <f t="shared" si="12"/>
        <v>0</v>
      </c>
      <c r="M35" s="15">
        <f t="shared" si="12"/>
        <v>1979540</v>
      </c>
      <c r="N35" s="15">
        <f t="shared" si="12"/>
        <v>1730020</v>
      </c>
      <c r="O35" s="15">
        <f t="shared" si="10"/>
        <v>36377974</v>
      </c>
      <c r="P35" s="37">
        <f t="shared" si="1"/>
        <v>2139.7549555908477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93" t="s">
        <v>103</v>
      </c>
      <c r="N37" s="93"/>
      <c r="O37" s="93"/>
      <c r="P37" s="41">
        <v>17001</v>
      </c>
    </row>
    <row r="38" spans="1:120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6"/>
    </row>
    <row r="39" spans="1:120" ht="15.75" customHeight="1" thickBot="1">
      <c r="A39" s="97" t="s">
        <v>56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9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95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2302860</v>
      </c>
      <c r="E5" s="26">
        <f t="shared" si="0"/>
        <v>0</v>
      </c>
      <c r="F5" s="26">
        <f t="shared" si="0"/>
        <v>1749185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2672152</v>
      </c>
      <c r="L5" s="26">
        <f t="shared" si="0"/>
        <v>0</v>
      </c>
      <c r="M5" s="26">
        <f t="shared" si="0"/>
        <v>0</v>
      </c>
      <c r="N5" s="27">
        <f>SUM(D5:M5)</f>
        <v>6724197</v>
      </c>
      <c r="O5" s="32">
        <f t="shared" ref="O5:O35" si="1">(N5/O$37)</f>
        <v>410.36232149395823</v>
      </c>
      <c r="P5" s="6"/>
    </row>
    <row r="6" spans="1:133">
      <c r="A6" s="12"/>
      <c r="B6" s="44">
        <v>511</v>
      </c>
      <c r="C6" s="20" t="s">
        <v>19</v>
      </c>
      <c r="D6" s="46">
        <v>169274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169274</v>
      </c>
      <c r="O6" s="47">
        <f t="shared" si="1"/>
        <v>10.330404003417552</v>
      </c>
      <c r="P6" s="9"/>
    </row>
    <row r="7" spans="1:133">
      <c r="A7" s="12"/>
      <c r="B7" s="44">
        <v>512</v>
      </c>
      <c r="C7" s="20" t="s">
        <v>20</v>
      </c>
      <c r="D7" s="46">
        <v>420104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420104</v>
      </c>
      <c r="O7" s="47">
        <f t="shared" si="1"/>
        <v>25.637983644574636</v>
      </c>
      <c r="P7" s="9"/>
    </row>
    <row r="8" spans="1:133">
      <c r="A8" s="12"/>
      <c r="B8" s="44">
        <v>513</v>
      </c>
      <c r="C8" s="20" t="s">
        <v>21</v>
      </c>
      <c r="D8" s="46">
        <v>732712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732712</v>
      </c>
      <c r="O8" s="47">
        <f t="shared" si="1"/>
        <v>44.715732942756013</v>
      </c>
      <c r="P8" s="9"/>
    </row>
    <row r="9" spans="1:133">
      <c r="A9" s="12"/>
      <c r="B9" s="44">
        <v>514</v>
      </c>
      <c r="C9" s="20" t="s">
        <v>22</v>
      </c>
      <c r="D9" s="46">
        <v>59566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59566</v>
      </c>
      <c r="O9" s="47">
        <f t="shared" si="1"/>
        <v>3.6351763700720126</v>
      </c>
      <c r="P9" s="9"/>
    </row>
    <row r="10" spans="1:133">
      <c r="A10" s="12"/>
      <c r="B10" s="44">
        <v>515</v>
      </c>
      <c r="C10" s="20" t="s">
        <v>23</v>
      </c>
      <c r="D10" s="46">
        <v>416159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416159</v>
      </c>
      <c r="O10" s="47">
        <f t="shared" si="1"/>
        <v>25.397229342121324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1749185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1749185</v>
      </c>
      <c r="O11" s="47">
        <f t="shared" si="1"/>
        <v>106.74874893201513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2672152</v>
      </c>
      <c r="L12" s="46">
        <v>0</v>
      </c>
      <c r="M12" s="46">
        <v>0</v>
      </c>
      <c r="N12" s="46">
        <f t="shared" si="2"/>
        <v>2672152</v>
      </c>
      <c r="O12" s="47">
        <f t="shared" si="1"/>
        <v>163.07530818991822</v>
      </c>
      <c r="P12" s="9"/>
    </row>
    <row r="13" spans="1:133">
      <c r="A13" s="12"/>
      <c r="B13" s="44">
        <v>519</v>
      </c>
      <c r="C13" s="20" t="s">
        <v>67</v>
      </c>
      <c r="D13" s="46">
        <v>505045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505045</v>
      </c>
      <c r="O13" s="47">
        <f t="shared" si="1"/>
        <v>30.821738069083363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8974579</v>
      </c>
      <c r="E14" s="31">
        <f t="shared" si="3"/>
        <v>21634</v>
      </c>
      <c r="F14" s="31">
        <f t="shared" si="3"/>
        <v>0</v>
      </c>
      <c r="G14" s="31">
        <f t="shared" si="3"/>
        <v>6468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9002681</v>
      </c>
      <c r="O14" s="43">
        <f t="shared" si="1"/>
        <v>549.41297449041861</v>
      </c>
      <c r="P14" s="10"/>
    </row>
    <row r="15" spans="1:133">
      <c r="A15" s="12"/>
      <c r="B15" s="44">
        <v>521</v>
      </c>
      <c r="C15" s="20" t="s">
        <v>28</v>
      </c>
      <c r="D15" s="46">
        <v>5063431</v>
      </c>
      <c r="E15" s="46">
        <v>21634</v>
      </c>
      <c r="F15" s="46">
        <v>0</v>
      </c>
      <c r="G15" s="46">
        <v>6468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5091533</v>
      </c>
      <c r="O15" s="47">
        <f t="shared" si="1"/>
        <v>310.72458196020995</v>
      </c>
      <c r="P15" s="9"/>
    </row>
    <row r="16" spans="1:133">
      <c r="A16" s="12"/>
      <c r="B16" s="44">
        <v>522</v>
      </c>
      <c r="C16" s="20" t="s">
        <v>29</v>
      </c>
      <c r="D16" s="46">
        <v>3450376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3450376</v>
      </c>
      <c r="O16" s="47">
        <f t="shared" si="1"/>
        <v>210.56853411448799</v>
      </c>
      <c r="P16" s="9"/>
    </row>
    <row r="17" spans="1:16">
      <c r="A17" s="12"/>
      <c r="B17" s="44">
        <v>524</v>
      </c>
      <c r="C17" s="20" t="s">
        <v>30</v>
      </c>
      <c r="D17" s="46">
        <v>460772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460772</v>
      </c>
      <c r="O17" s="47">
        <f t="shared" si="1"/>
        <v>28.119858415720739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1263160</v>
      </c>
      <c r="E18" s="31">
        <f t="shared" si="5"/>
        <v>14598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7235064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8512822</v>
      </c>
      <c r="O18" s="43">
        <f t="shared" si="1"/>
        <v>519.51800317344077</v>
      </c>
      <c r="P18" s="10"/>
    </row>
    <row r="19" spans="1:16">
      <c r="A19" s="12"/>
      <c r="B19" s="44">
        <v>534</v>
      </c>
      <c r="C19" s="20" t="s">
        <v>68</v>
      </c>
      <c r="D19" s="46">
        <v>1106018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1106018</v>
      </c>
      <c r="O19" s="47">
        <f t="shared" si="1"/>
        <v>67.497741974856581</v>
      </c>
      <c r="P19" s="9"/>
    </row>
    <row r="20" spans="1:16">
      <c r="A20" s="12"/>
      <c r="B20" s="44">
        <v>536</v>
      </c>
      <c r="C20" s="20" t="s">
        <v>69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6811684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6811684</v>
      </c>
      <c r="O20" s="47">
        <f t="shared" si="1"/>
        <v>415.7014524594166</v>
      </c>
      <c r="P20" s="9"/>
    </row>
    <row r="21" spans="1:16">
      <c r="A21" s="12"/>
      <c r="B21" s="44">
        <v>538</v>
      </c>
      <c r="C21" s="20" t="s">
        <v>93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293684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293684</v>
      </c>
      <c r="O21" s="47">
        <f t="shared" si="1"/>
        <v>17.922860978884412</v>
      </c>
      <c r="P21" s="9"/>
    </row>
    <row r="22" spans="1:16">
      <c r="A22" s="12"/>
      <c r="B22" s="44">
        <v>539</v>
      </c>
      <c r="C22" s="20" t="s">
        <v>35</v>
      </c>
      <c r="D22" s="46">
        <v>157142</v>
      </c>
      <c r="E22" s="46">
        <v>14598</v>
      </c>
      <c r="F22" s="46">
        <v>0</v>
      </c>
      <c r="G22" s="46">
        <v>0</v>
      </c>
      <c r="H22" s="46">
        <v>0</v>
      </c>
      <c r="I22" s="46">
        <v>129696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301436</v>
      </c>
      <c r="O22" s="47">
        <f t="shared" si="1"/>
        <v>18.395947760283168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SUM(D24:D26)</f>
        <v>415769</v>
      </c>
      <c r="E23" s="31">
        <f t="shared" si="6"/>
        <v>1084698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1382454</v>
      </c>
      <c r="N23" s="31">
        <f t="shared" ref="N23:N28" si="7">SUM(D23:M23)</f>
        <v>2882921</v>
      </c>
      <c r="O23" s="43">
        <f t="shared" si="1"/>
        <v>175.93805687782253</v>
      </c>
      <c r="P23" s="10"/>
    </row>
    <row r="24" spans="1:16">
      <c r="A24" s="12"/>
      <c r="B24" s="44">
        <v>541</v>
      </c>
      <c r="C24" s="20" t="s">
        <v>71</v>
      </c>
      <c r="D24" s="46">
        <v>351948</v>
      </c>
      <c r="E24" s="46">
        <v>1084698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1436646</v>
      </c>
      <c r="O24" s="47">
        <f t="shared" si="1"/>
        <v>87.675210545587703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1382454</v>
      </c>
      <c r="N25" s="46">
        <f t="shared" si="7"/>
        <v>1382454</v>
      </c>
      <c r="O25" s="47">
        <f t="shared" si="1"/>
        <v>84.367997070670086</v>
      </c>
      <c r="P25" s="9"/>
    </row>
    <row r="26" spans="1:16">
      <c r="A26" s="12"/>
      <c r="B26" s="44">
        <v>549</v>
      </c>
      <c r="C26" s="20" t="s">
        <v>79</v>
      </c>
      <c r="D26" s="46">
        <v>63821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63821</v>
      </c>
      <c r="O26" s="47">
        <f t="shared" si="1"/>
        <v>3.8948492615647505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SUM(D28:D28)</f>
        <v>170000</v>
      </c>
      <c r="E27" s="31">
        <f t="shared" si="8"/>
        <v>711676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881676</v>
      </c>
      <c r="O27" s="43">
        <f t="shared" si="1"/>
        <v>53.8066642255584</v>
      </c>
      <c r="P27" s="10"/>
    </row>
    <row r="28" spans="1:16">
      <c r="A28" s="13"/>
      <c r="B28" s="45">
        <v>559</v>
      </c>
      <c r="C28" s="21" t="s">
        <v>40</v>
      </c>
      <c r="D28" s="46">
        <v>170000</v>
      </c>
      <c r="E28" s="46">
        <v>711676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881676</v>
      </c>
      <c r="O28" s="47">
        <f t="shared" si="1"/>
        <v>53.8066642255584</v>
      </c>
      <c r="P28" s="9"/>
    </row>
    <row r="29" spans="1:16" ht="15.75">
      <c r="A29" s="28" t="s">
        <v>43</v>
      </c>
      <c r="B29" s="29"/>
      <c r="C29" s="30"/>
      <c r="D29" s="31">
        <f t="shared" ref="D29:M29" si="9">SUM(D30:D32)</f>
        <v>2556748</v>
      </c>
      <c r="E29" s="31">
        <f t="shared" si="9"/>
        <v>1151112</v>
      </c>
      <c r="F29" s="31">
        <f t="shared" si="9"/>
        <v>0</v>
      </c>
      <c r="G29" s="31">
        <f t="shared" si="9"/>
        <v>46657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ref="N29:N35" si="10">SUM(D29:M29)</f>
        <v>3754517</v>
      </c>
      <c r="O29" s="43">
        <f t="shared" si="1"/>
        <v>229.12956182106677</v>
      </c>
      <c r="P29" s="9"/>
    </row>
    <row r="30" spans="1:16">
      <c r="A30" s="12"/>
      <c r="B30" s="44">
        <v>571</v>
      </c>
      <c r="C30" s="20" t="s">
        <v>44</v>
      </c>
      <c r="D30" s="46">
        <v>0</v>
      </c>
      <c r="E30" s="46">
        <v>1151112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1151112</v>
      </c>
      <c r="O30" s="47">
        <f t="shared" si="1"/>
        <v>70.249725375320395</v>
      </c>
      <c r="P30" s="9"/>
    </row>
    <row r="31" spans="1:16">
      <c r="A31" s="12"/>
      <c r="B31" s="44">
        <v>572</v>
      </c>
      <c r="C31" s="20" t="s">
        <v>73</v>
      </c>
      <c r="D31" s="46">
        <v>959117</v>
      </c>
      <c r="E31" s="46">
        <v>0</v>
      </c>
      <c r="F31" s="46">
        <v>0</v>
      </c>
      <c r="G31" s="46">
        <v>46657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1005774</v>
      </c>
      <c r="O31" s="47">
        <f t="shared" si="1"/>
        <v>61.380080556572686</v>
      </c>
      <c r="P31" s="9"/>
    </row>
    <row r="32" spans="1:16">
      <c r="A32" s="12"/>
      <c r="B32" s="44">
        <v>574</v>
      </c>
      <c r="C32" s="20" t="s">
        <v>80</v>
      </c>
      <c r="D32" s="46">
        <v>1597631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1597631</v>
      </c>
      <c r="O32" s="47">
        <f t="shared" si="1"/>
        <v>97.499755889173684</v>
      </c>
      <c r="P32" s="9"/>
    </row>
    <row r="33" spans="1:119" ht="15.75">
      <c r="A33" s="28" t="s">
        <v>74</v>
      </c>
      <c r="B33" s="29"/>
      <c r="C33" s="30"/>
      <c r="D33" s="31">
        <f t="shared" ref="D33:M33" si="11">SUM(D34:D34)</f>
        <v>121672</v>
      </c>
      <c r="E33" s="31">
        <f t="shared" si="11"/>
        <v>697500</v>
      </c>
      <c r="F33" s="31">
        <f t="shared" si="11"/>
        <v>0</v>
      </c>
      <c r="G33" s="31">
        <f t="shared" si="11"/>
        <v>211322</v>
      </c>
      <c r="H33" s="31">
        <f t="shared" si="11"/>
        <v>0</v>
      </c>
      <c r="I33" s="31">
        <f t="shared" si="11"/>
        <v>1327000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2357494</v>
      </c>
      <c r="O33" s="43">
        <f t="shared" si="1"/>
        <v>143.87245209325033</v>
      </c>
      <c r="P33" s="9"/>
    </row>
    <row r="34" spans="1:119" ht="15.75" thickBot="1">
      <c r="A34" s="12"/>
      <c r="B34" s="44">
        <v>581</v>
      </c>
      <c r="C34" s="20" t="s">
        <v>75</v>
      </c>
      <c r="D34" s="46">
        <v>121672</v>
      </c>
      <c r="E34" s="46">
        <v>697500</v>
      </c>
      <c r="F34" s="46">
        <v>0</v>
      </c>
      <c r="G34" s="46">
        <v>211322</v>
      </c>
      <c r="H34" s="46">
        <v>0</v>
      </c>
      <c r="I34" s="46">
        <v>1327000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2357494</v>
      </c>
      <c r="O34" s="47">
        <f t="shared" si="1"/>
        <v>143.87245209325033</v>
      </c>
      <c r="P34" s="9"/>
    </row>
    <row r="35" spans="1:119" ht="16.5" thickBot="1">
      <c r="A35" s="14" t="s">
        <v>10</v>
      </c>
      <c r="B35" s="23"/>
      <c r="C35" s="22"/>
      <c r="D35" s="15">
        <f>SUM(D5,D14,D18,D23,D27,D29,D33)</f>
        <v>15804788</v>
      </c>
      <c r="E35" s="15">
        <f t="shared" ref="E35:M35" si="12">SUM(E5,E14,E18,E23,E27,E29,E33)</f>
        <v>3681218</v>
      </c>
      <c r="F35" s="15">
        <f t="shared" si="12"/>
        <v>1749185</v>
      </c>
      <c r="G35" s="15">
        <f t="shared" si="12"/>
        <v>264447</v>
      </c>
      <c r="H35" s="15">
        <f t="shared" si="12"/>
        <v>0</v>
      </c>
      <c r="I35" s="15">
        <f t="shared" si="12"/>
        <v>8562064</v>
      </c>
      <c r="J35" s="15">
        <f t="shared" si="12"/>
        <v>0</v>
      </c>
      <c r="K35" s="15">
        <f t="shared" si="12"/>
        <v>2672152</v>
      </c>
      <c r="L35" s="15">
        <f t="shared" si="12"/>
        <v>0</v>
      </c>
      <c r="M35" s="15">
        <f t="shared" si="12"/>
        <v>1382454</v>
      </c>
      <c r="N35" s="15">
        <f t="shared" si="10"/>
        <v>34116308</v>
      </c>
      <c r="O35" s="37">
        <f t="shared" si="1"/>
        <v>2082.0400341755158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96</v>
      </c>
      <c r="M37" s="93"/>
      <c r="N37" s="93"/>
      <c r="O37" s="41">
        <v>16386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56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92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2102409</v>
      </c>
      <c r="E5" s="26">
        <f t="shared" si="0"/>
        <v>0</v>
      </c>
      <c r="F5" s="26">
        <f t="shared" si="0"/>
        <v>1502534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2554586</v>
      </c>
      <c r="L5" s="26">
        <f t="shared" si="0"/>
        <v>0</v>
      </c>
      <c r="M5" s="26">
        <f t="shared" si="0"/>
        <v>0</v>
      </c>
      <c r="N5" s="27">
        <f>SUM(D5:M5)</f>
        <v>6159529</v>
      </c>
      <c r="O5" s="32">
        <f t="shared" ref="O5:O35" si="1">(N5/O$37)</f>
        <v>383.48455983065622</v>
      </c>
      <c r="P5" s="6"/>
    </row>
    <row r="6" spans="1:133">
      <c r="A6" s="12"/>
      <c r="B6" s="44">
        <v>511</v>
      </c>
      <c r="C6" s="20" t="s">
        <v>19</v>
      </c>
      <c r="D6" s="46">
        <v>179446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179446</v>
      </c>
      <c r="O6" s="47">
        <f t="shared" si="1"/>
        <v>11.172083177686465</v>
      </c>
      <c r="P6" s="9"/>
    </row>
    <row r="7" spans="1:133">
      <c r="A7" s="12"/>
      <c r="B7" s="44">
        <v>512</v>
      </c>
      <c r="C7" s="20" t="s">
        <v>20</v>
      </c>
      <c r="D7" s="46">
        <v>358055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358055</v>
      </c>
      <c r="O7" s="47">
        <f t="shared" si="1"/>
        <v>22.292055783837629</v>
      </c>
      <c r="P7" s="9"/>
    </row>
    <row r="8" spans="1:133">
      <c r="A8" s="12"/>
      <c r="B8" s="44">
        <v>513</v>
      </c>
      <c r="C8" s="20" t="s">
        <v>21</v>
      </c>
      <c r="D8" s="46">
        <v>800471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800471</v>
      </c>
      <c r="O8" s="47">
        <f t="shared" si="1"/>
        <v>49.836321753206327</v>
      </c>
      <c r="P8" s="9"/>
    </row>
    <row r="9" spans="1:133">
      <c r="A9" s="12"/>
      <c r="B9" s="44">
        <v>514</v>
      </c>
      <c r="C9" s="20" t="s">
        <v>22</v>
      </c>
      <c r="D9" s="46">
        <v>55256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55256</v>
      </c>
      <c r="O9" s="47">
        <f t="shared" si="1"/>
        <v>3.4401693437928027</v>
      </c>
      <c r="P9" s="9"/>
    </row>
    <row r="10" spans="1:133">
      <c r="A10" s="12"/>
      <c r="B10" s="44">
        <v>515</v>
      </c>
      <c r="C10" s="20" t="s">
        <v>23</v>
      </c>
      <c r="D10" s="46">
        <v>256789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256789</v>
      </c>
      <c r="O10" s="47">
        <f t="shared" si="1"/>
        <v>15.987361474287137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1502534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1502534</v>
      </c>
      <c r="O11" s="47">
        <f t="shared" si="1"/>
        <v>93.545884696799902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2554586</v>
      </c>
      <c r="L12" s="46">
        <v>0</v>
      </c>
      <c r="M12" s="46">
        <v>0</v>
      </c>
      <c r="N12" s="46">
        <f t="shared" si="2"/>
        <v>2554586</v>
      </c>
      <c r="O12" s="47">
        <f t="shared" si="1"/>
        <v>159.04532436807372</v>
      </c>
      <c r="P12" s="9"/>
    </row>
    <row r="13" spans="1:133">
      <c r="A13" s="12"/>
      <c r="B13" s="44">
        <v>519</v>
      </c>
      <c r="C13" s="20" t="s">
        <v>67</v>
      </c>
      <c r="D13" s="46">
        <v>452392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452392</v>
      </c>
      <c r="O13" s="47">
        <f t="shared" si="1"/>
        <v>28.165359232972232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9865814</v>
      </c>
      <c r="E14" s="31">
        <f t="shared" si="3"/>
        <v>32953</v>
      </c>
      <c r="F14" s="31">
        <f t="shared" si="3"/>
        <v>0</v>
      </c>
      <c r="G14" s="31">
        <f t="shared" si="3"/>
        <v>171265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2" si="4">SUM(D14:M14)</f>
        <v>10070032</v>
      </c>
      <c r="O14" s="43">
        <f t="shared" si="1"/>
        <v>626.94757813472791</v>
      </c>
      <c r="P14" s="10"/>
    </row>
    <row r="15" spans="1:133">
      <c r="A15" s="12"/>
      <c r="B15" s="44">
        <v>521</v>
      </c>
      <c r="C15" s="20" t="s">
        <v>28</v>
      </c>
      <c r="D15" s="46">
        <v>5647587</v>
      </c>
      <c r="E15" s="46">
        <v>32953</v>
      </c>
      <c r="F15" s="46">
        <v>0</v>
      </c>
      <c r="G15" s="46">
        <v>171265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5851805</v>
      </c>
      <c r="O15" s="47">
        <f t="shared" si="1"/>
        <v>364.32604905989291</v>
      </c>
      <c r="P15" s="9"/>
    </row>
    <row r="16" spans="1:133">
      <c r="A16" s="12"/>
      <c r="B16" s="44">
        <v>522</v>
      </c>
      <c r="C16" s="20" t="s">
        <v>29</v>
      </c>
      <c r="D16" s="46">
        <v>3799735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3799735</v>
      </c>
      <c r="O16" s="47">
        <f t="shared" si="1"/>
        <v>236.56674137716348</v>
      </c>
      <c r="P16" s="9"/>
    </row>
    <row r="17" spans="1:16">
      <c r="A17" s="12"/>
      <c r="B17" s="44">
        <v>524</v>
      </c>
      <c r="C17" s="20" t="s">
        <v>30</v>
      </c>
      <c r="D17" s="46">
        <v>418492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418492</v>
      </c>
      <c r="O17" s="47">
        <f t="shared" si="1"/>
        <v>26.054787697671522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SUM(D19:D22)</f>
        <v>1240167</v>
      </c>
      <c r="E18" s="31">
        <f t="shared" si="5"/>
        <v>12148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6630336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7882651</v>
      </c>
      <c r="O18" s="43">
        <f t="shared" si="1"/>
        <v>490.76397708878096</v>
      </c>
      <c r="P18" s="10"/>
    </row>
    <row r="19" spans="1:16">
      <c r="A19" s="12"/>
      <c r="B19" s="44">
        <v>534</v>
      </c>
      <c r="C19" s="20" t="s">
        <v>68</v>
      </c>
      <c r="D19" s="46">
        <v>1032531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1032531</v>
      </c>
      <c r="O19" s="47">
        <f t="shared" si="1"/>
        <v>64.284086664176314</v>
      </c>
      <c r="P19" s="9"/>
    </row>
    <row r="20" spans="1:16">
      <c r="A20" s="12"/>
      <c r="B20" s="44">
        <v>536</v>
      </c>
      <c r="C20" s="20" t="s">
        <v>69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6257082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6257082</v>
      </c>
      <c r="O20" s="47">
        <f t="shared" si="1"/>
        <v>389.55808741128129</v>
      </c>
      <c r="P20" s="9"/>
    </row>
    <row r="21" spans="1:16">
      <c r="A21" s="12"/>
      <c r="B21" s="44">
        <v>538</v>
      </c>
      <c r="C21" s="20" t="s">
        <v>93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248551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248551</v>
      </c>
      <c r="O21" s="47">
        <f t="shared" si="1"/>
        <v>15.474473913584859</v>
      </c>
      <c r="P21" s="9"/>
    </row>
    <row r="22" spans="1:16">
      <c r="A22" s="12"/>
      <c r="B22" s="44">
        <v>539</v>
      </c>
      <c r="C22" s="20" t="s">
        <v>35</v>
      </c>
      <c r="D22" s="46">
        <v>207636</v>
      </c>
      <c r="E22" s="46">
        <v>12148</v>
      </c>
      <c r="F22" s="46">
        <v>0</v>
      </c>
      <c r="G22" s="46">
        <v>0</v>
      </c>
      <c r="H22" s="46">
        <v>0</v>
      </c>
      <c r="I22" s="46">
        <v>124703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344487</v>
      </c>
      <c r="O22" s="47">
        <f t="shared" si="1"/>
        <v>21.447329099738514</v>
      </c>
      <c r="P22" s="9"/>
    </row>
    <row r="23" spans="1:16" ht="15.75">
      <c r="A23" s="28" t="s">
        <v>36</v>
      </c>
      <c r="B23" s="29"/>
      <c r="C23" s="30"/>
      <c r="D23" s="31">
        <f t="shared" ref="D23:M23" si="6">SUM(D24:D26)</f>
        <v>394066</v>
      </c>
      <c r="E23" s="31">
        <f t="shared" si="6"/>
        <v>1743395</v>
      </c>
      <c r="F23" s="31">
        <f t="shared" si="6"/>
        <v>0</v>
      </c>
      <c r="G23" s="31">
        <f t="shared" si="6"/>
        <v>0</v>
      </c>
      <c r="H23" s="31">
        <f t="shared" si="6"/>
        <v>0</v>
      </c>
      <c r="I23" s="31">
        <f t="shared" si="6"/>
        <v>0</v>
      </c>
      <c r="J23" s="31">
        <f t="shared" si="6"/>
        <v>0</v>
      </c>
      <c r="K23" s="31">
        <f t="shared" si="6"/>
        <v>0</v>
      </c>
      <c r="L23" s="31">
        <f t="shared" si="6"/>
        <v>0</v>
      </c>
      <c r="M23" s="31">
        <f t="shared" si="6"/>
        <v>1304783</v>
      </c>
      <c r="N23" s="31">
        <f t="shared" ref="N23:N28" si="7">SUM(D23:M23)</f>
        <v>3442244</v>
      </c>
      <c r="O23" s="43">
        <f t="shared" si="1"/>
        <v>214.30979952683353</v>
      </c>
      <c r="P23" s="10"/>
    </row>
    <row r="24" spans="1:16">
      <c r="A24" s="12"/>
      <c r="B24" s="44">
        <v>541</v>
      </c>
      <c r="C24" s="20" t="s">
        <v>71</v>
      </c>
      <c r="D24" s="46">
        <v>330245</v>
      </c>
      <c r="E24" s="46">
        <v>1743395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2073640</v>
      </c>
      <c r="O24" s="47">
        <f t="shared" si="1"/>
        <v>129.10222886315526</v>
      </c>
      <c r="P24" s="9"/>
    </row>
    <row r="25" spans="1:16">
      <c r="A25" s="12"/>
      <c r="B25" s="44">
        <v>542</v>
      </c>
      <c r="C25" s="20" t="s">
        <v>38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1304783</v>
      </c>
      <c r="N25" s="46">
        <f t="shared" si="7"/>
        <v>1304783</v>
      </c>
      <c r="O25" s="47">
        <f t="shared" si="1"/>
        <v>81.234155148798408</v>
      </c>
      <c r="P25" s="9"/>
    </row>
    <row r="26" spans="1:16">
      <c r="A26" s="12"/>
      <c r="B26" s="44">
        <v>549</v>
      </c>
      <c r="C26" s="20" t="s">
        <v>79</v>
      </c>
      <c r="D26" s="46">
        <v>63821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63821</v>
      </c>
      <c r="O26" s="47">
        <f t="shared" si="1"/>
        <v>3.9734155148798407</v>
      </c>
      <c r="P26" s="9"/>
    </row>
    <row r="27" spans="1:16" ht="15.75">
      <c r="A27" s="28" t="s">
        <v>39</v>
      </c>
      <c r="B27" s="29"/>
      <c r="C27" s="30"/>
      <c r="D27" s="31">
        <f t="shared" ref="D27:M27" si="8">SUM(D28:D28)</f>
        <v>162000</v>
      </c>
      <c r="E27" s="31">
        <f t="shared" si="8"/>
        <v>488617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7"/>
        <v>650617</v>
      </c>
      <c r="O27" s="43">
        <f t="shared" si="1"/>
        <v>40.506599427219527</v>
      </c>
      <c r="P27" s="10"/>
    </row>
    <row r="28" spans="1:16">
      <c r="A28" s="13"/>
      <c r="B28" s="45">
        <v>559</v>
      </c>
      <c r="C28" s="21" t="s">
        <v>40</v>
      </c>
      <c r="D28" s="46">
        <v>162000</v>
      </c>
      <c r="E28" s="46">
        <v>488617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650617</v>
      </c>
      <c r="O28" s="47">
        <f t="shared" si="1"/>
        <v>40.506599427219527</v>
      </c>
      <c r="P28" s="9"/>
    </row>
    <row r="29" spans="1:16" ht="15.75">
      <c r="A29" s="28" t="s">
        <v>43</v>
      </c>
      <c r="B29" s="29"/>
      <c r="C29" s="30"/>
      <c r="D29" s="31">
        <f t="shared" ref="D29:M29" si="9">SUM(D30:D32)</f>
        <v>2085872</v>
      </c>
      <c r="E29" s="31">
        <f t="shared" si="9"/>
        <v>1100744</v>
      </c>
      <c r="F29" s="31">
        <f t="shared" si="9"/>
        <v>0</v>
      </c>
      <c r="G29" s="31">
        <f t="shared" si="9"/>
        <v>42511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ref="N29:N35" si="10">SUM(D29:M29)</f>
        <v>3229127</v>
      </c>
      <c r="O29" s="43">
        <f t="shared" si="1"/>
        <v>201.0414020669904</v>
      </c>
      <c r="P29" s="9"/>
    </row>
    <row r="30" spans="1:16">
      <c r="A30" s="12"/>
      <c r="B30" s="44">
        <v>571</v>
      </c>
      <c r="C30" s="20" t="s">
        <v>44</v>
      </c>
      <c r="D30" s="46">
        <v>0</v>
      </c>
      <c r="E30" s="46">
        <v>1100744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1100744</v>
      </c>
      <c r="O30" s="47">
        <f t="shared" si="1"/>
        <v>68.530942597434944</v>
      </c>
      <c r="P30" s="9"/>
    </row>
    <row r="31" spans="1:16">
      <c r="A31" s="12"/>
      <c r="B31" s="44">
        <v>572</v>
      </c>
      <c r="C31" s="20" t="s">
        <v>73</v>
      </c>
      <c r="D31" s="46">
        <v>1096639</v>
      </c>
      <c r="E31" s="46">
        <v>0</v>
      </c>
      <c r="F31" s="46">
        <v>0</v>
      </c>
      <c r="G31" s="46">
        <v>42511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1139150</v>
      </c>
      <c r="O31" s="47">
        <f t="shared" si="1"/>
        <v>70.922052048312793</v>
      </c>
      <c r="P31" s="9"/>
    </row>
    <row r="32" spans="1:16">
      <c r="A32" s="12"/>
      <c r="B32" s="44">
        <v>574</v>
      </c>
      <c r="C32" s="20" t="s">
        <v>80</v>
      </c>
      <c r="D32" s="46">
        <v>989233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989233</v>
      </c>
      <c r="O32" s="47">
        <f t="shared" si="1"/>
        <v>61.588407421242685</v>
      </c>
      <c r="P32" s="9"/>
    </row>
    <row r="33" spans="1:119" ht="15.75">
      <c r="A33" s="28" t="s">
        <v>74</v>
      </c>
      <c r="B33" s="29"/>
      <c r="C33" s="30"/>
      <c r="D33" s="31">
        <f t="shared" ref="D33:M33" si="11">SUM(D34:D34)</f>
        <v>163222</v>
      </c>
      <c r="E33" s="31">
        <f t="shared" si="11"/>
        <v>708054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1225000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2096276</v>
      </c>
      <c r="O33" s="43">
        <f t="shared" si="1"/>
        <v>130.51151786826048</v>
      </c>
      <c r="P33" s="9"/>
    </row>
    <row r="34" spans="1:119" ht="15.75" thickBot="1">
      <c r="A34" s="12"/>
      <c r="B34" s="44">
        <v>581</v>
      </c>
      <c r="C34" s="20" t="s">
        <v>75</v>
      </c>
      <c r="D34" s="46">
        <v>163222</v>
      </c>
      <c r="E34" s="46">
        <v>708054</v>
      </c>
      <c r="F34" s="46">
        <v>0</v>
      </c>
      <c r="G34" s="46">
        <v>0</v>
      </c>
      <c r="H34" s="46">
        <v>0</v>
      </c>
      <c r="I34" s="46">
        <v>1225000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2096276</v>
      </c>
      <c r="O34" s="47">
        <f t="shared" si="1"/>
        <v>130.51151786826048</v>
      </c>
      <c r="P34" s="9"/>
    </row>
    <row r="35" spans="1:119" ht="16.5" thickBot="1">
      <c r="A35" s="14" t="s">
        <v>10</v>
      </c>
      <c r="B35" s="23"/>
      <c r="C35" s="22"/>
      <c r="D35" s="15">
        <f>SUM(D5,D14,D18,D23,D27,D29,D33)</f>
        <v>16013550</v>
      </c>
      <c r="E35" s="15">
        <f t="shared" ref="E35:M35" si="12">SUM(E5,E14,E18,E23,E27,E29,E33)</f>
        <v>4085911</v>
      </c>
      <c r="F35" s="15">
        <f t="shared" si="12"/>
        <v>1502534</v>
      </c>
      <c r="G35" s="15">
        <f t="shared" si="12"/>
        <v>213776</v>
      </c>
      <c r="H35" s="15">
        <f t="shared" si="12"/>
        <v>0</v>
      </c>
      <c r="I35" s="15">
        <f t="shared" si="12"/>
        <v>7855336</v>
      </c>
      <c r="J35" s="15">
        <f t="shared" si="12"/>
        <v>0</v>
      </c>
      <c r="K35" s="15">
        <f t="shared" si="12"/>
        <v>2554586</v>
      </c>
      <c r="L35" s="15">
        <f t="shared" si="12"/>
        <v>0</v>
      </c>
      <c r="M35" s="15">
        <f t="shared" si="12"/>
        <v>1304783</v>
      </c>
      <c r="N35" s="15">
        <f t="shared" si="10"/>
        <v>33530476</v>
      </c>
      <c r="O35" s="37">
        <f t="shared" si="1"/>
        <v>2087.5654339434691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94</v>
      </c>
      <c r="M37" s="93"/>
      <c r="N37" s="93"/>
      <c r="O37" s="41">
        <v>16062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56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90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1870428</v>
      </c>
      <c r="E5" s="26">
        <f t="shared" si="0"/>
        <v>0</v>
      </c>
      <c r="F5" s="26">
        <f t="shared" si="0"/>
        <v>1210308</v>
      </c>
      <c r="G5" s="26">
        <f t="shared" si="0"/>
        <v>276156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2724987</v>
      </c>
      <c r="L5" s="26">
        <f t="shared" si="0"/>
        <v>0</v>
      </c>
      <c r="M5" s="26">
        <f t="shared" si="0"/>
        <v>0</v>
      </c>
      <c r="N5" s="27">
        <f>SUM(D5:M5)</f>
        <v>6081879</v>
      </c>
      <c r="O5" s="32">
        <f t="shared" ref="O5:O34" si="1">(N5/O$36)</f>
        <v>385.14843898423152</v>
      </c>
      <c r="P5" s="6"/>
    </row>
    <row r="6" spans="1:133">
      <c r="A6" s="12"/>
      <c r="B6" s="44">
        <v>511</v>
      </c>
      <c r="C6" s="20" t="s">
        <v>19</v>
      </c>
      <c r="D6" s="46">
        <v>129200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129200</v>
      </c>
      <c r="O6" s="47">
        <f t="shared" si="1"/>
        <v>8.1818757520106384</v>
      </c>
      <c r="P6" s="9"/>
    </row>
    <row r="7" spans="1:133">
      <c r="A7" s="12"/>
      <c r="B7" s="44">
        <v>512</v>
      </c>
      <c r="C7" s="20" t="s">
        <v>20</v>
      </c>
      <c r="D7" s="46">
        <v>331967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331967</v>
      </c>
      <c r="O7" s="47">
        <f t="shared" si="1"/>
        <v>21.022544487366222</v>
      </c>
      <c r="P7" s="9"/>
    </row>
    <row r="8" spans="1:133">
      <c r="A8" s="12"/>
      <c r="B8" s="44">
        <v>513</v>
      </c>
      <c r="C8" s="20" t="s">
        <v>21</v>
      </c>
      <c r="D8" s="46">
        <v>713785</v>
      </c>
      <c r="E8" s="46">
        <v>0</v>
      </c>
      <c r="F8" s="46">
        <v>0</v>
      </c>
      <c r="G8" s="46">
        <v>276156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989941</v>
      </c>
      <c r="O8" s="47">
        <f t="shared" si="1"/>
        <v>62.690203280349564</v>
      </c>
      <c r="P8" s="9"/>
    </row>
    <row r="9" spans="1:133">
      <c r="A9" s="12"/>
      <c r="B9" s="44">
        <v>514</v>
      </c>
      <c r="C9" s="20" t="s">
        <v>22</v>
      </c>
      <c r="D9" s="46">
        <v>44787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44787</v>
      </c>
      <c r="O9" s="47">
        <f t="shared" si="1"/>
        <v>2.8362358305363813</v>
      </c>
      <c r="P9" s="9"/>
    </row>
    <row r="10" spans="1:133">
      <c r="A10" s="12"/>
      <c r="B10" s="44">
        <v>515</v>
      </c>
      <c r="C10" s="20" t="s">
        <v>23</v>
      </c>
      <c r="D10" s="46">
        <v>228923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228923</v>
      </c>
      <c r="O10" s="47">
        <f t="shared" si="1"/>
        <v>14.497055284655817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1210308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1210308</v>
      </c>
      <c r="O11" s="47">
        <f t="shared" si="1"/>
        <v>76.645430941675642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2724987</v>
      </c>
      <c r="L12" s="46">
        <v>0</v>
      </c>
      <c r="M12" s="46">
        <v>0</v>
      </c>
      <c r="N12" s="46">
        <f t="shared" si="2"/>
        <v>2724987</v>
      </c>
      <c r="O12" s="47">
        <f t="shared" si="1"/>
        <v>172.56582863656513</v>
      </c>
      <c r="P12" s="9"/>
    </row>
    <row r="13" spans="1:133">
      <c r="A13" s="12"/>
      <c r="B13" s="44">
        <v>519</v>
      </c>
      <c r="C13" s="20" t="s">
        <v>67</v>
      </c>
      <c r="D13" s="46">
        <v>421766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421766</v>
      </c>
      <c r="O13" s="47">
        <f t="shared" si="1"/>
        <v>26.709264771072128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8165651</v>
      </c>
      <c r="E14" s="31">
        <f t="shared" si="3"/>
        <v>20410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8186061</v>
      </c>
      <c r="O14" s="43">
        <f t="shared" si="1"/>
        <v>518.40041795959723</v>
      </c>
      <c r="P14" s="10"/>
    </row>
    <row r="15" spans="1:133">
      <c r="A15" s="12"/>
      <c r="B15" s="44">
        <v>521</v>
      </c>
      <c r="C15" s="20" t="s">
        <v>28</v>
      </c>
      <c r="D15" s="46">
        <v>4685510</v>
      </c>
      <c r="E15" s="46">
        <v>20410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4705920</v>
      </c>
      <c r="O15" s="47">
        <f t="shared" si="1"/>
        <v>298.01279209676397</v>
      </c>
      <c r="P15" s="9"/>
    </row>
    <row r="16" spans="1:133">
      <c r="A16" s="12"/>
      <c r="B16" s="44">
        <v>522</v>
      </c>
      <c r="C16" s="20" t="s">
        <v>29</v>
      </c>
      <c r="D16" s="46">
        <v>3124199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3124199</v>
      </c>
      <c r="O16" s="47">
        <f t="shared" si="1"/>
        <v>197.84681147489076</v>
      </c>
      <c r="P16" s="9"/>
    </row>
    <row r="17" spans="1:16">
      <c r="A17" s="12"/>
      <c r="B17" s="44">
        <v>524</v>
      </c>
      <c r="C17" s="20" t="s">
        <v>30</v>
      </c>
      <c r="D17" s="46">
        <v>355942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355942</v>
      </c>
      <c r="O17" s="47">
        <f t="shared" si="1"/>
        <v>22.5408143879425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1192328</v>
      </c>
      <c r="E18" s="31">
        <f t="shared" si="5"/>
        <v>13551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6267770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7473649</v>
      </c>
      <c r="O18" s="43">
        <f t="shared" si="1"/>
        <v>473.28535241593312</v>
      </c>
      <c r="P18" s="10"/>
    </row>
    <row r="19" spans="1:16">
      <c r="A19" s="12"/>
      <c r="B19" s="44">
        <v>534</v>
      </c>
      <c r="C19" s="20" t="s">
        <v>68</v>
      </c>
      <c r="D19" s="46">
        <v>1075149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1075149</v>
      </c>
      <c r="O19" s="47">
        <f t="shared" si="1"/>
        <v>68.086188335127602</v>
      </c>
      <c r="P19" s="9"/>
    </row>
    <row r="20" spans="1:16">
      <c r="A20" s="12"/>
      <c r="B20" s="44">
        <v>536</v>
      </c>
      <c r="C20" s="20" t="s">
        <v>69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6154075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6154075</v>
      </c>
      <c r="O20" s="47">
        <f t="shared" si="1"/>
        <v>389.72041036033181</v>
      </c>
      <c r="P20" s="9"/>
    </row>
    <row r="21" spans="1:16">
      <c r="A21" s="12"/>
      <c r="B21" s="44">
        <v>539</v>
      </c>
      <c r="C21" s="20" t="s">
        <v>35</v>
      </c>
      <c r="D21" s="46">
        <v>117179</v>
      </c>
      <c r="E21" s="46">
        <v>13551</v>
      </c>
      <c r="F21" s="46">
        <v>0</v>
      </c>
      <c r="G21" s="46">
        <v>0</v>
      </c>
      <c r="H21" s="46">
        <v>0</v>
      </c>
      <c r="I21" s="46">
        <v>113695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244425</v>
      </c>
      <c r="O21" s="47">
        <f t="shared" si="1"/>
        <v>15.478753720473687</v>
      </c>
      <c r="P21" s="9"/>
    </row>
    <row r="22" spans="1:16" ht="15.75">
      <c r="A22" s="28" t="s">
        <v>36</v>
      </c>
      <c r="B22" s="29"/>
      <c r="C22" s="30"/>
      <c r="D22" s="31">
        <f t="shared" ref="D22:M22" si="6">SUM(D23:D25)</f>
        <v>214448</v>
      </c>
      <c r="E22" s="31">
        <f t="shared" si="6"/>
        <v>1410743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1042622</v>
      </c>
      <c r="N22" s="31">
        <f t="shared" ref="N22:N27" si="7">SUM(D22:M22)</f>
        <v>2667813</v>
      </c>
      <c r="O22" s="43">
        <f t="shared" si="1"/>
        <v>168.94515863466532</v>
      </c>
      <c r="P22" s="10"/>
    </row>
    <row r="23" spans="1:16">
      <c r="A23" s="12"/>
      <c r="B23" s="44">
        <v>541</v>
      </c>
      <c r="C23" s="20" t="s">
        <v>71</v>
      </c>
      <c r="D23" s="46">
        <v>179821</v>
      </c>
      <c r="E23" s="46">
        <v>1410743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1590564</v>
      </c>
      <c r="O23" s="47">
        <f t="shared" si="1"/>
        <v>100.72598315496168</v>
      </c>
      <c r="P23" s="9"/>
    </row>
    <row r="24" spans="1:16">
      <c r="A24" s="12"/>
      <c r="B24" s="44">
        <v>542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1042622</v>
      </c>
      <c r="N24" s="46">
        <f t="shared" si="7"/>
        <v>1042622</v>
      </c>
      <c r="O24" s="47">
        <f t="shared" si="1"/>
        <v>66.026344120068387</v>
      </c>
      <c r="P24" s="9"/>
    </row>
    <row r="25" spans="1:16">
      <c r="A25" s="12"/>
      <c r="B25" s="44">
        <v>549</v>
      </c>
      <c r="C25" s="20" t="s">
        <v>79</v>
      </c>
      <c r="D25" s="46">
        <v>34627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34627</v>
      </c>
      <c r="O25" s="47">
        <f t="shared" si="1"/>
        <v>2.1928313596352353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166000</v>
      </c>
      <c r="E26" s="31">
        <f t="shared" si="8"/>
        <v>757499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923499</v>
      </c>
      <c r="O26" s="43">
        <f t="shared" si="1"/>
        <v>58.482616680387565</v>
      </c>
      <c r="P26" s="10"/>
    </row>
    <row r="27" spans="1:16">
      <c r="A27" s="13"/>
      <c r="B27" s="45">
        <v>559</v>
      </c>
      <c r="C27" s="21" t="s">
        <v>40</v>
      </c>
      <c r="D27" s="46">
        <v>166000</v>
      </c>
      <c r="E27" s="46">
        <v>757499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923499</v>
      </c>
      <c r="O27" s="47">
        <f t="shared" si="1"/>
        <v>58.482616680387565</v>
      </c>
      <c r="P27" s="9"/>
    </row>
    <row r="28" spans="1:16" ht="15.75">
      <c r="A28" s="28" t="s">
        <v>43</v>
      </c>
      <c r="B28" s="29"/>
      <c r="C28" s="30"/>
      <c r="D28" s="31">
        <f t="shared" ref="D28:M28" si="9">SUM(D29:D31)</f>
        <v>2214064</v>
      </c>
      <c r="E28" s="31">
        <f t="shared" si="9"/>
        <v>1003475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ref="N28:N34" si="10">SUM(D28:M28)</f>
        <v>3217539</v>
      </c>
      <c r="O28" s="43">
        <f t="shared" si="1"/>
        <v>203.75777341523653</v>
      </c>
      <c r="P28" s="9"/>
    </row>
    <row r="29" spans="1:16">
      <c r="A29" s="12"/>
      <c r="B29" s="44">
        <v>571</v>
      </c>
      <c r="C29" s="20" t="s">
        <v>44</v>
      </c>
      <c r="D29" s="46">
        <v>0</v>
      </c>
      <c r="E29" s="46">
        <v>1003475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1003475</v>
      </c>
      <c r="O29" s="47">
        <f t="shared" si="1"/>
        <v>63.54727376353619</v>
      </c>
      <c r="P29" s="9"/>
    </row>
    <row r="30" spans="1:16">
      <c r="A30" s="12"/>
      <c r="B30" s="44">
        <v>572</v>
      </c>
      <c r="C30" s="20" t="s">
        <v>73</v>
      </c>
      <c r="D30" s="46">
        <v>1418648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1418648</v>
      </c>
      <c r="O30" s="47">
        <f t="shared" si="1"/>
        <v>89.839022227851302</v>
      </c>
      <c r="P30" s="9"/>
    </row>
    <row r="31" spans="1:16">
      <c r="A31" s="12"/>
      <c r="B31" s="44">
        <v>574</v>
      </c>
      <c r="C31" s="20" t="s">
        <v>80</v>
      </c>
      <c r="D31" s="46">
        <v>795416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795416</v>
      </c>
      <c r="O31" s="47">
        <f t="shared" si="1"/>
        <v>50.371477423849029</v>
      </c>
      <c r="P31" s="9"/>
    </row>
    <row r="32" spans="1:16" ht="15.75">
      <c r="A32" s="28" t="s">
        <v>74</v>
      </c>
      <c r="B32" s="29"/>
      <c r="C32" s="30"/>
      <c r="D32" s="31">
        <f t="shared" ref="D32:M32" si="11">SUM(D33:D33)</f>
        <v>108350</v>
      </c>
      <c r="E32" s="31">
        <f t="shared" si="11"/>
        <v>756822</v>
      </c>
      <c r="F32" s="31">
        <f t="shared" si="11"/>
        <v>82651</v>
      </c>
      <c r="G32" s="31">
        <f t="shared" si="11"/>
        <v>0</v>
      </c>
      <c r="H32" s="31">
        <f t="shared" si="11"/>
        <v>0</v>
      </c>
      <c r="I32" s="31">
        <f t="shared" si="11"/>
        <v>1195000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2142823</v>
      </c>
      <c r="O32" s="43">
        <f t="shared" si="1"/>
        <v>135.69900576277627</v>
      </c>
      <c r="P32" s="9"/>
    </row>
    <row r="33" spans="1:119" ht="15.75" thickBot="1">
      <c r="A33" s="12"/>
      <c r="B33" s="44">
        <v>581</v>
      </c>
      <c r="C33" s="20" t="s">
        <v>75</v>
      </c>
      <c r="D33" s="46">
        <v>108350</v>
      </c>
      <c r="E33" s="46">
        <v>756822</v>
      </c>
      <c r="F33" s="46">
        <v>82651</v>
      </c>
      <c r="G33" s="46">
        <v>0</v>
      </c>
      <c r="H33" s="46">
        <v>0</v>
      </c>
      <c r="I33" s="46">
        <v>1195000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2142823</v>
      </c>
      <c r="O33" s="47">
        <f t="shared" si="1"/>
        <v>135.69900576277627</v>
      </c>
      <c r="P33" s="9"/>
    </row>
    <row r="34" spans="1:119" ht="16.5" thickBot="1">
      <c r="A34" s="14" t="s">
        <v>10</v>
      </c>
      <c r="B34" s="23"/>
      <c r="C34" s="22"/>
      <c r="D34" s="15">
        <f>SUM(D5,D14,D18,D22,D26,D28,D32)</f>
        <v>13931269</v>
      </c>
      <c r="E34" s="15">
        <f t="shared" ref="E34:M34" si="12">SUM(E5,E14,E18,E22,E26,E28,E32)</f>
        <v>3962500</v>
      </c>
      <c r="F34" s="15">
        <f t="shared" si="12"/>
        <v>1292959</v>
      </c>
      <c r="G34" s="15">
        <f t="shared" si="12"/>
        <v>276156</v>
      </c>
      <c r="H34" s="15">
        <f t="shared" si="12"/>
        <v>0</v>
      </c>
      <c r="I34" s="15">
        <f t="shared" si="12"/>
        <v>7462770</v>
      </c>
      <c r="J34" s="15">
        <f t="shared" si="12"/>
        <v>0</v>
      </c>
      <c r="K34" s="15">
        <f t="shared" si="12"/>
        <v>2724987</v>
      </c>
      <c r="L34" s="15">
        <f t="shared" si="12"/>
        <v>0</v>
      </c>
      <c r="M34" s="15">
        <f t="shared" si="12"/>
        <v>1042622</v>
      </c>
      <c r="N34" s="15">
        <f t="shared" si="10"/>
        <v>30693263</v>
      </c>
      <c r="O34" s="37">
        <f t="shared" si="1"/>
        <v>1943.7187638528276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91</v>
      </c>
      <c r="M36" s="93"/>
      <c r="N36" s="93"/>
      <c r="O36" s="41">
        <v>15791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56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1904200</v>
      </c>
      <c r="E5" s="26">
        <f t="shared" si="0"/>
        <v>0</v>
      </c>
      <c r="F5" s="26">
        <f t="shared" si="0"/>
        <v>1817014</v>
      </c>
      <c r="G5" s="26">
        <f t="shared" si="0"/>
        <v>119499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2724985</v>
      </c>
      <c r="L5" s="26">
        <f t="shared" si="0"/>
        <v>0</v>
      </c>
      <c r="M5" s="26">
        <f t="shared" si="0"/>
        <v>0</v>
      </c>
      <c r="N5" s="27">
        <f>SUM(D5:M5)</f>
        <v>6565698</v>
      </c>
      <c r="O5" s="32">
        <f t="shared" ref="O5:O34" si="1">(N5/O$36)</f>
        <v>427.3151968760169</v>
      </c>
      <c r="P5" s="6"/>
    </row>
    <row r="6" spans="1:133">
      <c r="A6" s="12"/>
      <c r="B6" s="44">
        <v>511</v>
      </c>
      <c r="C6" s="20" t="s">
        <v>19</v>
      </c>
      <c r="D6" s="46">
        <v>104481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104481</v>
      </c>
      <c r="O6" s="47">
        <f t="shared" si="1"/>
        <v>6.7999349170191996</v>
      </c>
      <c r="P6" s="9"/>
    </row>
    <row r="7" spans="1:133">
      <c r="A7" s="12"/>
      <c r="B7" s="44">
        <v>512</v>
      </c>
      <c r="C7" s="20" t="s">
        <v>20</v>
      </c>
      <c r="D7" s="46">
        <v>345074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345074</v>
      </c>
      <c r="O7" s="47">
        <f t="shared" si="1"/>
        <v>22.458444516758867</v>
      </c>
      <c r="P7" s="9"/>
    </row>
    <row r="8" spans="1:133">
      <c r="A8" s="12"/>
      <c r="B8" s="44">
        <v>513</v>
      </c>
      <c r="C8" s="20" t="s">
        <v>21</v>
      </c>
      <c r="D8" s="46">
        <v>803873</v>
      </c>
      <c r="E8" s="46">
        <v>0</v>
      </c>
      <c r="F8" s="46">
        <v>0</v>
      </c>
      <c r="G8" s="46">
        <v>119499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923372</v>
      </c>
      <c r="O8" s="47">
        <f t="shared" si="1"/>
        <v>60.095802147738368</v>
      </c>
      <c r="P8" s="9"/>
    </row>
    <row r="9" spans="1:133">
      <c r="A9" s="12"/>
      <c r="B9" s="44">
        <v>514</v>
      </c>
      <c r="C9" s="20" t="s">
        <v>22</v>
      </c>
      <c r="D9" s="46">
        <v>53028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53028</v>
      </c>
      <c r="O9" s="47">
        <f t="shared" si="1"/>
        <v>3.4512203058900099</v>
      </c>
      <c r="P9" s="9"/>
    </row>
    <row r="10" spans="1:133">
      <c r="A10" s="12"/>
      <c r="B10" s="44">
        <v>515</v>
      </c>
      <c r="C10" s="20" t="s">
        <v>23</v>
      </c>
      <c r="D10" s="46">
        <v>213241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213241</v>
      </c>
      <c r="O10" s="47">
        <f t="shared" si="1"/>
        <v>13.878359908883827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1817014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1817014</v>
      </c>
      <c r="O11" s="47">
        <f t="shared" si="1"/>
        <v>118.25668727627725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2724985</v>
      </c>
      <c r="L12" s="46">
        <v>0</v>
      </c>
      <c r="M12" s="46">
        <v>0</v>
      </c>
      <c r="N12" s="46">
        <f t="shared" si="2"/>
        <v>2724985</v>
      </c>
      <c r="O12" s="47">
        <f t="shared" si="1"/>
        <v>177.35014643670681</v>
      </c>
      <c r="P12" s="9"/>
    </row>
    <row r="13" spans="1:133">
      <c r="A13" s="12"/>
      <c r="B13" s="44">
        <v>519</v>
      </c>
      <c r="C13" s="20" t="s">
        <v>67</v>
      </c>
      <c r="D13" s="46">
        <v>384503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384503</v>
      </c>
      <c r="O13" s="47">
        <f t="shared" si="1"/>
        <v>25.024601366742598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8329049</v>
      </c>
      <c r="E14" s="31">
        <f t="shared" si="3"/>
        <v>60998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8390047</v>
      </c>
      <c r="O14" s="43">
        <f t="shared" si="1"/>
        <v>546.049267816466</v>
      </c>
      <c r="P14" s="10"/>
    </row>
    <row r="15" spans="1:133">
      <c r="A15" s="12"/>
      <c r="B15" s="44">
        <v>521</v>
      </c>
      <c r="C15" s="20" t="s">
        <v>28</v>
      </c>
      <c r="D15" s="46">
        <v>5019807</v>
      </c>
      <c r="E15" s="46">
        <v>60998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5080805</v>
      </c>
      <c r="O15" s="47">
        <f t="shared" si="1"/>
        <v>330.67393426618941</v>
      </c>
      <c r="P15" s="9"/>
    </row>
    <row r="16" spans="1:133">
      <c r="A16" s="12"/>
      <c r="B16" s="44">
        <v>522</v>
      </c>
      <c r="C16" s="20" t="s">
        <v>29</v>
      </c>
      <c r="D16" s="46">
        <v>2907640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2907640</v>
      </c>
      <c r="O16" s="47">
        <f t="shared" si="1"/>
        <v>189.23787829482589</v>
      </c>
      <c r="P16" s="9"/>
    </row>
    <row r="17" spans="1:16">
      <c r="A17" s="12"/>
      <c r="B17" s="44">
        <v>524</v>
      </c>
      <c r="C17" s="20" t="s">
        <v>30</v>
      </c>
      <c r="D17" s="46">
        <v>401602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401602</v>
      </c>
      <c r="O17" s="47">
        <f t="shared" si="1"/>
        <v>26.1374552554507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1097248</v>
      </c>
      <c r="E18" s="31">
        <f t="shared" si="5"/>
        <v>13460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5849387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6960095</v>
      </c>
      <c r="O18" s="43">
        <f t="shared" si="1"/>
        <v>452.98372925479987</v>
      </c>
      <c r="P18" s="10"/>
    </row>
    <row r="19" spans="1:16">
      <c r="A19" s="12"/>
      <c r="B19" s="44">
        <v>534</v>
      </c>
      <c r="C19" s="20" t="s">
        <v>68</v>
      </c>
      <c r="D19" s="46">
        <v>943039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943039</v>
      </c>
      <c r="O19" s="47">
        <f t="shared" si="1"/>
        <v>61.375789131142206</v>
      </c>
      <c r="P19" s="9"/>
    </row>
    <row r="20" spans="1:16">
      <c r="A20" s="12"/>
      <c r="B20" s="44">
        <v>536</v>
      </c>
      <c r="C20" s="20" t="s">
        <v>69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5761569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5761569</v>
      </c>
      <c r="O20" s="47">
        <f t="shared" si="1"/>
        <v>374.98008460787503</v>
      </c>
      <c r="P20" s="9"/>
    </row>
    <row r="21" spans="1:16">
      <c r="A21" s="12"/>
      <c r="B21" s="44">
        <v>539</v>
      </c>
      <c r="C21" s="20" t="s">
        <v>35</v>
      </c>
      <c r="D21" s="46">
        <v>154209</v>
      </c>
      <c r="E21" s="46">
        <v>13460</v>
      </c>
      <c r="F21" s="46">
        <v>0</v>
      </c>
      <c r="G21" s="46">
        <v>0</v>
      </c>
      <c r="H21" s="46">
        <v>0</v>
      </c>
      <c r="I21" s="46">
        <v>87818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255487</v>
      </c>
      <c r="O21" s="47">
        <f t="shared" si="1"/>
        <v>16.627855515782624</v>
      </c>
      <c r="P21" s="9"/>
    </row>
    <row r="22" spans="1:16" ht="15.75">
      <c r="A22" s="28" t="s">
        <v>36</v>
      </c>
      <c r="B22" s="29"/>
      <c r="C22" s="30"/>
      <c r="D22" s="31">
        <f t="shared" ref="D22:M22" si="6">SUM(D23:D25)</f>
        <v>42614</v>
      </c>
      <c r="E22" s="31">
        <f t="shared" si="6"/>
        <v>1087069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939038</v>
      </c>
      <c r="N22" s="31">
        <f t="shared" ref="N22:N27" si="7">SUM(D22:M22)</f>
        <v>2068721</v>
      </c>
      <c r="O22" s="43">
        <f t="shared" si="1"/>
        <v>134.63852912463392</v>
      </c>
      <c r="P22" s="10"/>
    </row>
    <row r="23" spans="1:16">
      <c r="A23" s="12"/>
      <c r="B23" s="44">
        <v>541</v>
      </c>
      <c r="C23" s="20" t="s">
        <v>71</v>
      </c>
      <c r="D23" s="46">
        <v>37181</v>
      </c>
      <c r="E23" s="46">
        <v>1087069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1124250</v>
      </c>
      <c r="O23" s="47">
        <f t="shared" si="1"/>
        <v>73.169541164985361</v>
      </c>
      <c r="P23" s="9"/>
    </row>
    <row r="24" spans="1:16">
      <c r="A24" s="12"/>
      <c r="B24" s="44">
        <v>542</v>
      </c>
      <c r="C24" s="20" t="s">
        <v>38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939038</v>
      </c>
      <c r="N24" s="46">
        <f t="shared" si="7"/>
        <v>939038</v>
      </c>
      <c r="O24" s="47">
        <f t="shared" si="1"/>
        <v>61.115392124959321</v>
      </c>
      <c r="P24" s="9"/>
    </row>
    <row r="25" spans="1:16">
      <c r="A25" s="12"/>
      <c r="B25" s="44">
        <v>549</v>
      </c>
      <c r="C25" s="20" t="s">
        <v>79</v>
      </c>
      <c r="D25" s="46">
        <v>5433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5433</v>
      </c>
      <c r="O25" s="47">
        <f t="shared" si="1"/>
        <v>0.35359583468922878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130000</v>
      </c>
      <c r="E26" s="31">
        <f t="shared" si="8"/>
        <v>368908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498908</v>
      </c>
      <c r="O26" s="43">
        <f t="shared" si="1"/>
        <v>32.470419785226163</v>
      </c>
      <c r="P26" s="10"/>
    </row>
    <row r="27" spans="1:16">
      <c r="A27" s="13"/>
      <c r="B27" s="45">
        <v>559</v>
      </c>
      <c r="C27" s="21" t="s">
        <v>40</v>
      </c>
      <c r="D27" s="46">
        <v>130000</v>
      </c>
      <c r="E27" s="46">
        <v>368908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498908</v>
      </c>
      <c r="O27" s="47">
        <f t="shared" si="1"/>
        <v>32.470419785226163</v>
      </c>
      <c r="P27" s="9"/>
    </row>
    <row r="28" spans="1:16" ht="15.75">
      <c r="A28" s="28" t="s">
        <v>43</v>
      </c>
      <c r="B28" s="29"/>
      <c r="C28" s="30"/>
      <c r="D28" s="31">
        <f t="shared" ref="D28:M28" si="9">SUM(D29:D31)</f>
        <v>1504184</v>
      </c>
      <c r="E28" s="31">
        <f t="shared" si="9"/>
        <v>988133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ref="N28:N34" si="10">SUM(D28:M28)</f>
        <v>2492317</v>
      </c>
      <c r="O28" s="43">
        <f t="shared" si="1"/>
        <v>162.20741945981126</v>
      </c>
      <c r="P28" s="9"/>
    </row>
    <row r="29" spans="1:16">
      <c r="A29" s="12"/>
      <c r="B29" s="44">
        <v>571</v>
      </c>
      <c r="C29" s="20" t="s">
        <v>44</v>
      </c>
      <c r="D29" s="46">
        <v>2236</v>
      </c>
      <c r="E29" s="46">
        <v>988133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990369</v>
      </c>
      <c r="O29" s="47">
        <f t="shared" si="1"/>
        <v>64.456166612430849</v>
      </c>
      <c r="P29" s="9"/>
    </row>
    <row r="30" spans="1:16">
      <c r="A30" s="12"/>
      <c r="B30" s="44">
        <v>572</v>
      </c>
      <c r="C30" s="20" t="s">
        <v>73</v>
      </c>
      <c r="D30" s="46">
        <v>908415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908415</v>
      </c>
      <c r="O30" s="47">
        <f t="shared" si="1"/>
        <v>59.122356003904976</v>
      </c>
      <c r="P30" s="9"/>
    </row>
    <row r="31" spans="1:16">
      <c r="A31" s="12"/>
      <c r="B31" s="44">
        <v>574</v>
      </c>
      <c r="C31" s="20" t="s">
        <v>80</v>
      </c>
      <c r="D31" s="46">
        <v>593533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593533</v>
      </c>
      <c r="O31" s="47">
        <f t="shared" si="1"/>
        <v>38.628896843475431</v>
      </c>
      <c r="P31" s="9"/>
    </row>
    <row r="32" spans="1:16" ht="15.75">
      <c r="A32" s="28" t="s">
        <v>74</v>
      </c>
      <c r="B32" s="29"/>
      <c r="C32" s="30"/>
      <c r="D32" s="31">
        <f t="shared" ref="D32:M32" si="11">SUM(D33:D33)</f>
        <v>88270</v>
      </c>
      <c r="E32" s="31">
        <f t="shared" si="11"/>
        <v>670806</v>
      </c>
      <c r="F32" s="31">
        <f t="shared" si="11"/>
        <v>0</v>
      </c>
      <c r="G32" s="31">
        <f t="shared" si="11"/>
        <v>15000</v>
      </c>
      <c r="H32" s="31">
        <f t="shared" si="11"/>
        <v>0</v>
      </c>
      <c r="I32" s="31">
        <f t="shared" si="11"/>
        <v>1168500</v>
      </c>
      <c r="J32" s="31">
        <f t="shared" si="11"/>
        <v>0</v>
      </c>
      <c r="K32" s="31">
        <f t="shared" si="11"/>
        <v>0</v>
      </c>
      <c r="L32" s="31">
        <f t="shared" si="11"/>
        <v>0</v>
      </c>
      <c r="M32" s="31">
        <f t="shared" si="11"/>
        <v>0</v>
      </c>
      <c r="N32" s="31">
        <f t="shared" si="10"/>
        <v>1942576</v>
      </c>
      <c r="O32" s="43">
        <f t="shared" si="1"/>
        <v>126.42863651155223</v>
      </c>
      <c r="P32" s="9"/>
    </row>
    <row r="33" spans="1:119" ht="15.75" thickBot="1">
      <c r="A33" s="12"/>
      <c r="B33" s="44">
        <v>581</v>
      </c>
      <c r="C33" s="20" t="s">
        <v>75</v>
      </c>
      <c r="D33" s="46">
        <v>88270</v>
      </c>
      <c r="E33" s="46">
        <v>670806</v>
      </c>
      <c r="F33" s="46">
        <v>0</v>
      </c>
      <c r="G33" s="46">
        <v>15000</v>
      </c>
      <c r="H33" s="46">
        <v>0</v>
      </c>
      <c r="I33" s="46">
        <v>1168500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0"/>
        <v>1942576</v>
      </c>
      <c r="O33" s="47">
        <f t="shared" si="1"/>
        <v>126.42863651155223</v>
      </c>
      <c r="P33" s="9"/>
    </row>
    <row r="34" spans="1:119" ht="16.5" thickBot="1">
      <c r="A34" s="14" t="s">
        <v>10</v>
      </c>
      <c r="B34" s="23"/>
      <c r="C34" s="22"/>
      <c r="D34" s="15">
        <f>SUM(D5,D14,D18,D22,D26,D28,D32)</f>
        <v>13095565</v>
      </c>
      <c r="E34" s="15">
        <f t="shared" ref="E34:M34" si="12">SUM(E5,E14,E18,E22,E26,E28,E32)</f>
        <v>3189374</v>
      </c>
      <c r="F34" s="15">
        <f t="shared" si="12"/>
        <v>1817014</v>
      </c>
      <c r="G34" s="15">
        <f t="shared" si="12"/>
        <v>134499</v>
      </c>
      <c r="H34" s="15">
        <f t="shared" si="12"/>
        <v>0</v>
      </c>
      <c r="I34" s="15">
        <f t="shared" si="12"/>
        <v>7017887</v>
      </c>
      <c r="J34" s="15">
        <f t="shared" si="12"/>
        <v>0</v>
      </c>
      <c r="K34" s="15">
        <f t="shared" si="12"/>
        <v>2724985</v>
      </c>
      <c r="L34" s="15">
        <f t="shared" si="12"/>
        <v>0</v>
      </c>
      <c r="M34" s="15">
        <f t="shared" si="12"/>
        <v>939038</v>
      </c>
      <c r="N34" s="15">
        <f t="shared" si="10"/>
        <v>28918362</v>
      </c>
      <c r="O34" s="37">
        <f t="shared" si="1"/>
        <v>1882.0931988285063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38"/>
      <c r="B36" s="39"/>
      <c r="C36" s="39"/>
      <c r="D36" s="40"/>
      <c r="E36" s="40"/>
      <c r="F36" s="40"/>
      <c r="G36" s="40"/>
      <c r="H36" s="40"/>
      <c r="I36" s="40"/>
      <c r="J36" s="40"/>
      <c r="K36" s="40"/>
      <c r="L36" s="93" t="s">
        <v>89</v>
      </c>
      <c r="M36" s="93"/>
      <c r="N36" s="93"/>
      <c r="O36" s="41">
        <v>15365</v>
      </c>
    </row>
    <row r="37" spans="1:119">
      <c r="A37" s="94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97" t="s">
        <v>56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86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1591297</v>
      </c>
      <c r="E5" s="26">
        <f t="shared" si="0"/>
        <v>0</v>
      </c>
      <c r="F5" s="26">
        <f t="shared" si="0"/>
        <v>1818266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2553842</v>
      </c>
      <c r="L5" s="26">
        <f t="shared" si="0"/>
        <v>0</v>
      </c>
      <c r="M5" s="26">
        <f t="shared" si="0"/>
        <v>0</v>
      </c>
      <c r="N5" s="27">
        <f>SUM(D5:M5)</f>
        <v>5963405</v>
      </c>
      <c r="O5" s="32">
        <f t="shared" ref="O5:O35" si="1">(N5/O$37)</f>
        <v>388.19196719177188</v>
      </c>
      <c r="P5" s="6"/>
    </row>
    <row r="6" spans="1:133">
      <c r="A6" s="12"/>
      <c r="B6" s="44">
        <v>511</v>
      </c>
      <c r="C6" s="20" t="s">
        <v>19</v>
      </c>
      <c r="D6" s="46">
        <v>98097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98097</v>
      </c>
      <c r="O6" s="47">
        <f t="shared" si="1"/>
        <v>6.3856919671917716</v>
      </c>
      <c r="P6" s="9"/>
    </row>
    <row r="7" spans="1:133">
      <c r="A7" s="12"/>
      <c r="B7" s="44">
        <v>512</v>
      </c>
      <c r="C7" s="20" t="s">
        <v>20</v>
      </c>
      <c r="D7" s="46">
        <v>322213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322213</v>
      </c>
      <c r="O7" s="47">
        <f t="shared" si="1"/>
        <v>20.974677776331205</v>
      </c>
      <c r="P7" s="9"/>
    </row>
    <row r="8" spans="1:133">
      <c r="A8" s="12"/>
      <c r="B8" s="44">
        <v>513</v>
      </c>
      <c r="C8" s="20" t="s">
        <v>21</v>
      </c>
      <c r="D8" s="46">
        <v>435100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435100</v>
      </c>
      <c r="O8" s="47">
        <f t="shared" si="1"/>
        <v>28.32313500846244</v>
      </c>
      <c r="P8" s="9"/>
    </row>
    <row r="9" spans="1:133">
      <c r="A9" s="12"/>
      <c r="B9" s="44">
        <v>514</v>
      </c>
      <c r="C9" s="20" t="s">
        <v>22</v>
      </c>
      <c r="D9" s="46">
        <v>63734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63734</v>
      </c>
      <c r="O9" s="47">
        <f t="shared" si="1"/>
        <v>4.1488087488608256</v>
      </c>
      <c r="P9" s="9"/>
    </row>
    <row r="10" spans="1:133">
      <c r="A10" s="12"/>
      <c r="B10" s="44">
        <v>515</v>
      </c>
      <c r="C10" s="20" t="s">
        <v>23</v>
      </c>
      <c r="D10" s="46">
        <v>207081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207081</v>
      </c>
      <c r="O10" s="47">
        <f t="shared" si="1"/>
        <v>13.480080718656424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1818266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1818266</v>
      </c>
      <c r="O11" s="47">
        <f t="shared" si="1"/>
        <v>118.3612810831923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2553842</v>
      </c>
      <c r="L12" s="46">
        <v>0</v>
      </c>
      <c r="M12" s="46">
        <v>0</v>
      </c>
      <c r="N12" s="46">
        <f t="shared" si="2"/>
        <v>2553842</v>
      </c>
      <c r="O12" s="47">
        <f t="shared" si="1"/>
        <v>166.24410883999479</v>
      </c>
      <c r="P12" s="9"/>
    </row>
    <row r="13" spans="1:133">
      <c r="A13" s="12"/>
      <c r="B13" s="44">
        <v>519</v>
      </c>
      <c r="C13" s="20" t="s">
        <v>67</v>
      </c>
      <c r="D13" s="46">
        <v>465072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465072</v>
      </c>
      <c r="O13" s="47">
        <f t="shared" si="1"/>
        <v>30.274183049082151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7742945</v>
      </c>
      <c r="E14" s="31">
        <f t="shared" si="3"/>
        <v>35676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7778621</v>
      </c>
      <c r="O14" s="43">
        <f t="shared" si="1"/>
        <v>506.35470641843511</v>
      </c>
      <c r="P14" s="10"/>
    </row>
    <row r="15" spans="1:133">
      <c r="A15" s="12"/>
      <c r="B15" s="44">
        <v>521</v>
      </c>
      <c r="C15" s="20" t="s">
        <v>28</v>
      </c>
      <c r="D15" s="46">
        <v>4625452</v>
      </c>
      <c r="E15" s="46">
        <v>35676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4661128</v>
      </c>
      <c r="O15" s="47">
        <f t="shared" si="1"/>
        <v>303.41934643926572</v>
      </c>
      <c r="P15" s="9"/>
    </row>
    <row r="16" spans="1:133">
      <c r="A16" s="12"/>
      <c r="B16" s="44">
        <v>522</v>
      </c>
      <c r="C16" s="20" t="s">
        <v>29</v>
      </c>
      <c r="D16" s="46">
        <v>2832828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2832828</v>
      </c>
      <c r="O16" s="47">
        <f t="shared" si="1"/>
        <v>184.40489519593802</v>
      </c>
      <c r="P16" s="9"/>
    </row>
    <row r="17" spans="1:16">
      <c r="A17" s="12"/>
      <c r="B17" s="44">
        <v>524</v>
      </c>
      <c r="C17" s="20" t="s">
        <v>30</v>
      </c>
      <c r="D17" s="46">
        <v>284665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284665</v>
      </c>
      <c r="O17" s="47">
        <f t="shared" si="1"/>
        <v>18.530464783231348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1032661</v>
      </c>
      <c r="E18" s="31">
        <f t="shared" si="5"/>
        <v>13451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5579359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6625471</v>
      </c>
      <c r="O18" s="43">
        <f t="shared" si="1"/>
        <v>431.2896107277698</v>
      </c>
      <c r="P18" s="10"/>
    </row>
    <row r="19" spans="1:16">
      <c r="A19" s="12"/>
      <c r="B19" s="44">
        <v>534</v>
      </c>
      <c r="C19" s="20" t="s">
        <v>68</v>
      </c>
      <c r="D19" s="46">
        <v>886778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886778</v>
      </c>
      <c r="O19" s="47">
        <f t="shared" si="1"/>
        <v>57.725426376773861</v>
      </c>
      <c r="P19" s="9"/>
    </row>
    <row r="20" spans="1:16">
      <c r="A20" s="12"/>
      <c r="B20" s="44">
        <v>536</v>
      </c>
      <c r="C20" s="20" t="s">
        <v>69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5579359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5579359</v>
      </c>
      <c r="O20" s="47">
        <f t="shared" si="1"/>
        <v>363.19222757453457</v>
      </c>
      <c r="P20" s="9"/>
    </row>
    <row r="21" spans="1:16">
      <c r="A21" s="12"/>
      <c r="B21" s="44">
        <v>539</v>
      </c>
      <c r="C21" s="20" t="s">
        <v>35</v>
      </c>
      <c r="D21" s="46">
        <v>145883</v>
      </c>
      <c r="E21" s="46">
        <v>13451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159334</v>
      </c>
      <c r="O21" s="47">
        <f t="shared" si="1"/>
        <v>10.371956776461399</v>
      </c>
      <c r="P21" s="9"/>
    </row>
    <row r="22" spans="1:16" ht="15.75">
      <c r="A22" s="28" t="s">
        <v>36</v>
      </c>
      <c r="B22" s="29"/>
      <c r="C22" s="30"/>
      <c r="D22" s="31">
        <f t="shared" ref="D22:M22" si="6">SUM(D23:D25)</f>
        <v>139918</v>
      </c>
      <c r="E22" s="31">
        <f t="shared" si="6"/>
        <v>951266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88200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693025</v>
      </c>
      <c r="N22" s="31">
        <f t="shared" ref="N22:N27" si="7">SUM(D22:M22)</f>
        <v>1872409</v>
      </c>
      <c r="O22" s="43">
        <f t="shared" si="1"/>
        <v>121.88575706288243</v>
      </c>
      <c r="P22" s="10"/>
    </row>
    <row r="23" spans="1:16">
      <c r="A23" s="12"/>
      <c r="B23" s="44">
        <v>541</v>
      </c>
      <c r="C23" s="20" t="s">
        <v>71</v>
      </c>
      <c r="D23" s="46">
        <v>0</v>
      </c>
      <c r="E23" s="46">
        <v>951266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951266</v>
      </c>
      <c r="O23" s="47">
        <f t="shared" si="1"/>
        <v>61.923317276396304</v>
      </c>
      <c r="P23" s="9"/>
    </row>
    <row r="24" spans="1:16">
      <c r="A24" s="12"/>
      <c r="B24" s="44">
        <v>542</v>
      </c>
      <c r="C24" s="20" t="s">
        <v>38</v>
      </c>
      <c r="D24" s="46">
        <v>134485</v>
      </c>
      <c r="E24" s="46">
        <v>0</v>
      </c>
      <c r="F24" s="46">
        <v>0</v>
      </c>
      <c r="G24" s="46">
        <v>0</v>
      </c>
      <c r="H24" s="46">
        <v>0</v>
      </c>
      <c r="I24" s="46">
        <v>88200</v>
      </c>
      <c r="J24" s="46">
        <v>0</v>
      </c>
      <c r="K24" s="46">
        <v>0</v>
      </c>
      <c r="L24" s="46">
        <v>0</v>
      </c>
      <c r="M24" s="46">
        <v>693025</v>
      </c>
      <c r="N24" s="46">
        <f t="shared" si="7"/>
        <v>915710</v>
      </c>
      <c r="O24" s="47">
        <f t="shared" si="1"/>
        <v>59.608774899101682</v>
      </c>
      <c r="P24" s="9"/>
    </row>
    <row r="25" spans="1:16">
      <c r="A25" s="12"/>
      <c r="B25" s="44">
        <v>549</v>
      </c>
      <c r="C25" s="20" t="s">
        <v>79</v>
      </c>
      <c r="D25" s="46">
        <v>5433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5433</v>
      </c>
      <c r="O25" s="47">
        <f t="shared" si="1"/>
        <v>0.35366488738445517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140000</v>
      </c>
      <c r="E26" s="31">
        <f t="shared" si="8"/>
        <v>273478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413478</v>
      </c>
      <c r="O26" s="43">
        <f t="shared" si="1"/>
        <v>26.915635984897801</v>
      </c>
      <c r="P26" s="10"/>
    </row>
    <row r="27" spans="1:16">
      <c r="A27" s="13"/>
      <c r="B27" s="45">
        <v>559</v>
      </c>
      <c r="C27" s="21" t="s">
        <v>40</v>
      </c>
      <c r="D27" s="46">
        <v>140000</v>
      </c>
      <c r="E27" s="46">
        <v>273478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413478</v>
      </c>
      <c r="O27" s="47">
        <f t="shared" si="1"/>
        <v>26.915635984897801</v>
      </c>
      <c r="P27" s="9"/>
    </row>
    <row r="28" spans="1:16" ht="15.75">
      <c r="A28" s="28" t="s">
        <v>43</v>
      </c>
      <c r="B28" s="29"/>
      <c r="C28" s="30"/>
      <c r="D28" s="31">
        <f t="shared" ref="D28:M28" si="9">SUM(D29:D32)</f>
        <v>1468050</v>
      </c>
      <c r="E28" s="31">
        <f t="shared" si="9"/>
        <v>974555</v>
      </c>
      <c r="F28" s="31">
        <f t="shared" si="9"/>
        <v>0</v>
      </c>
      <c r="G28" s="31">
        <f t="shared" si="9"/>
        <v>80038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ref="N28:N35" si="10">SUM(D28:M28)</f>
        <v>2522643</v>
      </c>
      <c r="O28" s="43">
        <f t="shared" si="1"/>
        <v>164.21318838692878</v>
      </c>
      <c r="P28" s="9"/>
    </row>
    <row r="29" spans="1:16">
      <c r="A29" s="12"/>
      <c r="B29" s="44">
        <v>571</v>
      </c>
      <c r="C29" s="20" t="s">
        <v>44</v>
      </c>
      <c r="D29" s="46">
        <v>0</v>
      </c>
      <c r="E29" s="46">
        <v>974555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974555</v>
      </c>
      <c r="O29" s="47">
        <f t="shared" si="1"/>
        <v>63.439330816299957</v>
      </c>
      <c r="P29" s="9"/>
    </row>
    <row r="30" spans="1:16">
      <c r="A30" s="12"/>
      <c r="B30" s="44">
        <v>572</v>
      </c>
      <c r="C30" s="20" t="s">
        <v>73</v>
      </c>
      <c r="D30" s="46">
        <v>785277</v>
      </c>
      <c r="E30" s="46">
        <v>0</v>
      </c>
      <c r="F30" s="46">
        <v>0</v>
      </c>
      <c r="G30" s="46">
        <v>80038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865315</v>
      </c>
      <c r="O30" s="47">
        <f t="shared" si="1"/>
        <v>56.328277568024994</v>
      </c>
      <c r="P30" s="9"/>
    </row>
    <row r="31" spans="1:16">
      <c r="A31" s="12"/>
      <c r="B31" s="44">
        <v>574</v>
      </c>
      <c r="C31" s="20" t="s">
        <v>80</v>
      </c>
      <c r="D31" s="46">
        <v>46438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46438</v>
      </c>
      <c r="O31" s="47">
        <f t="shared" si="1"/>
        <v>3.0229136831141776</v>
      </c>
      <c r="P31" s="9"/>
    </row>
    <row r="32" spans="1:16">
      <c r="A32" s="12"/>
      <c r="B32" s="44">
        <v>575</v>
      </c>
      <c r="C32" s="20" t="s">
        <v>81</v>
      </c>
      <c r="D32" s="46">
        <v>636335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636335</v>
      </c>
      <c r="O32" s="47">
        <f t="shared" si="1"/>
        <v>41.42266631948965</v>
      </c>
      <c r="P32" s="9"/>
    </row>
    <row r="33" spans="1:119" ht="15.75">
      <c r="A33" s="28" t="s">
        <v>74</v>
      </c>
      <c r="B33" s="29"/>
      <c r="C33" s="30"/>
      <c r="D33" s="31">
        <f t="shared" ref="D33:M33" si="11">SUM(D34:D34)</f>
        <v>101282</v>
      </c>
      <c r="E33" s="31">
        <f t="shared" si="11"/>
        <v>853028</v>
      </c>
      <c r="F33" s="31">
        <f t="shared" si="11"/>
        <v>0</v>
      </c>
      <c r="G33" s="31">
        <f t="shared" si="11"/>
        <v>0</v>
      </c>
      <c r="H33" s="31">
        <f t="shared" si="11"/>
        <v>0</v>
      </c>
      <c r="I33" s="31">
        <f t="shared" si="11"/>
        <v>1140000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2094310</v>
      </c>
      <c r="O33" s="43">
        <f t="shared" si="1"/>
        <v>136.33055591719827</v>
      </c>
      <c r="P33" s="9"/>
    </row>
    <row r="34" spans="1:119" ht="15.75" thickBot="1">
      <c r="A34" s="12"/>
      <c r="B34" s="44">
        <v>581</v>
      </c>
      <c r="C34" s="20" t="s">
        <v>75</v>
      </c>
      <c r="D34" s="46">
        <v>101282</v>
      </c>
      <c r="E34" s="46">
        <v>853028</v>
      </c>
      <c r="F34" s="46">
        <v>0</v>
      </c>
      <c r="G34" s="46">
        <v>0</v>
      </c>
      <c r="H34" s="46">
        <v>0</v>
      </c>
      <c r="I34" s="46">
        <v>1140000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2094310</v>
      </c>
      <c r="O34" s="47">
        <f t="shared" si="1"/>
        <v>136.33055591719827</v>
      </c>
      <c r="P34" s="9"/>
    </row>
    <row r="35" spans="1:119" ht="16.5" thickBot="1">
      <c r="A35" s="14" t="s">
        <v>10</v>
      </c>
      <c r="B35" s="23"/>
      <c r="C35" s="22"/>
      <c r="D35" s="15">
        <f>SUM(D5,D14,D18,D22,D26,D28,D33)</f>
        <v>12216153</v>
      </c>
      <c r="E35" s="15">
        <f t="shared" ref="E35:M35" si="12">SUM(E5,E14,E18,E22,E26,E28,E33)</f>
        <v>3101454</v>
      </c>
      <c r="F35" s="15">
        <f t="shared" si="12"/>
        <v>1818266</v>
      </c>
      <c r="G35" s="15">
        <f t="shared" si="12"/>
        <v>80038</v>
      </c>
      <c r="H35" s="15">
        <f t="shared" si="12"/>
        <v>0</v>
      </c>
      <c r="I35" s="15">
        <f t="shared" si="12"/>
        <v>6807559</v>
      </c>
      <c r="J35" s="15">
        <f t="shared" si="12"/>
        <v>0</v>
      </c>
      <c r="K35" s="15">
        <f t="shared" si="12"/>
        <v>2553842</v>
      </c>
      <c r="L35" s="15">
        <f t="shared" si="12"/>
        <v>0</v>
      </c>
      <c r="M35" s="15">
        <f t="shared" si="12"/>
        <v>693025</v>
      </c>
      <c r="N35" s="15">
        <f t="shared" si="10"/>
        <v>27270337</v>
      </c>
      <c r="O35" s="37">
        <f t="shared" si="1"/>
        <v>1775.181421689884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87</v>
      </c>
      <c r="M37" s="93"/>
      <c r="N37" s="93"/>
      <c r="O37" s="41">
        <v>15362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56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0" t="s">
        <v>52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2"/>
      <c r="P1" s="7"/>
      <c r="Q1"/>
    </row>
    <row r="2" spans="1:133" ht="24" thickBot="1">
      <c r="A2" s="103" t="s">
        <v>78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5"/>
      <c r="P2" s="7"/>
      <c r="Q2"/>
    </row>
    <row r="3" spans="1:133" ht="18" customHeight="1">
      <c r="A3" s="106" t="s">
        <v>12</v>
      </c>
      <c r="B3" s="107"/>
      <c r="C3" s="108"/>
      <c r="D3" s="112" t="s">
        <v>6</v>
      </c>
      <c r="E3" s="113"/>
      <c r="F3" s="113"/>
      <c r="G3" s="113"/>
      <c r="H3" s="114"/>
      <c r="I3" s="112" t="s">
        <v>7</v>
      </c>
      <c r="J3" s="114"/>
      <c r="K3" s="112" t="s">
        <v>9</v>
      </c>
      <c r="L3" s="114"/>
      <c r="M3" s="35"/>
      <c r="N3" s="36"/>
      <c r="O3" s="115" t="s">
        <v>17</v>
      </c>
      <c r="P3" s="11"/>
      <c r="Q3"/>
    </row>
    <row r="4" spans="1:133" ht="32.25" customHeight="1" thickBot="1">
      <c r="A4" s="109"/>
      <c r="B4" s="110"/>
      <c r="C4" s="111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1522961</v>
      </c>
      <c r="E5" s="26">
        <f t="shared" si="0"/>
        <v>0</v>
      </c>
      <c r="F5" s="26">
        <f t="shared" si="0"/>
        <v>2219499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2299912</v>
      </c>
      <c r="L5" s="26">
        <f t="shared" si="0"/>
        <v>0</v>
      </c>
      <c r="M5" s="26">
        <f t="shared" si="0"/>
        <v>0</v>
      </c>
      <c r="N5" s="27">
        <f>SUM(D5:M5)</f>
        <v>6042372</v>
      </c>
      <c r="O5" s="32">
        <f t="shared" ref="O5:O35" si="1">(N5/O$37)</f>
        <v>402.5296116181467</v>
      </c>
      <c r="P5" s="6"/>
    </row>
    <row r="6" spans="1:133">
      <c r="A6" s="12"/>
      <c r="B6" s="44">
        <v>511</v>
      </c>
      <c r="C6" s="20" t="s">
        <v>19</v>
      </c>
      <c r="D6" s="46">
        <v>93506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93506</v>
      </c>
      <c r="O6" s="47">
        <f t="shared" si="1"/>
        <v>6.2291652787955503</v>
      </c>
      <c r="P6" s="9"/>
    </row>
    <row r="7" spans="1:133">
      <c r="A7" s="12"/>
      <c r="B7" s="44">
        <v>512</v>
      </c>
      <c r="C7" s="20" t="s">
        <v>20</v>
      </c>
      <c r="D7" s="46">
        <v>315332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315332</v>
      </c>
      <c r="O7" s="47">
        <f t="shared" si="1"/>
        <v>21.006728399173941</v>
      </c>
      <c r="P7" s="9"/>
    </row>
    <row r="8" spans="1:133">
      <c r="A8" s="12"/>
      <c r="B8" s="44">
        <v>513</v>
      </c>
      <c r="C8" s="20" t="s">
        <v>21</v>
      </c>
      <c r="D8" s="46">
        <v>444682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444682</v>
      </c>
      <c r="O8" s="47">
        <f t="shared" si="1"/>
        <v>29.623742588768238</v>
      </c>
      <c r="P8" s="9"/>
    </row>
    <row r="9" spans="1:133">
      <c r="A9" s="12"/>
      <c r="B9" s="44">
        <v>514</v>
      </c>
      <c r="C9" s="20" t="s">
        <v>22</v>
      </c>
      <c r="D9" s="46">
        <v>66400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66400</v>
      </c>
      <c r="O9" s="47">
        <f t="shared" si="1"/>
        <v>4.4234228232629409</v>
      </c>
      <c r="P9" s="9"/>
    </row>
    <row r="10" spans="1:133">
      <c r="A10" s="12"/>
      <c r="B10" s="44">
        <v>515</v>
      </c>
      <c r="C10" s="20" t="s">
        <v>23</v>
      </c>
      <c r="D10" s="46">
        <v>226684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226684</v>
      </c>
      <c r="O10" s="47">
        <f t="shared" si="1"/>
        <v>15.101192458863499</v>
      </c>
      <c r="P10" s="9"/>
    </row>
    <row r="11" spans="1:133">
      <c r="A11" s="12"/>
      <c r="B11" s="44">
        <v>517</v>
      </c>
      <c r="C11" s="20" t="s">
        <v>24</v>
      </c>
      <c r="D11" s="46">
        <v>0</v>
      </c>
      <c r="E11" s="46">
        <v>0</v>
      </c>
      <c r="F11" s="46">
        <v>2219499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2219499</v>
      </c>
      <c r="O11" s="47">
        <f t="shared" si="1"/>
        <v>147.85817067483845</v>
      </c>
      <c r="P11" s="9"/>
    </row>
    <row r="12" spans="1:133">
      <c r="A12" s="12"/>
      <c r="B12" s="44">
        <v>518</v>
      </c>
      <c r="C12" s="20" t="s">
        <v>25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2299912</v>
      </c>
      <c r="L12" s="46">
        <v>0</v>
      </c>
      <c r="M12" s="46">
        <v>0</v>
      </c>
      <c r="N12" s="46">
        <f t="shared" si="2"/>
        <v>2299912</v>
      </c>
      <c r="O12" s="47">
        <f t="shared" si="1"/>
        <v>153.21510892012523</v>
      </c>
      <c r="P12" s="9"/>
    </row>
    <row r="13" spans="1:133">
      <c r="A13" s="12"/>
      <c r="B13" s="44">
        <v>519</v>
      </c>
      <c r="C13" s="20" t="s">
        <v>67</v>
      </c>
      <c r="D13" s="46">
        <v>376357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376357</v>
      </c>
      <c r="O13" s="47">
        <f t="shared" si="1"/>
        <v>25.072080474318835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SUM(D15:D17)</f>
        <v>7112174</v>
      </c>
      <c r="E14" s="31">
        <f t="shared" si="3"/>
        <v>46686</v>
      </c>
      <c r="F14" s="31">
        <f t="shared" si="3"/>
        <v>0</v>
      </c>
      <c r="G14" s="31">
        <f t="shared" si="3"/>
        <v>579503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21" si="4">SUM(D14:M14)</f>
        <v>7738363</v>
      </c>
      <c r="O14" s="43">
        <f t="shared" si="1"/>
        <v>515.51282392911867</v>
      </c>
      <c r="P14" s="10"/>
    </row>
    <row r="15" spans="1:133">
      <c r="A15" s="12"/>
      <c r="B15" s="44">
        <v>521</v>
      </c>
      <c r="C15" s="20" t="s">
        <v>28</v>
      </c>
      <c r="D15" s="46">
        <v>4394432</v>
      </c>
      <c r="E15" s="46">
        <v>46686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4441118</v>
      </c>
      <c r="O15" s="47">
        <f t="shared" si="1"/>
        <v>295.85757111451602</v>
      </c>
      <c r="P15" s="9"/>
    </row>
    <row r="16" spans="1:133">
      <c r="A16" s="12"/>
      <c r="B16" s="44">
        <v>522</v>
      </c>
      <c r="C16" s="20" t="s">
        <v>29</v>
      </c>
      <c r="D16" s="46">
        <v>2453792</v>
      </c>
      <c r="E16" s="46">
        <v>0</v>
      </c>
      <c r="F16" s="46">
        <v>0</v>
      </c>
      <c r="G16" s="46">
        <v>579503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3033295</v>
      </c>
      <c r="O16" s="47">
        <f t="shared" si="1"/>
        <v>202.0714809139964</v>
      </c>
      <c r="P16" s="9"/>
    </row>
    <row r="17" spans="1:16">
      <c r="A17" s="12"/>
      <c r="B17" s="44">
        <v>524</v>
      </c>
      <c r="C17" s="20" t="s">
        <v>30</v>
      </c>
      <c r="D17" s="46">
        <v>263950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263950</v>
      </c>
      <c r="O17" s="47">
        <f t="shared" si="1"/>
        <v>17.583771900606223</v>
      </c>
      <c r="P17" s="9"/>
    </row>
    <row r="18" spans="1:16" ht="15.75">
      <c r="A18" s="28" t="s">
        <v>31</v>
      </c>
      <c r="B18" s="29"/>
      <c r="C18" s="30"/>
      <c r="D18" s="31">
        <f t="shared" ref="D18:M18" si="5">SUM(D19:D21)</f>
        <v>1069977</v>
      </c>
      <c r="E18" s="31">
        <f t="shared" si="5"/>
        <v>13628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5125537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6209142</v>
      </c>
      <c r="O18" s="43">
        <f t="shared" si="1"/>
        <v>413.63946439277862</v>
      </c>
      <c r="P18" s="10"/>
    </row>
    <row r="19" spans="1:16">
      <c r="A19" s="12"/>
      <c r="B19" s="44">
        <v>534</v>
      </c>
      <c r="C19" s="20" t="s">
        <v>68</v>
      </c>
      <c r="D19" s="46">
        <v>909293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909293</v>
      </c>
      <c r="O19" s="47">
        <f t="shared" si="1"/>
        <v>60.575111584837785</v>
      </c>
      <c r="P19" s="9"/>
    </row>
    <row r="20" spans="1:16">
      <c r="A20" s="12"/>
      <c r="B20" s="44">
        <v>536</v>
      </c>
      <c r="C20" s="20" t="s">
        <v>69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5118282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5118282</v>
      </c>
      <c r="O20" s="47">
        <f t="shared" si="1"/>
        <v>340.96875624542002</v>
      </c>
      <c r="P20" s="9"/>
    </row>
    <row r="21" spans="1:16">
      <c r="A21" s="12"/>
      <c r="B21" s="44">
        <v>539</v>
      </c>
      <c r="C21" s="20" t="s">
        <v>35</v>
      </c>
      <c r="D21" s="46">
        <v>160684</v>
      </c>
      <c r="E21" s="46">
        <v>13628</v>
      </c>
      <c r="F21" s="46">
        <v>0</v>
      </c>
      <c r="G21" s="46">
        <v>0</v>
      </c>
      <c r="H21" s="46">
        <v>0</v>
      </c>
      <c r="I21" s="46">
        <v>7255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181567</v>
      </c>
      <c r="O21" s="47">
        <f t="shared" si="1"/>
        <v>12.095596562520818</v>
      </c>
      <c r="P21" s="9"/>
    </row>
    <row r="22" spans="1:16" ht="15.75">
      <c r="A22" s="28" t="s">
        <v>36</v>
      </c>
      <c r="B22" s="29"/>
      <c r="C22" s="30"/>
      <c r="D22" s="31">
        <f t="shared" ref="D22:M22" si="6">SUM(D23:D25)</f>
        <v>178221</v>
      </c>
      <c r="E22" s="31">
        <f t="shared" si="6"/>
        <v>846127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434160</v>
      </c>
      <c r="N22" s="31">
        <f t="shared" ref="N22:N27" si="7">SUM(D22:M22)</f>
        <v>1458508</v>
      </c>
      <c r="O22" s="43">
        <f t="shared" si="1"/>
        <v>97.162614083005792</v>
      </c>
      <c r="P22" s="10"/>
    </row>
    <row r="23" spans="1:16">
      <c r="A23" s="12"/>
      <c r="B23" s="44">
        <v>541</v>
      </c>
      <c r="C23" s="20" t="s">
        <v>71</v>
      </c>
      <c r="D23" s="46">
        <v>0</v>
      </c>
      <c r="E23" s="46">
        <v>846127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7"/>
        <v>846127</v>
      </c>
      <c r="O23" s="47">
        <f t="shared" si="1"/>
        <v>56.367130770768107</v>
      </c>
      <c r="P23" s="9"/>
    </row>
    <row r="24" spans="1:16">
      <c r="A24" s="12"/>
      <c r="B24" s="44">
        <v>542</v>
      </c>
      <c r="C24" s="20" t="s">
        <v>38</v>
      </c>
      <c r="D24" s="46">
        <v>172788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434160</v>
      </c>
      <c r="N24" s="46">
        <f t="shared" si="7"/>
        <v>606948</v>
      </c>
      <c r="O24" s="47">
        <f t="shared" si="1"/>
        <v>40.433548730930653</v>
      </c>
      <c r="P24" s="9"/>
    </row>
    <row r="25" spans="1:16">
      <c r="A25" s="12"/>
      <c r="B25" s="44">
        <v>549</v>
      </c>
      <c r="C25" s="20" t="s">
        <v>79</v>
      </c>
      <c r="D25" s="46">
        <v>5433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5433</v>
      </c>
      <c r="O25" s="47">
        <f t="shared" si="1"/>
        <v>0.36193458130704148</v>
      </c>
      <c r="P25" s="9"/>
    </row>
    <row r="26" spans="1:16" ht="15.75">
      <c r="A26" s="28" t="s">
        <v>39</v>
      </c>
      <c r="B26" s="29"/>
      <c r="C26" s="30"/>
      <c r="D26" s="31">
        <f t="shared" ref="D26:M26" si="8">SUM(D27:D27)</f>
        <v>125210</v>
      </c>
      <c r="E26" s="31">
        <f t="shared" si="8"/>
        <v>181268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7"/>
        <v>306478</v>
      </c>
      <c r="O26" s="43">
        <f t="shared" si="1"/>
        <v>20.41689427752981</v>
      </c>
      <c r="P26" s="10"/>
    </row>
    <row r="27" spans="1:16">
      <c r="A27" s="13"/>
      <c r="B27" s="45">
        <v>559</v>
      </c>
      <c r="C27" s="21" t="s">
        <v>40</v>
      </c>
      <c r="D27" s="46">
        <v>125210</v>
      </c>
      <c r="E27" s="46">
        <v>181268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306478</v>
      </c>
      <c r="O27" s="47">
        <f t="shared" si="1"/>
        <v>20.41689427752981</v>
      </c>
      <c r="P27" s="9"/>
    </row>
    <row r="28" spans="1:16" ht="15.75">
      <c r="A28" s="28" t="s">
        <v>43</v>
      </c>
      <c r="B28" s="29"/>
      <c r="C28" s="30"/>
      <c r="D28" s="31">
        <f t="shared" ref="D28:M28" si="9">SUM(D29:D32)</f>
        <v>1168793</v>
      </c>
      <c r="E28" s="31">
        <f t="shared" si="9"/>
        <v>952930</v>
      </c>
      <c r="F28" s="31">
        <f t="shared" si="9"/>
        <v>0</v>
      </c>
      <c r="G28" s="31">
        <f t="shared" si="9"/>
        <v>237620</v>
      </c>
      <c r="H28" s="31">
        <f t="shared" si="9"/>
        <v>0</v>
      </c>
      <c r="I28" s="31">
        <f t="shared" si="9"/>
        <v>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ref="N28:N35" si="10">SUM(D28:M28)</f>
        <v>2359343</v>
      </c>
      <c r="O28" s="43">
        <f t="shared" si="1"/>
        <v>157.17427220038638</v>
      </c>
      <c r="P28" s="9"/>
    </row>
    <row r="29" spans="1:16">
      <c r="A29" s="12"/>
      <c r="B29" s="44">
        <v>571</v>
      </c>
      <c r="C29" s="20" t="s">
        <v>44</v>
      </c>
      <c r="D29" s="46">
        <v>0</v>
      </c>
      <c r="E29" s="46">
        <v>952930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0"/>
        <v>952930</v>
      </c>
      <c r="O29" s="47">
        <f t="shared" si="1"/>
        <v>63.482113117047497</v>
      </c>
      <c r="P29" s="9"/>
    </row>
    <row r="30" spans="1:16">
      <c r="A30" s="12"/>
      <c r="B30" s="44">
        <v>572</v>
      </c>
      <c r="C30" s="20" t="s">
        <v>73</v>
      </c>
      <c r="D30" s="46">
        <v>567585</v>
      </c>
      <c r="E30" s="46">
        <v>0</v>
      </c>
      <c r="F30" s="46">
        <v>0</v>
      </c>
      <c r="G30" s="46">
        <v>237620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0"/>
        <v>805205</v>
      </c>
      <c r="O30" s="47">
        <f t="shared" si="1"/>
        <v>53.640996602491505</v>
      </c>
      <c r="P30" s="9"/>
    </row>
    <row r="31" spans="1:16">
      <c r="A31" s="12"/>
      <c r="B31" s="44">
        <v>574</v>
      </c>
      <c r="C31" s="20" t="s">
        <v>80</v>
      </c>
      <c r="D31" s="46">
        <v>42596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0"/>
        <v>42596</v>
      </c>
      <c r="O31" s="47">
        <f t="shared" si="1"/>
        <v>2.8376523882486175</v>
      </c>
      <c r="P31" s="9"/>
    </row>
    <row r="32" spans="1:16">
      <c r="A32" s="12"/>
      <c r="B32" s="44">
        <v>575</v>
      </c>
      <c r="C32" s="20" t="s">
        <v>81</v>
      </c>
      <c r="D32" s="46">
        <v>558612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0"/>
        <v>558612</v>
      </c>
      <c r="O32" s="47">
        <f t="shared" si="1"/>
        <v>37.21351009259876</v>
      </c>
      <c r="P32" s="9"/>
    </row>
    <row r="33" spans="1:119" ht="15.75">
      <c r="A33" s="28" t="s">
        <v>74</v>
      </c>
      <c r="B33" s="29"/>
      <c r="C33" s="30"/>
      <c r="D33" s="31">
        <f t="shared" ref="D33:M33" si="11">SUM(D34:D34)</f>
        <v>345952</v>
      </c>
      <c r="E33" s="31">
        <f t="shared" si="11"/>
        <v>945611</v>
      </c>
      <c r="F33" s="31">
        <f t="shared" si="11"/>
        <v>0</v>
      </c>
      <c r="G33" s="31">
        <f t="shared" si="11"/>
        <v>5075</v>
      </c>
      <c r="H33" s="31">
        <f t="shared" si="11"/>
        <v>0</v>
      </c>
      <c r="I33" s="31">
        <f t="shared" si="11"/>
        <v>1020000</v>
      </c>
      <c r="J33" s="31">
        <f t="shared" si="11"/>
        <v>0</v>
      </c>
      <c r="K33" s="31">
        <f t="shared" si="11"/>
        <v>0</v>
      </c>
      <c r="L33" s="31">
        <f t="shared" si="11"/>
        <v>0</v>
      </c>
      <c r="M33" s="31">
        <f t="shared" si="11"/>
        <v>0</v>
      </c>
      <c r="N33" s="31">
        <f t="shared" si="10"/>
        <v>2316638</v>
      </c>
      <c r="O33" s="43">
        <f t="shared" si="1"/>
        <v>154.32935847045499</v>
      </c>
      <c r="P33" s="9"/>
    </row>
    <row r="34" spans="1:119" ht="15.75" thickBot="1">
      <c r="A34" s="12"/>
      <c r="B34" s="44">
        <v>581</v>
      </c>
      <c r="C34" s="20" t="s">
        <v>75</v>
      </c>
      <c r="D34" s="46">
        <v>345952</v>
      </c>
      <c r="E34" s="46">
        <v>945611</v>
      </c>
      <c r="F34" s="46">
        <v>0</v>
      </c>
      <c r="G34" s="46">
        <v>5075</v>
      </c>
      <c r="H34" s="46">
        <v>0</v>
      </c>
      <c r="I34" s="46">
        <v>1020000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10"/>
        <v>2316638</v>
      </c>
      <c r="O34" s="47">
        <f t="shared" si="1"/>
        <v>154.32935847045499</v>
      </c>
      <c r="P34" s="9"/>
    </row>
    <row r="35" spans="1:119" ht="16.5" thickBot="1">
      <c r="A35" s="14" t="s">
        <v>10</v>
      </c>
      <c r="B35" s="23"/>
      <c r="C35" s="22"/>
      <c r="D35" s="15">
        <f>SUM(D5,D14,D18,D22,D26,D28,D33)</f>
        <v>11523288</v>
      </c>
      <c r="E35" s="15">
        <f t="shared" ref="E35:M35" si="12">SUM(E5,E14,E18,E22,E26,E28,E33)</f>
        <v>2986250</v>
      </c>
      <c r="F35" s="15">
        <f t="shared" si="12"/>
        <v>2219499</v>
      </c>
      <c r="G35" s="15">
        <f t="shared" si="12"/>
        <v>822198</v>
      </c>
      <c r="H35" s="15">
        <f t="shared" si="12"/>
        <v>0</v>
      </c>
      <c r="I35" s="15">
        <f t="shared" si="12"/>
        <v>6145537</v>
      </c>
      <c r="J35" s="15">
        <f t="shared" si="12"/>
        <v>0</v>
      </c>
      <c r="K35" s="15">
        <f t="shared" si="12"/>
        <v>2299912</v>
      </c>
      <c r="L35" s="15">
        <f t="shared" si="12"/>
        <v>0</v>
      </c>
      <c r="M35" s="15">
        <f t="shared" si="12"/>
        <v>434160</v>
      </c>
      <c r="N35" s="15">
        <f t="shared" si="10"/>
        <v>26430844</v>
      </c>
      <c r="O35" s="37">
        <f t="shared" si="1"/>
        <v>1760.7650389714211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93" t="s">
        <v>82</v>
      </c>
      <c r="M37" s="93"/>
      <c r="N37" s="93"/>
      <c r="O37" s="41">
        <v>15011</v>
      </c>
    </row>
    <row r="38" spans="1:119">
      <c r="A38" s="94"/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6"/>
    </row>
    <row r="39" spans="1:119" ht="15.75" customHeight="1" thickBot="1">
      <c r="A39" s="97" t="s">
        <v>56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8"/>
      <c r="M39" s="98"/>
      <c r="N39" s="98"/>
      <c r="O39" s="99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2024-07-17T22:09:47Z</cp:lastPrinted>
  <dcterms:created xsi:type="dcterms:W3CDTF">2000-08-31T21:26:31Z</dcterms:created>
  <dcterms:modified xsi:type="dcterms:W3CDTF">2024-07-19T15:38:55Z</dcterms:modified>
</cp:coreProperties>
</file>