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8" documentId="11_1D8099BA5CB39195BBB55B52F374A60AD43056FB" xr6:coauthVersionLast="47" xr6:coauthVersionMax="47" xr10:uidLastSave="{AB105380-BA6F-441A-A884-68DF13A615D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'2008'!$A$1:$O$46</definedName>
    <definedName name="_xlnm.Print_Area" localSheetId="14">'2009'!$A$1:$O$49</definedName>
    <definedName name="_xlnm.Print_Area" localSheetId="13">'2010'!$A$1:$O$52</definedName>
    <definedName name="_xlnm.Print_Area" localSheetId="12">'2011'!$A$1:$O$52</definedName>
    <definedName name="_xlnm.Print_Area" localSheetId="11">'2012'!$A$1:$O$48</definedName>
    <definedName name="_xlnm.Print_Area" localSheetId="10">'2013'!$A$1:$O$48</definedName>
    <definedName name="_xlnm.Print_Area" localSheetId="9">'2014'!$A$1:$O$51</definedName>
    <definedName name="_xlnm.Print_Area" localSheetId="8">'2015'!$A$1:$O$49</definedName>
    <definedName name="_xlnm.Print_Area" localSheetId="7">'2016'!$A$1:$O$47</definedName>
    <definedName name="_xlnm.Print_Area" localSheetId="6">'2017'!$A$1:$O$48</definedName>
    <definedName name="_xlnm.Print_Area" localSheetId="5">'2018'!$A$1:$O$51</definedName>
    <definedName name="_xlnm.Print_Area" localSheetId="4">'2019'!$A$1:$O$58</definedName>
    <definedName name="_xlnm.Print_Area" localSheetId="3">'2020'!$A$1:$O$50</definedName>
    <definedName name="_xlnm.Print_Area" localSheetId="2">'2021'!$A$1:$P$56</definedName>
    <definedName name="_xlnm.Print_Area" localSheetId="1">'2022'!$A$1:$P$51</definedName>
    <definedName name="_xlnm.Print_Area" localSheetId="0">'2023'!$A$1:$P$52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48" l="1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7" i="48" l="1"/>
  <c r="P17" i="48" s="1"/>
  <c r="H48" i="48"/>
  <c r="G48" i="48"/>
  <c r="O42" i="48"/>
  <c r="P42" i="48" s="1"/>
  <c r="F48" i="48"/>
  <c r="O36" i="48"/>
  <c r="P36" i="48" s="1"/>
  <c r="E48" i="48"/>
  <c r="O5" i="48"/>
  <c r="P5" i="48" s="1"/>
  <c r="D48" i="48"/>
  <c r="I48" i="48"/>
  <c r="J48" i="48"/>
  <c r="N48" i="48"/>
  <c r="O25" i="48"/>
  <c r="P25" i="48" s="1"/>
  <c r="K48" i="48"/>
  <c r="L48" i="48"/>
  <c r="M48" i="48"/>
  <c r="O33" i="48"/>
  <c r="P33" i="48" s="1"/>
  <c r="O13" i="48"/>
  <c r="P13" i="48" s="1"/>
  <c r="O41" i="47"/>
  <c r="P41" i="47" s="1"/>
  <c r="O35" i="47"/>
  <c r="P35" i="47" s="1"/>
  <c r="O32" i="47"/>
  <c r="P32" i="47" s="1"/>
  <c r="O25" i="47"/>
  <c r="P25" i="47" s="1"/>
  <c r="D47" i="47"/>
  <c r="F47" i="47"/>
  <c r="H47" i="47"/>
  <c r="L47" i="47"/>
  <c r="O18" i="47"/>
  <c r="P18" i="47" s="1"/>
  <c r="J47" i="47"/>
  <c r="O13" i="47"/>
  <c r="P13" i="47" s="1"/>
  <c r="M47" i="47"/>
  <c r="N47" i="47"/>
  <c r="G47" i="47"/>
  <c r="I47" i="47"/>
  <c r="K47" i="47"/>
  <c r="E47" i="47"/>
  <c r="O5" i="47"/>
  <c r="P5" i="47" s="1"/>
  <c r="O51" i="46"/>
  <c r="P51" i="46" s="1"/>
  <c r="O50" i="46"/>
  <c r="P50" i="46" s="1"/>
  <c r="O49" i="46"/>
  <c r="P49" i="46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 s="1"/>
  <c r="O46" i="46"/>
  <c r="P46" i="46"/>
  <c r="O45" i="46"/>
  <c r="P45" i="46"/>
  <c r="O44" i="46"/>
  <c r="P44" i="46" s="1"/>
  <c r="O43" i="46"/>
  <c r="P43" i="46" s="1"/>
  <c r="O42" i="46"/>
  <c r="P42" i="46" s="1"/>
  <c r="N41" i="46"/>
  <c r="M41" i="46"/>
  <c r="L41" i="46"/>
  <c r="K41" i="46"/>
  <c r="J41" i="46"/>
  <c r="I41" i="46"/>
  <c r="H41" i="46"/>
  <c r="G41" i="46"/>
  <c r="F41" i="46"/>
  <c r="E41" i="46"/>
  <c r="D41" i="46"/>
  <c r="O40" i="46"/>
  <c r="P40" i="46" s="1"/>
  <c r="O39" i="46"/>
  <c r="P39" i="46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/>
  <c r="O29" i="46"/>
  <c r="P29" i="46" s="1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 s="1"/>
  <c r="O24" i="46"/>
  <c r="P24" i="46"/>
  <c r="O23" i="46"/>
  <c r="P23" i="46" s="1"/>
  <c r="O22" i="46"/>
  <c r="P22" i="46" s="1"/>
  <c r="O21" i="46"/>
  <c r="P21" i="46" s="1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 s="1"/>
  <c r="O16" i="46"/>
  <c r="P16" i="46"/>
  <c r="O15" i="46"/>
  <c r="P15" i="46" s="1"/>
  <c r="N14" i="46"/>
  <c r="M14" i="46"/>
  <c r="O14" i="46" s="1"/>
  <c r="P14" i="46" s="1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/>
  <c r="O9" i="46"/>
  <c r="P9" i="46"/>
  <c r="O8" i="46"/>
  <c r="P8" i="46" s="1"/>
  <c r="O7" i="46"/>
  <c r="P7" i="46" s="1"/>
  <c r="O6" i="46"/>
  <c r="P6" i="46" s="1"/>
  <c r="N5" i="46"/>
  <c r="N52" i="46" s="1"/>
  <c r="M5" i="46"/>
  <c r="L5" i="46"/>
  <c r="K5" i="46"/>
  <c r="J5" i="46"/>
  <c r="I5" i="46"/>
  <c r="H5" i="46"/>
  <c r="G5" i="46"/>
  <c r="F5" i="46"/>
  <c r="E5" i="46"/>
  <c r="D5" i="46"/>
  <c r="N45" i="45"/>
  <c r="O45" i="45"/>
  <c r="M44" i="45"/>
  <c r="L44" i="45"/>
  <c r="K44" i="45"/>
  <c r="J44" i="45"/>
  <c r="I44" i="45"/>
  <c r="I46" i="45" s="1"/>
  <c r="H44" i="45"/>
  <c r="G44" i="45"/>
  <c r="F44" i="45"/>
  <c r="N44" i="45" s="1"/>
  <c r="O44" i="45" s="1"/>
  <c r="E44" i="45"/>
  <c r="D44" i="45"/>
  <c r="N43" i="45"/>
  <c r="O43" i="45" s="1"/>
  <c r="N42" i="45"/>
  <c r="O42" i="45" s="1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E46" i="45" s="1"/>
  <c r="D39" i="45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K46" i="45" s="1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46" i="45" s="1"/>
  <c r="K5" i="45"/>
  <c r="J5" i="45"/>
  <c r="I5" i="45"/>
  <c r="H5" i="45"/>
  <c r="G5" i="45"/>
  <c r="F5" i="45"/>
  <c r="E5" i="45"/>
  <c r="D5" i="45"/>
  <c r="N53" i="44"/>
  <c r="O53" i="44" s="1"/>
  <c r="N52" i="44"/>
  <c r="O52" i="44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M43" i="44"/>
  <c r="L43" i="44"/>
  <c r="L54" i="44" s="1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F54" i="44" s="1"/>
  <c r="E18" i="44"/>
  <c r="E54" i="44" s="1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6" i="43"/>
  <c r="O46" i="43" s="1"/>
  <c r="N45" i="43"/>
  <c r="O45" i="43" s="1"/>
  <c r="N44" i="43"/>
  <c r="O44" i="43" s="1"/>
  <c r="M43" i="43"/>
  <c r="L43" i="43"/>
  <c r="K43" i="43"/>
  <c r="K47" i="43" s="1"/>
  <c r="J43" i="43"/>
  <c r="I43" i="43"/>
  <c r="H43" i="43"/>
  <c r="N43" i="43" s="1"/>
  <c r="O43" i="43" s="1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G47" i="43" s="1"/>
  <c r="F18" i="43"/>
  <c r="E18" i="43"/>
  <c r="D18" i="43"/>
  <c r="N17" i="43"/>
  <c r="O17" i="43" s="1"/>
  <c r="N16" i="43"/>
  <c r="O16" i="43"/>
  <c r="N15" i="43"/>
  <c r="O15" i="43" s="1"/>
  <c r="M14" i="43"/>
  <c r="L14" i="43"/>
  <c r="K14" i="43"/>
  <c r="J14" i="43"/>
  <c r="J47" i="43" s="1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47" i="43" s="1"/>
  <c r="H5" i="43"/>
  <c r="G5" i="43"/>
  <c r="F5" i="43"/>
  <c r="E5" i="43"/>
  <c r="E47" i="43" s="1"/>
  <c r="D5" i="43"/>
  <c r="N43" i="42"/>
  <c r="O43" i="42" s="1"/>
  <c r="M42" i="42"/>
  <c r="L42" i="42"/>
  <c r="K42" i="42"/>
  <c r="J42" i="42"/>
  <c r="I42" i="42"/>
  <c r="I44" i="42" s="1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M37" i="42"/>
  <c r="L37" i="42"/>
  <c r="K37" i="42"/>
  <c r="J37" i="42"/>
  <c r="J44" i="42" s="1"/>
  <c r="I37" i="42"/>
  <c r="H37" i="42"/>
  <c r="G37" i="42"/>
  <c r="F37" i="42"/>
  <c r="E37" i="42"/>
  <c r="D37" i="42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M27" i="42"/>
  <c r="L27" i="42"/>
  <c r="L44" i="42" s="1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8" i="42" s="1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/>
  <c r="M34" i="41"/>
  <c r="L34" i="41"/>
  <c r="K34" i="41"/>
  <c r="J34" i="41"/>
  <c r="I34" i="41"/>
  <c r="H34" i="41"/>
  <c r="G34" i="41"/>
  <c r="N34" i="41" s="1"/>
  <c r="O34" i="41" s="1"/>
  <c r="F34" i="41"/>
  <c r="E34" i="41"/>
  <c r="D34" i="4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 s="1"/>
  <c r="M25" i="41"/>
  <c r="M43" i="41" s="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M18" i="41"/>
  <c r="L18" i="41"/>
  <c r="K18" i="41"/>
  <c r="J18" i="41"/>
  <c r="J43" i="41" s="1"/>
  <c r="I18" i="41"/>
  <c r="H18" i="41"/>
  <c r="G18" i="41"/>
  <c r="F18" i="41"/>
  <c r="E18" i="41"/>
  <c r="D18" i="41"/>
  <c r="N18" i="41" s="1"/>
  <c r="O18" i="41" s="1"/>
  <c r="N17" i="41"/>
  <c r="O17" i="41" s="1"/>
  <c r="N16" i="41"/>
  <c r="O16" i="41" s="1"/>
  <c r="N15" i="41"/>
  <c r="O15" i="41" s="1"/>
  <c r="M14" i="41"/>
  <c r="L14" i="41"/>
  <c r="L43" i="41" s="1"/>
  <c r="K14" i="41"/>
  <c r="J14" i="41"/>
  <c r="I14" i="41"/>
  <c r="H14" i="41"/>
  <c r="G14" i="41"/>
  <c r="F14" i="41"/>
  <c r="E14" i="41"/>
  <c r="E43" i="41" s="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K43" i="41" s="1"/>
  <c r="J5" i="41"/>
  <c r="I5" i="41"/>
  <c r="H5" i="41"/>
  <c r="G5" i="41"/>
  <c r="G43" i="41" s="1"/>
  <c r="F5" i="41"/>
  <c r="E5" i="41"/>
  <c r="D5" i="41"/>
  <c r="N44" i="40"/>
  <c r="O44" i="40" s="1"/>
  <c r="N43" i="40"/>
  <c r="O43" i="40" s="1"/>
  <c r="M42" i="40"/>
  <c r="L42" i="40"/>
  <c r="K42" i="40"/>
  <c r="J42" i="40"/>
  <c r="I42" i="40"/>
  <c r="N42" i="40" s="1"/>
  <c r="O42" i="40" s="1"/>
  <c r="H42" i="40"/>
  <c r="G42" i="40"/>
  <c r="F42" i="40"/>
  <c r="E42" i="40"/>
  <c r="D42" i="40"/>
  <c r="N41" i="40"/>
  <c r="O41" i="40" s="1"/>
  <c r="N40" i="40"/>
  <c r="O40" i="40" s="1"/>
  <c r="N39" i="40"/>
  <c r="O39" i="40"/>
  <c r="N38" i="40"/>
  <c r="O38" i="40" s="1"/>
  <c r="N37" i="40"/>
  <c r="O37" i="40" s="1"/>
  <c r="M36" i="40"/>
  <c r="L36" i="40"/>
  <c r="K36" i="40"/>
  <c r="K45" i="40" s="1"/>
  <c r="J36" i="40"/>
  <c r="I36" i="40"/>
  <c r="H36" i="40"/>
  <c r="G36" i="40"/>
  <c r="F36" i="40"/>
  <c r="E36" i="40"/>
  <c r="E45" i="40" s="1"/>
  <c r="D36" i="40"/>
  <c r="N35" i="40"/>
  <c r="O35" i="40" s="1"/>
  <c r="M34" i="40"/>
  <c r="L34" i="40"/>
  <c r="K34" i="40"/>
  <c r="J34" i="40"/>
  <c r="I34" i="40"/>
  <c r="H34" i="40"/>
  <c r="G34" i="40"/>
  <c r="G45" i="40" s="1"/>
  <c r="F34" i="40"/>
  <c r="N34" i="40" s="1"/>
  <c r="O34" i="40" s="1"/>
  <c r="E34" i="40"/>
  <c r="D34" i="40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H45" i="40" s="1"/>
  <c r="G5" i="40"/>
  <c r="F5" i="40"/>
  <c r="E5" i="40"/>
  <c r="D5" i="40"/>
  <c r="N46" i="39"/>
  <c r="O46" i="39" s="1"/>
  <c r="N45" i="39"/>
  <c r="O45" i="39" s="1"/>
  <c r="M44" i="39"/>
  <c r="L44" i="39"/>
  <c r="K44" i="39"/>
  <c r="J44" i="39"/>
  <c r="I44" i="39"/>
  <c r="H44" i="39"/>
  <c r="G44" i="39"/>
  <c r="N44" i="39" s="1"/>
  <c r="O44" i="39" s="1"/>
  <c r="F44" i="39"/>
  <c r="E44" i="39"/>
  <c r="D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/>
  <c r="M35" i="39"/>
  <c r="L35" i="39"/>
  <c r="K35" i="39"/>
  <c r="J35" i="39"/>
  <c r="I35" i="39"/>
  <c r="H35" i="39"/>
  <c r="G35" i="39"/>
  <c r="F35" i="39"/>
  <c r="E35" i="39"/>
  <c r="D35" i="39"/>
  <c r="N34" i="39"/>
  <c r="O34" i="39"/>
  <c r="N33" i="39"/>
  <c r="O33" i="39" s="1"/>
  <c r="N32" i="39"/>
  <c r="O32" i="39" s="1"/>
  <c r="N31" i="39"/>
  <c r="O31" i="39"/>
  <c r="N30" i="39"/>
  <c r="O30" i="39" s="1"/>
  <c r="N29" i="39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F47" i="39" s="1"/>
  <c r="E18" i="39"/>
  <c r="D18" i="39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N14" i="39" s="1"/>
  <c r="O14" i="39" s="1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I47" i="39" s="1"/>
  <c r="H5" i="39"/>
  <c r="H47" i="39" s="1"/>
  <c r="G5" i="39"/>
  <c r="F5" i="39"/>
  <c r="E5" i="39"/>
  <c r="D5" i="39"/>
  <c r="N41" i="38"/>
  <c r="O41" i="38" s="1"/>
  <c r="N40" i="38"/>
  <c r="O40" i="38" s="1"/>
  <c r="N39" i="38"/>
  <c r="O39" i="38"/>
  <c r="M38" i="38"/>
  <c r="L38" i="38"/>
  <c r="K38" i="38"/>
  <c r="J38" i="38"/>
  <c r="I38" i="38"/>
  <c r="H38" i="38"/>
  <c r="H42" i="38" s="1"/>
  <c r="G38" i="38"/>
  <c r="F38" i="38"/>
  <c r="E38" i="38"/>
  <c r="D38" i="38"/>
  <c r="N37" i="38"/>
  <c r="O37" i="38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 s="1"/>
  <c r="M31" i="38"/>
  <c r="L31" i="38"/>
  <c r="K31" i="38"/>
  <c r="J31" i="38"/>
  <c r="I31" i="38"/>
  <c r="H31" i="38"/>
  <c r="N31" i="38" s="1"/>
  <c r="O31" i="38" s="1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K42" i="38" s="1"/>
  <c r="J17" i="38"/>
  <c r="I17" i="38"/>
  <c r="H17" i="38"/>
  <c r="G17" i="38"/>
  <c r="F17" i="38"/>
  <c r="E17" i="38"/>
  <c r="D17" i="38"/>
  <c r="N16" i="38"/>
  <c r="O16" i="38" s="1"/>
  <c r="N15" i="38"/>
  <c r="O15" i="38" s="1"/>
  <c r="M14" i="38"/>
  <c r="L14" i="38"/>
  <c r="K14" i="38"/>
  <c r="J14" i="38"/>
  <c r="I14" i="38"/>
  <c r="H14" i="38"/>
  <c r="G14" i="38"/>
  <c r="G42" i="38" s="1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42" i="38" s="1"/>
  <c r="L5" i="38"/>
  <c r="K5" i="38"/>
  <c r="J5" i="38"/>
  <c r="J42" i="38" s="1"/>
  <c r="I5" i="38"/>
  <c r="I42" i="38" s="1"/>
  <c r="H5" i="38"/>
  <c r="G5" i="38"/>
  <c r="F5" i="38"/>
  <c r="E5" i="38"/>
  <c r="D5" i="38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N37" i="37" s="1"/>
  <c r="O37" i="37" s="1"/>
  <c r="D37" i="37"/>
  <c r="N36" i="37"/>
  <c r="O36" i="37" s="1"/>
  <c r="M35" i="37"/>
  <c r="M44" i="37" s="1"/>
  <c r="L35" i="37"/>
  <c r="K35" i="37"/>
  <c r="J35" i="37"/>
  <c r="J44" i="37" s="1"/>
  <c r="I35" i="37"/>
  <c r="H35" i="37"/>
  <c r="G35" i="37"/>
  <c r="F35" i="37"/>
  <c r="E35" i="37"/>
  <c r="D35" i="37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G44" i="37" s="1"/>
  <c r="F5" i="37"/>
  <c r="E5" i="37"/>
  <c r="E44" i="37"/>
  <c r="D5" i="37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M33" i="36"/>
  <c r="L33" i="36"/>
  <c r="K33" i="36"/>
  <c r="J33" i="36"/>
  <c r="I33" i="36"/>
  <c r="H33" i="36"/>
  <c r="G33" i="36"/>
  <c r="F33" i="36"/>
  <c r="F44" i="36" s="1"/>
  <c r="E33" i="36"/>
  <c r="D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G44" i="36" s="1"/>
  <c r="F26" i="36"/>
  <c r="E26" i="36"/>
  <c r="D26" i="36"/>
  <c r="D44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44" i="36" s="1"/>
  <c r="L5" i="36"/>
  <c r="L44" i="36" s="1"/>
  <c r="K5" i="36"/>
  <c r="J5" i="36"/>
  <c r="I5" i="36"/>
  <c r="I44" i="36" s="1"/>
  <c r="H5" i="36"/>
  <c r="G5" i="36"/>
  <c r="F5" i="36"/>
  <c r="E5" i="36"/>
  <c r="D5" i="36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 s="1"/>
  <c r="N14" i="35"/>
  <c r="O14" i="35" s="1"/>
  <c r="M13" i="35"/>
  <c r="L13" i="35"/>
  <c r="K13" i="35"/>
  <c r="J13" i="35"/>
  <c r="J48" i="35" s="1"/>
  <c r="I13" i="35"/>
  <c r="H13" i="35"/>
  <c r="G13" i="35"/>
  <c r="F13" i="35"/>
  <c r="F48" i="35" s="1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48" i="35" s="1"/>
  <c r="G5" i="35"/>
  <c r="G48" i="35" s="1"/>
  <c r="F5" i="35"/>
  <c r="E5" i="35"/>
  <c r="D5" i="35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48" i="34" s="1"/>
  <c r="J5" i="34"/>
  <c r="I5" i="34"/>
  <c r="H5" i="34"/>
  <c r="G5" i="34"/>
  <c r="G48" i="34" s="1"/>
  <c r="F5" i="34"/>
  <c r="F48" i="34" s="1"/>
  <c r="E5" i="34"/>
  <c r="D5" i="34"/>
  <c r="N43" i="33"/>
  <c r="O43" i="33" s="1"/>
  <c r="N44" i="33"/>
  <c r="O44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/>
  <c r="N24" i="33"/>
  <c r="O24" i="33" s="1"/>
  <c r="N25" i="33"/>
  <c r="O25" i="33" s="1"/>
  <c r="N26" i="33"/>
  <c r="O26" i="33" s="1"/>
  <c r="E27" i="33"/>
  <c r="F27" i="33"/>
  <c r="G27" i="33"/>
  <c r="H27" i="33"/>
  <c r="I27" i="33"/>
  <c r="J27" i="33"/>
  <c r="K27" i="33"/>
  <c r="L27" i="33"/>
  <c r="M27" i="33"/>
  <c r="D27" i="33"/>
  <c r="E17" i="33"/>
  <c r="F17" i="33"/>
  <c r="G17" i="33"/>
  <c r="H17" i="33"/>
  <c r="I17" i="33"/>
  <c r="J17" i="33"/>
  <c r="K17" i="33"/>
  <c r="L17" i="33"/>
  <c r="N17" i="33" s="1"/>
  <c r="O17" i="33" s="1"/>
  <c r="M17" i="33"/>
  <c r="D17" i="33"/>
  <c r="E14" i="33"/>
  <c r="F14" i="33"/>
  <c r="F45" i="33" s="1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K5" i="33"/>
  <c r="L5" i="33"/>
  <c r="M5" i="33"/>
  <c r="D5" i="33"/>
  <c r="D45" i="33" s="1"/>
  <c r="E41" i="33"/>
  <c r="F41" i="33"/>
  <c r="G41" i="33"/>
  <c r="H41" i="33"/>
  <c r="I41" i="33"/>
  <c r="J41" i="33"/>
  <c r="K41" i="33"/>
  <c r="L41" i="33"/>
  <c r="M41" i="33"/>
  <c r="D41" i="33"/>
  <c r="N42" i="33"/>
  <c r="O42" i="33"/>
  <c r="N40" i="33"/>
  <c r="O40" i="33"/>
  <c r="E39" i="33"/>
  <c r="F39" i="33"/>
  <c r="G39" i="33"/>
  <c r="H39" i="33"/>
  <c r="I39" i="33"/>
  <c r="J39" i="33"/>
  <c r="K39" i="33"/>
  <c r="L39" i="33"/>
  <c r="M39" i="33"/>
  <c r="D39" i="33"/>
  <c r="E35" i="33"/>
  <c r="F35" i="33"/>
  <c r="G35" i="33"/>
  <c r="H35" i="33"/>
  <c r="I35" i="33"/>
  <c r="J35" i="33"/>
  <c r="K35" i="33"/>
  <c r="L35" i="33"/>
  <c r="M35" i="33"/>
  <c r="D35" i="33"/>
  <c r="N35" i="33" s="1"/>
  <c r="O35" i="33" s="1"/>
  <c r="N37" i="33"/>
  <c r="O37" i="33"/>
  <c r="N38" i="33"/>
  <c r="O38" i="33" s="1"/>
  <c r="N36" i="33"/>
  <c r="O36" i="33" s="1"/>
  <c r="N34" i="33"/>
  <c r="O34" i="33"/>
  <c r="N15" i="33"/>
  <c r="O15" i="33" s="1"/>
  <c r="N16" i="33"/>
  <c r="O16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/>
  <c r="N6" i="33"/>
  <c r="O6" i="33" s="1"/>
  <c r="H48" i="34"/>
  <c r="E45" i="33"/>
  <c r="N14" i="38"/>
  <c r="O14" i="38" s="1"/>
  <c r="N17" i="38"/>
  <c r="O17" i="38" s="1"/>
  <c r="J47" i="39"/>
  <c r="N35" i="39"/>
  <c r="O35" i="39" s="1"/>
  <c r="D47" i="39"/>
  <c r="I48" i="35"/>
  <c r="I45" i="40"/>
  <c r="M45" i="40"/>
  <c r="I43" i="41"/>
  <c r="N36" i="41"/>
  <c r="O36" i="41" s="1"/>
  <c r="K44" i="42"/>
  <c r="M44" i="42"/>
  <c r="E44" i="42"/>
  <c r="G44" i="42"/>
  <c r="D44" i="42"/>
  <c r="M47" i="43"/>
  <c r="M54" i="44"/>
  <c r="K54" i="44"/>
  <c r="N5" i="44"/>
  <c r="O5" i="44" s="1"/>
  <c r="G54" i="44"/>
  <c r="N33" i="44"/>
  <c r="O33" i="44" s="1"/>
  <c r="I54" i="44"/>
  <c r="M46" i="45"/>
  <c r="H46" i="45"/>
  <c r="G46" i="45"/>
  <c r="D46" i="45"/>
  <c r="K52" i="46"/>
  <c r="E52" i="46"/>
  <c r="L52" i="46"/>
  <c r="D52" i="46"/>
  <c r="O48" i="48" l="1"/>
  <c r="P48" i="48" s="1"/>
  <c r="F43" i="41"/>
  <c r="N41" i="41"/>
  <c r="O41" i="41" s="1"/>
  <c r="F47" i="43"/>
  <c r="O37" i="46"/>
  <c r="P37" i="46" s="1"/>
  <c r="L48" i="34"/>
  <c r="L47" i="43"/>
  <c r="N38" i="35"/>
  <c r="O38" i="35" s="1"/>
  <c r="M52" i="46"/>
  <c r="N18" i="36"/>
  <c r="O18" i="36" s="1"/>
  <c r="L42" i="38"/>
  <c r="N37" i="42"/>
  <c r="O37" i="42" s="1"/>
  <c r="D54" i="44"/>
  <c r="N54" i="44" s="1"/>
  <c r="O54" i="44" s="1"/>
  <c r="G45" i="33"/>
  <c r="N45" i="34"/>
  <c r="O45" i="34" s="1"/>
  <c r="M48" i="35"/>
  <c r="L48" i="35"/>
  <c r="I44" i="37"/>
  <c r="N18" i="39"/>
  <c r="O18" i="39" s="1"/>
  <c r="N18" i="40"/>
  <c r="O18" i="40" s="1"/>
  <c r="N38" i="43"/>
  <c r="O38" i="43" s="1"/>
  <c r="H45" i="33"/>
  <c r="H44" i="37"/>
  <c r="L44" i="37"/>
  <c r="F44" i="37"/>
  <c r="N5" i="41"/>
  <c r="O5" i="41" s="1"/>
  <c r="G47" i="39"/>
  <c r="M48" i="34"/>
  <c r="N44" i="35"/>
  <c r="O44" i="35" s="1"/>
  <c r="N33" i="36"/>
  <c r="O33" i="36" s="1"/>
  <c r="N41" i="36"/>
  <c r="O41" i="36" s="1"/>
  <c r="N14" i="37"/>
  <c r="O14" i="37" s="1"/>
  <c r="N27" i="39"/>
  <c r="O27" i="39" s="1"/>
  <c r="N37" i="39"/>
  <c r="O37" i="39" s="1"/>
  <c r="N35" i="37"/>
  <c r="O35" i="37" s="1"/>
  <c r="N5" i="39"/>
  <c r="O5" i="39" s="1"/>
  <c r="N41" i="33"/>
  <c r="O41" i="33" s="1"/>
  <c r="N26" i="36"/>
  <c r="O26" i="36" s="1"/>
  <c r="K44" i="37"/>
  <c r="I45" i="33"/>
  <c r="F46" i="45"/>
  <c r="I48" i="34"/>
  <c r="N14" i="33"/>
  <c r="O14" i="33" s="1"/>
  <c r="K44" i="36"/>
  <c r="N45" i="44"/>
  <c r="O45" i="44" s="1"/>
  <c r="N39" i="45"/>
  <c r="O39" i="45" s="1"/>
  <c r="E44" i="36"/>
  <c r="E47" i="39"/>
  <c r="N25" i="41"/>
  <c r="O25" i="41" s="1"/>
  <c r="N42" i="42"/>
  <c r="O42" i="42" s="1"/>
  <c r="J45" i="33"/>
  <c r="F44" i="42"/>
  <c r="N35" i="42"/>
  <c r="O35" i="42" s="1"/>
  <c r="G52" i="46"/>
  <c r="N27" i="35"/>
  <c r="O27" i="35" s="1"/>
  <c r="H44" i="42"/>
  <c r="F52" i="46"/>
  <c r="O52" i="46" s="1"/>
  <c r="P52" i="46" s="1"/>
  <c r="O19" i="46"/>
  <c r="P19" i="46" s="1"/>
  <c r="I52" i="46"/>
  <c r="J52" i="46"/>
  <c r="H54" i="44"/>
  <c r="N36" i="40"/>
  <c r="O36" i="40" s="1"/>
  <c r="N36" i="43"/>
  <c r="O36" i="43" s="1"/>
  <c r="N5" i="34"/>
  <c r="O5" i="34" s="1"/>
  <c r="N18" i="34"/>
  <c r="O18" i="34" s="1"/>
  <c r="N28" i="34"/>
  <c r="O28" i="34" s="1"/>
  <c r="D48" i="34"/>
  <c r="D48" i="35"/>
  <c r="N5" i="36"/>
  <c r="O5" i="36" s="1"/>
  <c r="E42" i="38"/>
  <c r="J45" i="40"/>
  <c r="N38" i="38"/>
  <c r="O38" i="38" s="1"/>
  <c r="K45" i="33"/>
  <c r="N40" i="34"/>
  <c r="O40" i="34" s="1"/>
  <c r="E48" i="35"/>
  <c r="N48" i="35" s="1"/>
  <c r="O48" i="35" s="1"/>
  <c r="D44" i="37"/>
  <c r="F42" i="38"/>
  <c r="N42" i="38" s="1"/>
  <c r="O42" i="38" s="1"/>
  <c r="K47" i="39"/>
  <c r="H47" i="43"/>
  <c r="J54" i="44"/>
  <c r="N39" i="33"/>
  <c r="O39" i="33" s="1"/>
  <c r="N13" i="35"/>
  <c r="O13" i="35" s="1"/>
  <c r="K48" i="35"/>
  <c r="J44" i="36"/>
  <c r="N35" i="36"/>
  <c r="O35" i="36" s="1"/>
  <c r="N5" i="40"/>
  <c r="O5" i="40" s="1"/>
  <c r="N50" i="44"/>
  <c r="O50" i="44" s="1"/>
  <c r="N18" i="35"/>
  <c r="O18" i="35" s="1"/>
  <c r="M45" i="33"/>
  <c r="E48" i="34"/>
  <c r="D42" i="38"/>
  <c r="M47" i="39"/>
  <c r="N14" i="43"/>
  <c r="O14" i="43" s="1"/>
  <c r="N43" i="44"/>
  <c r="O43" i="44" s="1"/>
  <c r="N29" i="45"/>
  <c r="O29" i="45" s="1"/>
  <c r="N37" i="45"/>
  <c r="O37" i="45" s="1"/>
  <c r="J46" i="45"/>
  <c r="N46" i="45" s="1"/>
  <c r="O46" i="45" s="1"/>
  <c r="O47" i="47"/>
  <c r="P47" i="47" s="1"/>
  <c r="N14" i="45"/>
  <c r="O14" i="45" s="1"/>
  <c r="N14" i="44"/>
  <c r="O14" i="44" s="1"/>
  <c r="N5" i="43"/>
  <c r="O5" i="43" s="1"/>
  <c r="N18" i="43"/>
  <c r="O18" i="43" s="1"/>
  <c r="L45" i="40"/>
  <c r="L47" i="39"/>
  <c r="N27" i="33"/>
  <c r="O27" i="33" s="1"/>
  <c r="J48" i="34"/>
  <c r="O41" i="46"/>
  <c r="P41" i="46" s="1"/>
  <c r="N5" i="45"/>
  <c r="O5" i="45" s="1"/>
  <c r="N18" i="44"/>
  <c r="O18" i="44" s="1"/>
  <c r="D47" i="43"/>
  <c r="N5" i="42"/>
  <c r="O5" i="42" s="1"/>
  <c r="N14" i="42"/>
  <c r="O14" i="42" s="1"/>
  <c r="D45" i="40"/>
  <c r="N5" i="38"/>
  <c r="O5" i="38" s="1"/>
  <c r="N14" i="36"/>
  <c r="O14" i="36" s="1"/>
  <c r="H52" i="46"/>
  <c r="H43" i="41"/>
  <c r="N5" i="33"/>
  <c r="O5" i="33" s="1"/>
  <c r="N42" i="37"/>
  <c r="O42" i="37" s="1"/>
  <c r="O48" i="46"/>
  <c r="P48" i="46" s="1"/>
  <c r="N28" i="43"/>
  <c r="O28" i="43" s="1"/>
  <c r="F45" i="40"/>
  <c r="N37" i="34"/>
  <c r="O37" i="34" s="1"/>
  <c r="O5" i="46"/>
  <c r="P5" i="46" s="1"/>
  <c r="N27" i="42"/>
  <c r="O27" i="42" s="1"/>
  <c r="N14" i="41"/>
  <c r="O14" i="41" s="1"/>
  <c r="N14" i="40"/>
  <c r="O14" i="40" s="1"/>
  <c r="N13" i="34"/>
  <c r="O13" i="34" s="1"/>
  <c r="N5" i="35"/>
  <c r="O5" i="35" s="1"/>
  <c r="D43" i="41"/>
  <c r="N43" i="41" s="1"/>
  <c r="O43" i="41" s="1"/>
  <c r="H44" i="36"/>
  <c r="N44" i="36" s="1"/>
  <c r="O44" i="36" s="1"/>
  <c r="L45" i="33"/>
  <c r="N45" i="33" s="1"/>
  <c r="O45" i="33" s="1"/>
  <c r="N18" i="45"/>
  <c r="O18" i="45" s="1"/>
  <c r="N27" i="37"/>
  <c r="O27" i="37" s="1"/>
  <c r="N18" i="37"/>
  <c r="O18" i="37" s="1"/>
  <c r="O27" i="46"/>
  <c r="P27" i="46" s="1"/>
  <c r="N25" i="38"/>
  <c r="O25" i="38" s="1"/>
  <c r="N5" i="37"/>
  <c r="O5" i="37" s="1"/>
  <c r="N45" i="40" l="1"/>
  <c r="O45" i="40" s="1"/>
  <c r="N44" i="37"/>
  <c r="O44" i="37" s="1"/>
  <c r="N44" i="42"/>
  <c r="O44" i="42" s="1"/>
  <c r="N47" i="43"/>
  <c r="O47" i="43" s="1"/>
  <c r="N47" i="39"/>
  <c r="O47" i="39" s="1"/>
  <c r="N48" i="34"/>
  <c r="O48" i="34" s="1"/>
</calcChain>
</file>

<file path=xl/sharedStrings.xml><?xml version="1.0" encoding="utf-8"?>
<sst xmlns="http://schemas.openxmlformats.org/spreadsheetml/2006/main" count="1003" uniqueCount="156">
  <si>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</si>
  <si>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</si>
  <si>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</si>
  <si>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</si>
  <si>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</si>
  <si>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</si>
  <si>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</si>
  <si>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</si>
  <si>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</si>
  <si>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</si>
  <si>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</si>
  <si>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</si>
  <si>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</si>
  <si>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</si>
  <si>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</si>
  <si>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</si>
  <si>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</si>
  <si>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</si>
  <si>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</si>
  <si>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</si>
  <si>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Intergovernmental Revenue</t>
  </si>
  <si>
    <t>Federal Grant - Culture / Recreation</t>
  </si>
  <si>
    <t>State Grant - Public Safety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</si>
  <si>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</si>
  <si>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</si>
  <si>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</si>
  <si>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</si>
  <si>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</si>
  <si>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</si>
  <si>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</si>
  <si>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</si>
  <si>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</si>
  <si>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</si>
  <si>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</si>
  <si>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</si>
  <si>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</si>
  <si>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</si>
  <si>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</si>
  <si>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</si>
  <si>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</si>
  <si>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</si>
  <si>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</si>
  <si>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Human Services - Other Human Services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</si>
  <si>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</si>
  <si>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</si>
  <si>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</si>
  <si>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</si>
  <si>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Other Judgments, Fines, and Forfeits</t>
  </si>
  <si>
    <t>Interest and Other Earnings - Interest</t>
  </si>
  <si>
    <t>Non-Operating - Inter-Fund Group Transfers In</t>
  </si>
  <si>
    <t>Proceeds - Debt Proceeds</t>
  </si>
  <si>
    <t>Proprietary Non-Operating Sources - Capital Contributions from State Government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</si>
  <si>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</si>
  <si>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</si>
  <si>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</si>
  <si>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</si>
  <si>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</si>
  <si>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</si>
  <si>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</si>
  <si>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 Placid Revenues Reported by Account Code and Fund Type</t>
  </si>
  <si>
    <t>Local Fiscal Year Ended September 30, 2010</t>
  </si>
  <si>
    <t>Impact Fees - Commercial - Physical Environment</t>
  </si>
  <si>
    <t>Impact Fees - Commercial - Culture / Recreation</t>
  </si>
  <si>
    <t>State Grant - Transportation - Other Transportation</t>
  </si>
  <si>
    <t>Public Safety - Law Enforcement Services</t>
  </si>
  <si>
    <t>Public Safety - Other Public Safety Charges and Fees</t>
  </si>
  <si>
    <t>Culture / Recreation - Special Recreation Facilities</t>
  </si>
  <si>
    <t>Disposition of Fixed Assets</t>
  </si>
  <si>
    <t>Contributions and Donations from Private Sources</t>
  </si>
  <si>
    <t>Other Miscellaneous Revenues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</si>
  <si>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</si>
  <si>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</si>
  <si>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</si>
  <si>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Sewer / Wastewater</t>
  </si>
  <si>
    <t>Culture / Recreation - Other Culture / Recreation Charges</t>
  </si>
  <si>
    <t>Other Miscellaneous Revenues - Settlements</t>
  </si>
  <si>
    <t>Proceeds of General Capital Asset Dispositions - Sales</t>
  </si>
  <si>
    <t>2011 Municipal Population:</t>
  </si>
  <si>
    <t>Local Fiscal Year Ended September 30, 2012</t>
  </si>
  <si>
    <t>Second Local Option Fuel Tax (1 to 5 Cents)</t>
  </si>
  <si>
    <t>Culture / Recreation - Parks and Recreation</t>
  </si>
  <si>
    <t>Proprietary Non-Operating Sources - Capital Contributions from Other Public Source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</si>
  <si>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</si>
  <si>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</si>
  <si>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</si>
  <si>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</si>
  <si>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General Government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</si>
  <si>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</si>
  <si>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</si>
  <si>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</si>
  <si>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</si>
  <si>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Sales - Disposition of Fixed Assets</t>
  </si>
  <si>
    <t>2013 Municipal Population:</t>
  </si>
  <si>
    <t>Local Fiscal Year Ended September 30, 2008</t>
  </si>
  <si>
    <t>Other General Taxes</t>
  </si>
  <si>
    <t>Permits and Franchise Fees</t>
  </si>
  <si>
    <t>Other Permits and Fees</t>
  </si>
  <si>
    <t>Federal Grant - Public Safety</t>
  </si>
  <si>
    <t>Proprietary Non-Operating Sources - Federal Grants and Donations</t>
  </si>
  <si>
    <t>2008 Municipal Population:</t>
  </si>
  <si>
    <t>Local Fiscal Year Ended September 30, 2014</t>
  </si>
  <si>
    <t>General Government - Other General Government Charges and Fees</t>
  </si>
  <si>
    <t>Sales - Sale of Surplus Materials and Scrap</t>
  </si>
  <si>
    <t>Proprietary Non-Operating - Capital Contributions from Federal Government</t>
  </si>
  <si>
    <t>2014 Municipal Population:</t>
  </si>
  <si>
    <t>Local Fiscal Year Ended September 30, 2015</t>
  </si>
  <si>
    <t>Proprietary Non-Operating - Capital Contributions from State Government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</si>
  <si>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</si>
  <si>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</si>
  <si>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</si>
  <si>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</si>
  <si>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Economic Environment</t>
  </si>
  <si>
    <t>2017 Municipal Population:</t>
  </si>
  <si>
    <t>Local Fiscal Year Ended September 30, 2018</t>
  </si>
  <si>
    <t>State Grant - General Government</t>
  </si>
  <si>
    <t>State Grant - Physical Environment - Water Supply System</t>
  </si>
  <si>
    <t>Non-Operating - Extraordinary Items (Gain)</t>
  </si>
  <si>
    <t>2018 Municipal Population:</t>
  </si>
  <si>
    <t>Local Fiscal Year Ended September 30, 2019</t>
  </si>
  <si>
    <t>Federal Grant - Physical Environment - Water Supply System</t>
  </si>
  <si>
    <t>Federal Grant - Physical Environment - Garbage / Solid Waste</t>
  </si>
  <si>
    <t>State Grant - Physical Environment - Garbage / Solid Waste</t>
  </si>
  <si>
    <t>General Government - Internal Service Fund Fees and Charges</t>
  </si>
  <si>
    <t>Proprietary Non-Operating - Capital Contributions from Private Source</t>
  </si>
  <si>
    <t>2019 Municipal Population:</t>
  </si>
  <si>
    <t>Local Fiscal Year Ended September 30, 2020</t>
  </si>
  <si>
    <t>Federal Grant - Transportation - Other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</si>
  <si>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</si>
  <si>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</si>
  <si>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</si>
  <si>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</si>
  <si>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</si>
  <si>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</si>
  <si>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</si>
  <si>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</si>
  <si>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</si>
  <si>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</si>
  <si>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Permits - Other</t>
  </si>
  <si>
    <t>Impact Fees - Residential - Physical Environment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</si>
  <si>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</si>
  <si>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</si>
  <si>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</si>
  <si>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Culture / Recreation - Cultural Services</t>
  </si>
  <si>
    <t>Rents and Royalties</t>
  </si>
  <si>
    <t>Proprietary Non-Operating Sources - Other Grants and Donations</t>
  </si>
  <si>
    <t>Proprietary Non-Operating Sources - Extraordinary Items (Gain)</t>
  </si>
  <si>
    <t>2021 Municipal Population:</t>
  </si>
  <si>
    <t>Local Fiscal Year Ended September 30, 2022</t>
  </si>
  <si>
    <t>State Shared Revenues - Transportation - Other Transportation</t>
  </si>
  <si>
    <t>Contributions from Enterprise Operations</t>
  </si>
  <si>
    <t>Intragovernmental Transfers from Constitutional Fee Officers - Clerk to the BOCC</t>
  </si>
  <si>
    <t>Intragovernmental Transfers from Constitutional Fee Officers - Tax Collector to the BOCC</t>
  </si>
  <si>
    <t>2022 Municipal Population:</t>
  </si>
  <si>
    <t>Local Fiscal Year Ended September 30, 2023</t>
  </si>
  <si>
    <t>Special Assessments - Capital Improvement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</si>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</sst>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2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62D7-CB4E-42E9-9F0F-9C61E6E9B401}">
  <sheetPr>
    <pageSetUpPr fitToPage="1"/>
  </sheetPr>
  <dimension ref="A1:ED52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8" customWidth="1"/>
    <col min="6" max="7" width="15.77734375" style="98" customWidth="1"/>
    <col min="8" max="8" width="13.77734375" style="98" customWidth="1"/>
    <col min="9" max="10" width="15.77734375" style="98" customWidth="1"/>
    <col min="11" max="14" width="13.77734375" style="98" customWidth="1"/>
    <col min="15" max="15" width="16.77734375" style="98" customWidth="1"/>
    <col min="16" max="16" width="13.77734375" style="65" customWidth="1"/>
    <col min="17" max="18" width="9.77734375" style="65"/>
  </cols>
  <sheetData>
    <row r="1" spans="1:134" ht="27.75">
      <c r="A1" s="106" t="s">
        <v>59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8"/>
      <c r="Q1" s="51"/>
      <c r="R1"/>
    </row>
    <row r="2" spans="1:134" ht="24" thickBot="1">
      <c r="A2" s="109" t="s">
        <v>153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51"/>
      <c r="R2"/>
    </row>
    <row r="3" spans="1:134" ht="18" customHeight="1">
      <c r="A3" s="112" t="s">
        <v>52</v>
      </c>
      <c r="B3" s="113"/>
      <c r="C3" s="114"/>
      <c r="D3" s="118" t="s">
        <v>30</v>
      </c>
      <c r="E3" s="119"/>
      <c r="F3" s="119"/>
      <c r="G3" s="119"/>
      <c r="H3" s="120"/>
      <c r="I3" s="118" t="s">
        <v>31</v>
      </c>
      <c r="J3" s="120"/>
      <c r="K3" s="118" t="s">
        <v>33</v>
      </c>
      <c r="L3" s="119"/>
      <c r="M3" s="120"/>
      <c r="N3" s="52"/>
      <c r="O3" s="53"/>
      <c r="P3" s="121" t="s">
        <v>129</v>
      </c>
      <c r="Q3" s="54"/>
      <c r="R3"/>
    </row>
    <row r="4" spans="1:134" ht="32.25" customHeight="1" thickBot="1">
      <c r="A4" s="115"/>
      <c r="B4" s="116"/>
      <c r="C4" s="117"/>
      <c r="D4" s="55" t="s">
        <v>4</v>
      </c>
      <c r="E4" s="55" t="s">
        <v>53</v>
      </c>
      <c r="F4" s="55" t="s">
        <v>54</v>
      </c>
      <c r="G4" s="55" t="s">
        <v>55</v>
      </c>
      <c r="H4" s="55" t="s">
        <v>5</v>
      </c>
      <c r="I4" s="55" t="s">
        <v>6</v>
      </c>
      <c r="J4" s="56" t="s">
        <v>56</v>
      </c>
      <c r="K4" s="56" t="s">
        <v>7</v>
      </c>
      <c r="L4" s="56" t="s">
        <v>8</v>
      </c>
      <c r="M4" s="56" t="s">
        <v>130</v>
      </c>
      <c r="N4" s="56" t="s">
        <v>9</v>
      </c>
      <c r="O4" s="56" t="s">
        <v>131</v>
      </c>
      <c r="P4" s="122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132</v>
      </c>
      <c r="B5" s="60"/>
      <c r="C5" s="60"/>
      <c r="D5" s="61">
        <f>SUM(D6:D12)</f>
        <v>1491094</v>
      </c>
      <c r="E5" s="61">
        <f>SUM(E6:E12)</f>
        <v>376577</v>
      </c>
      <c r="F5" s="61">
        <f>SUM(F6:F12)</f>
        <v>0</v>
      </c>
      <c r="G5" s="61">
        <f>SUM(G6:G12)</f>
        <v>0</v>
      </c>
      <c r="H5" s="61">
        <f>SUM(H6:H12)</f>
        <v>0</v>
      </c>
      <c r="I5" s="61">
        <f>SUM(I6:I12)</f>
        <v>0</v>
      </c>
      <c r="J5" s="61">
        <f>SUM(J6:J12)</f>
        <v>0</v>
      </c>
      <c r="K5" s="61">
        <f>SUM(K6:K12)</f>
        <v>0</v>
      </c>
      <c r="L5" s="61">
        <f>SUM(L6:L12)</f>
        <v>0</v>
      </c>
      <c r="M5" s="61">
        <f>SUM(M6:M12)</f>
        <v>0</v>
      </c>
      <c r="N5" s="61">
        <f>SUM(N6:N12)</f>
        <v>0</v>
      </c>
      <c r="O5" s="62">
        <f>SUM(D5:N5)</f>
        <v>1867671</v>
      </c>
      <c r="P5" s="63">
        <f>(O5/P$50)</f>
        <v>775.2889165628892</v>
      </c>
      <c r="Q5" s="64"/>
    </row>
    <row r="6" spans="1:134">
      <c r="A6" s="66"/>
      <c r="B6" s="67">
        <v>311</v>
      </c>
      <c r="C6" s="68" t="s">
        <v>2</v>
      </c>
      <c r="D6" s="69">
        <v>814614</v>
      </c>
      <c r="E6" s="69">
        <v>376577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1191191</v>
      </c>
      <c r="P6" s="70">
        <f>(O6/P$50)</f>
        <v>494.47530095475298</v>
      </c>
      <c r="Q6" s="71"/>
    </row>
    <row r="7" spans="1:134">
      <c r="A7" s="66"/>
      <c r="B7" s="67">
        <v>312.41000000000003</v>
      </c>
      <c r="C7" s="68" t="s">
        <v>133</v>
      </c>
      <c r="D7" s="69">
        <v>67476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0">SUM(D7:N7)</f>
        <v>67476</v>
      </c>
      <c r="P7" s="70">
        <f>(O7/P$50)</f>
        <v>28.009962640099626</v>
      </c>
      <c r="Q7" s="71"/>
    </row>
    <row r="8" spans="1:134">
      <c r="A8" s="66"/>
      <c r="B8" s="67">
        <v>312.43</v>
      </c>
      <c r="C8" s="68" t="s">
        <v>134</v>
      </c>
      <c r="D8" s="69">
        <v>45409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45409</v>
      </c>
      <c r="P8" s="70">
        <f>(O8/P$50)</f>
        <v>18.849730178497303</v>
      </c>
      <c r="Q8" s="71"/>
    </row>
    <row r="9" spans="1:134">
      <c r="A9" s="66"/>
      <c r="B9" s="67">
        <v>314.10000000000002</v>
      </c>
      <c r="C9" s="68" t="s">
        <v>13</v>
      </c>
      <c r="D9" s="69">
        <v>402055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402055</v>
      </c>
      <c r="P9" s="70">
        <f>(O9/P$50)</f>
        <v>166.89705271897051</v>
      </c>
      <c r="Q9" s="71"/>
    </row>
    <row r="10" spans="1:134">
      <c r="A10" s="66"/>
      <c r="B10" s="67">
        <v>314.8</v>
      </c>
      <c r="C10" s="68" t="s">
        <v>14</v>
      </c>
      <c r="D10" s="69">
        <v>14452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14452</v>
      </c>
      <c r="P10" s="70">
        <f>(O10/P$50)</f>
        <v>5.9991697799916981</v>
      </c>
      <c r="Q10" s="71"/>
    </row>
    <row r="11" spans="1:134">
      <c r="A11" s="66"/>
      <c r="B11" s="67">
        <v>315.10000000000002</v>
      </c>
      <c r="C11" s="68" t="s">
        <v>136</v>
      </c>
      <c r="D11" s="69">
        <v>131983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131983</v>
      </c>
      <c r="P11" s="70">
        <f>(O11/P$50)</f>
        <v>54.787463677874634</v>
      </c>
      <c r="Q11" s="71"/>
    </row>
    <row r="12" spans="1:134">
      <c r="A12" s="66"/>
      <c r="B12" s="67">
        <v>316</v>
      </c>
      <c r="C12" s="68" t="s">
        <v>85</v>
      </c>
      <c r="D12" s="69">
        <v>15105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15105</v>
      </c>
      <c r="P12" s="70">
        <f>(O12/P$50)</f>
        <v>6.2702366127023659</v>
      </c>
      <c r="Q12" s="71"/>
    </row>
    <row r="13" spans="1:134" ht="15.75">
      <c r="A13" s="72" t="s">
        <v>17</v>
      </c>
      <c r="B13" s="73"/>
      <c r="C13" s="74"/>
      <c r="D13" s="75">
        <f>SUM(D14:D16)</f>
        <v>357090</v>
      </c>
      <c r="E13" s="75">
        <f>SUM(E14:E16)</f>
        <v>0</v>
      </c>
      <c r="F13" s="75">
        <f>SUM(F14:F16)</f>
        <v>0</v>
      </c>
      <c r="G13" s="75">
        <f>SUM(G14:G16)</f>
        <v>0</v>
      </c>
      <c r="H13" s="75">
        <f>SUM(H14:H16)</f>
        <v>0</v>
      </c>
      <c r="I13" s="75">
        <f>SUM(I14:I16)</f>
        <v>362695</v>
      </c>
      <c r="J13" s="75">
        <f>SUM(J14:J16)</f>
        <v>0</v>
      </c>
      <c r="K13" s="75">
        <f>SUM(K14:K16)</f>
        <v>0</v>
      </c>
      <c r="L13" s="75">
        <f>SUM(L14:L16)</f>
        <v>0</v>
      </c>
      <c r="M13" s="75">
        <f>SUM(M14:M16)</f>
        <v>0</v>
      </c>
      <c r="N13" s="75">
        <f>SUM(N14:N16)</f>
        <v>0</v>
      </c>
      <c r="O13" s="76">
        <f>SUM(D13:N13)</f>
        <v>719785</v>
      </c>
      <c r="P13" s="77">
        <f>(O13/P$50)</f>
        <v>298.78995433789953</v>
      </c>
      <c r="Q13" s="78"/>
    </row>
    <row r="14" spans="1:134">
      <c r="A14" s="66"/>
      <c r="B14" s="67">
        <v>322.89999999999998</v>
      </c>
      <c r="C14" s="68" t="s">
        <v>137</v>
      </c>
      <c r="D14" s="69">
        <v>10551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ref="O14:O16" si="1">SUM(D14:N14)</f>
        <v>10551</v>
      </c>
      <c r="P14" s="70">
        <f>(O14/P$50)</f>
        <v>4.3798256537982567</v>
      </c>
      <c r="Q14" s="71"/>
    </row>
    <row r="15" spans="1:134">
      <c r="A15" s="66"/>
      <c r="B15" s="67">
        <v>323.10000000000002</v>
      </c>
      <c r="C15" s="68" t="s">
        <v>18</v>
      </c>
      <c r="D15" s="69">
        <v>346539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1"/>
        <v>346539</v>
      </c>
      <c r="P15" s="70">
        <f>(O15/P$50)</f>
        <v>143.85180572851806</v>
      </c>
      <c r="Q15" s="71"/>
    </row>
    <row r="16" spans="1:134">
      <c r="A16" s="66"/>
      <c r="B16" s="67">
        <v>325.10000000000002</v>
      </c>
      <c r="C16" s="68" t="s">
        <v>154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362695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1"/>
        <v>362695</v>
      </c>
      <c r="P16" s="70">
        <f>(O16/P$50)</f>
        <v>150.55832295558324</v>
      </c>
      <c r="Q16" s="71"/>
    </row>
    <row r="17" spans="1:17" ht="15.75">
      <c r="A17" s="72" t="s">
        <v>139</v>
      </c>
      <c r="B17" s="73"/>
      <c r="C17" s="74"/>
      <c r="D17" s="75">
        <f>SUM(D18:D24)</f>
        <v>373770</v>
      </c>
      <c r="E17" s="75">
        <f>SUM(E18:E24)</f>
        <v>0</v>
      </c>
      <c r="F17" s="75">
        <f>SUM(F18:F24)</f>
        <v>0</v>
      </c>
      <c r="G17" s="75">
        <f>SUM(G18:G24)</f>
        <v>0</v>
      </c>
      <c r="H17" s="75">
        <f>SUM(H18:H24)</f>
        <v>0</v>
      </c>
      <c r="I17" s="75">
        <f>SUM(I18:I24)</f>
        <v>0</v>
      </c>
      <c r="J17" s="75">
        <f>SUM(J18:J24)</f>
        <v>0</v>
      </c>
      <c r="K17" s="75">
        <f>SUM(K18:K24)</f>
        <v>0</v>
      </c>
      <c r="L17" s="75">
        <f>SUM(L18:L24)</f>
        <v>0</v>
      </c>
      <c r="M17" s="75">
        <f>SUM(M18:M24)</f>
        <v>0</v>
      </c>
      <c r="N17" s="75">
        <f>SUM(N18:N24)</f>
        <v>0</v>
      </c>
      <c r="O17" s="76">
        <f>SUM(D17:N17)</f>
        <v>373770</v>
      </c>
      <c r="P17" s="77">
        <f>(O17/P$50)</f>
        <v>155.15566625155665</v>
      </c>
      <c r="Q17" s="78"/>
    </row>
    <row r="18" spans="1:17">
      <c r="A18" s="66"/>
      <c r="B18" s="67">
        <v>331.1</v>
      </c>
      <c r="C18" s="68" t="s">
        <v>86</v>
      </c>
      <c r="D18" s="69">
        <v>49014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49014</v>
      </c>
      <c r="P18" s="70">
        <f>(O18/P$50)</f>
        <v>20.346201743462018</v>
      </c>
      <c r="Q18" s="71"/>
    </row>
    <row r="19" spans="1:17">
      <c r="A19" s="66"/>
      <c r="B19" s="67">
        <v>334.49</v>
      </c>
      <c r="C19" s="68" t="s">
        <v>63</v>
      </c>
      <c r="D19" s="69">
        <v>17602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:O23" si="2">SUM(D19:N19)</f>
        <v>17602</v>
      </c>
      <c r="P19" s="70">
        <f>(O19/P$50)</f>
        <v>7.3067662930676631</v>
      </c>
      <c r="Q19" s="71"/>
    </row>
    <row r="20" spans="1:17">
      <c r="A20" s="66"/>
      <c r="B20" s="67">
        <v>335.125</v>
      </c>
      <c r="C20" s="68" t="s">
        <v>140</v>
      </c>
      <c r="D20" s="69">
        <v>90301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2"/>
        <v>90301</v>
      </c>
      <c r="P20" s="70">
        <f>(O20/P$50)</f>
        <v>37.484848484848484</v>
      </c>
      <c r="Q20" s="71"/>
    </row>
    <row r="21" spans="1:17">
      <c r="A21" s="66"/>
      <c r="B21" s="67">
        <v>335.14</v>
      </c>
      <c r="C21" s="68" t="s">
        <v>88</v>
      </c>
      <c r="D21" s="69">
        <v>2915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2"/>
        <v>2915</v>
      </c>
      <c r="P21" s="70">
        <f>(O21/P$50)</f>
        <v>1.2100456621004567</v>
      </c>
      <c r="Q21" s="71"/>
    </row>
    <row r="22" spans="1:17">
      <c r="A22" s="66"/>
      <c r="B22" s="67">
        <v>335.15</v>
      </c>
      <c r="C22" s="68" t="s">
        <v>89</v>
      </c>
      <c r="D22" s="69">
        <v>9204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2"/>
        <v>9204</v>
      </c>
      <c r="P22" s="70">
        <f>(O22/P$50)</f>
        <v>3.820672478206725</v>
      </c>
      <c r="Q22" s="71"/>
    </row>
    <row r="23" spans="1:17">
      <c r="A23" s="66"/>
      <c r="B23" s="67">
        <v>335.18</v>
      </c>
      <c r="C23" s="68" t="s">
        <v>141</v>
      </c>
      <c r="D23" s="69">
        <v>174686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2"/>
        <v>174686</v>
      </c>
      <c r="P23" s="70">
        <f>(O23/P$50)</f>
        <v>72.513906185139064</v>
      </c>
      <c r="Q23" s="71"/>
    </row>
    <row r="24" spans="1:17">
      <c r="A24" s="66"/>
      <c r="B24" s="67">
        <v>335.48</v>
      </c>
      <c r="C24" s="68" t="s">
        <v>148</v>
      </c>
      <c r="D24" s="69">
        <v>30048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ref="O24" si="3">SUM(D24:N24)</f>
        <v>30048</v>
      </c>
      <c r="P24" s="70">
        <f>(O24/P$50)</f>
        <v>12.473225404732254</v>
      </c>
      <c r="Q24" s="71"/>
    </row>
    <row r="25" spans="1:17" ht="15.75">
      <c r="A25" s="72" t="s">
        <v>34</v>
      </c>
      <c r="B25" s="73"/>
      <c r="C25" s="74"/>
      <c r="D25" s="75">
        <f>SUM(D26:D32)</f>
        <v>27494</v>
      </c>
      <c r="E25" s="75">
        <f>SUM(E26:E32)</f>
        <v>0</v>
      </c>
      <c r="F25" s="75">
        <f>SUM(F26:F32)</f>
        <v>0</v>
      </c>
      <c r="G25" s="75">
        <f>SUM(G26:G32)</f>
        <v>0</v>
      </c>
      <c r="H25" s="75">
        <f>SUM(H26:H32)</f>
        <v>0</v>
      </c>
      <c r="I25" s="75">
        <f>SUM(I26:I32)</f>
        <v>3558751</v>
      </c>
      <c r="J25" s="75">
        <f>SUM(J26:J32)</f>
        <v>0</v>
      </c>
      <c r="K25" s="75">
        <f>SUM(K26:K32)</f>
        <v>0</v>
      </c>
      <c r="L25" s="75">
        <f>SUM(L26:L32)</f>
        <v>0</v>
      </c>
      <c r="M25" s="75">
        <f>SUM(M26:M32)</f>
        <v>0</v>
      </c>
      <c r="N25" s="75">
        <f>SUM(N26:N32)</f>
        <v>0</v>
      </c>
      <c r="O25" s="75">
        <f>SUM(D25:N25)</f>
        <v>3586245</v>
      </c>
      <c r="P25" s="77">
        <f>(O25/P$50)</f>
        <v>1488.6861768368617</v>
      </c>
      <c r="Q25" s="78"/>
    </row>
    <row r="26" spans="1:17">
      <c r="A26" s="66"/>
      <c r="B26" s="67">
        <v>342.1</v>
      </c>
      <c r="C26" s="68" t="s">
        <v>64</v>
      </c>
      <c r="D26" s="69">
        <v>529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ref="O26:O32" si="4">SUM(D26:N26)</f>
        <v>529</v>
      </c>
      <c r="P26" s="70">
        <f>(O26/P$50)</f>
        <v>0.21959319219593193</v>
      </c>
      <c r="Q26" s="71"/>
    </row>
    <row r="27" spans="1:17">
      <c r="A27" s="66"/>
      <c r="B27" s="67">
        <v>342.9</v>
      </c>
      <c r="C27" s="68" t="s">
        <v>65</v>
      </c>
      <c r="D27" s="69">
        <v>14880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4"/>
        <v>14880</v>
      </c>
      <c r="P27" s="70">
        <f>(O27/P$50)</f>
        <v>6.1768368617683684</v>
      </c>
      <c r="Q27" s="71"/>
    </row>
    <row r="28" spans="1:17">
      <c r="A28" s="66"/>
      <c r="B28" s="67">
        <v>343.3</v>
      </c>
      <c r="C28" s="68" t="s">
        <v>38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1594253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4"/>
        <v>1594253</v>
      </c>
      <c r="P28" s="70">
        <f>(O28/P$50)</f>
        <v>661.79036944790369</v>
      </c>
      <c r="Q28" s="71"/>
    </row>
    <row r="29" spans="1:17">
      <c r="A29" s="66"/>
      <c r="B29" s="67">
        <v>343.4</v>
      </c>
      <c r="C29" s="68" t="s">
        <v>39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823643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4"/>
        <v>823643</v>
      </c>
      <c r="P29" s="70">
        <f>(O29/P$50)</f>
        <v>341.90244914902451</v>
      </c>
      <c r="Q29" s="71"/>
    </row>
    <row r="30" spans="1:17">
      <c r="A30" s="66"/>
      <c r="B30" s="67">
        <v>343.5</v>
      </c>
      <c r="C30" s="68" t="s">
        <v>40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1017985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4"/>
        <v>1017985</v>
      </c>
      <c r="P30" s="70">
        <f>(O30/P$50)</f>
        <v>422.57575757575756</v>
      </c>
      <c r="Q30" s="71"/>
    </row>
    <row r="31" spans="1:17">
      <c r="A31" s="66"/>
      <c r="B31" s="67">
        <v>343.8</v>
      </c>
      <c r="C31" s="68" t="s">
        <v>41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122870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4"/>
        <v>122870</v>
      </c>
      <c r="P31" s="70">
        <f>(O31/P$50)</f>
        <v>51.00456621004566</v>
      </c>
      <c r="Q31" s="71"/>
    </row>
    <row r="32" spans="1:17">
      <c r="A32" s="66"/>
      <c r="B32" s="67">
        <v>347.3</v>
      </c>
      <c r="C32" s="68" t="s">
        <v>142</v>
      </c>
      <c r="D32" s="69">
        <v>12085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4"/>
        <v>12085</v>
      </c>
      <c r="P32" s="70">
        <f>(O32/P$50)</f>
        <v>5.0166044001660444</v>
      </c>
      <c r="Q32" s="71"/>
    </row>
    <row r="33" spans="1:120" ht="15.75">
      <c r="A33" s="72" t="s">
        <v>35</v>
      </c>
      <c r="B33" s="73"/>
      <c r="C33" s="74"/>
      <c r="D33" s="75">
        <f>SUM(D34:D35)</f>
        <v>33617</v>
      </c>
      <c r="E33" s="75">
        <f>SUM(E34:E35)</f>
        <v>0</v>
      </c>
      <c r="F33" s="75">
        <f>SUM(F34:F35)</f>
        <v>0</v>
      </c>
      <c r="G33" s="75">
        <f>SUM(G34:G35)</f>
        <v>0</v>
      </c>
      <c r="H33" s="75">
        <f>SUM(H34:H35)</f>
        <v>0</v>
      </c>
      <c r="I33" s="75">
        <f>SUM(I34:I35)</f>
        <v>0</v>
      </c>
      <c r="J33" s="75">
        <f>SUM(J34:J35)</f>
        <v>0</v>
      </c>
      <c r="K33" s="75">
        <f>SUM(K34:K35)</f>
        <v>0</v>
      </c>
      <c r="L33" s="75">
        <f>SUM(L34:L35)</f>
        <v>0</v>
      </c>
      <c r="M33" s="75">
        <f>SUM(M34:M35)</f>
        <v>0</v>
      </c>
      <c r="N33" s="75">
        <f>SUM(N34:N35)</f>
        <v>0</v>
      </c>
      <c r="O33" s="75">
        <f>SUM(D33:N33)</f>
        <v>33617</v>
      </c>
      <c r="P33" s="77">
        <f>(O33/P$50)</f>
        <v>13.954753009547531</v>
      </c>
      <c r="Q33" s="78"/>
    </row>
    <row r="34" spans="1:120">
      <c r="A34" s="79"/>
      <c r="B34" s="80">
        <v>351.1</v>
      </c>
      <c r="C34" s="81" t="s">
        <v>45</v>
      </c>
      <c r="D34" s="69">
        <v>32244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>SUM(D34:N34)</f>
        <v>32244</v>
      </c>
      <c r="P34" s="70">
        <f>(O34/P$50)</f>
        <v>13.38480697384807</v>
      </c>
      <c r="Q34" s="71"/>
    </row>
    <row r="35" spans="1:120">
      <c r="A35" s="79"/>
      <c r="B35" s="80">
        <v>351.3</v>
      </c>
      <c r="C35" s="81" t="s">
        <v>46</v>
      </c>
      <c r="D35" s="69">
        <v>1373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ref="O35" si="5">SUM(D35:N35)</f>
        <v>1373</v>
      </c>
      <c r="P35" s="70">
        <f>(O35/P$50)</f>
        <v>0.56994603569946034</v>
      </c>
      <c r="Q35" s="71"/>
    </row>
    <row r="36" spans="1:120" ht="15.75">
      <c r="A36" s="72" t="s">
        <v>3</v>
      </c>
      <c r="B36" s="73"/>
      <c r="C36" s="74"/>
      <c r="D36" s="75">
        <f>SUM(D37:D41)</f>
        <v>40657</v>
      </c>
      <c r="E36" s="75">
        <f>SUM(E37:E41)</f>
        <v>1505</v>
      </c>
      <c r="F36" s="75">
        <f>SUM(F37:F41)</f>
        <v>0</v>
      </c>
      <c r="G36" s="75">
        <f>SUM(G37:G41)</f>
        <v>218</v>
      </c>
      <c r="H36" s="75">
        <f>SUM(H37:H41)</f>
        <v>0</v>
      </c>
      <c r="I36" s="75">
        <f>SUM(I37:I41)</f>
        <v>57993</v>
      </c>
      <c r="J36" s="75">
        <f>SUM(J37:J41)</f>
        <v>0</v>
      </c>
      <c r="K36" s="75">
        <f>SUM(K37:K41)</f>
        <v>0</v>
      </c>
      <c r="L36" s="75">
        <f>SUM(L37:L41)</f>
        <v>0</v>
      </c>
      <c r="M36" s="75">
        <f>SUM(M37:M41)</f>
        <v>0</v>
      </c>
      <c r="N36" s="75">
        <f>SUM(N37:N41)</f>
        <v>0</v>
      </c>
      <c r="O36" s="75">
        <f>SUM(D36:N36)</f>
        <v>100373</v>
      </c>
      <c r="P36" s="77">
        <f>(O36/P$50)</f>
        <v>41.665836446658368</v>
      </c>
      <c r="Q36" s="78"/>
    </row>
    <row r="37" spans="1:120">
      <c r="A37" s="66"/>
      <c r="B37" s="67">
        <v>361.1</v>
      </c>
      <c r="C37" s="68" t="s">
        <v>48</v>
      </c>
      <c r="D37" s="69">
        <v>10683</v>
      </c>
      <c r="E37" s="69">
        <v>1505</v>
      </c>
      <c r="F37" s="69">
        <v>0</v>
      </c>
      <c r="G37" s="69">
        <v>218</v>
      </c>
      <c r="H37" s="69">
        <v>0</v>
      </c>
      <c r="I37" s="69">
        <v>39640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>SUM(D37:N37)</f>
        <v>52046</v>
      </c>
      <c r="P37" s="70">
        <f>(O37/P$50)</f>
        <v>21.604815276048154</v>
      </c>
      <c r="Q37" s="71"/>
    </row>
    <row r="38" spans="1:120">
      <c r="A38" s="66"/>
      <c r="B38" s="67">
        <v>362</v>
      </c>
      <c r="C38" s="68" t="s">
        <v>143</v>
      </c>
      <c r="D38" s="69">
        <v>2125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ref="O38:O47" si="6">SUM(D38:N38)</f>
        <v>2125</v>
      </c>
      <c r="P38" s="70">
        <f>(O38/P$50)</f>
        <v>0.88210875882108764</v>
      </c>
      <c r="Q38" s="71"/>
    </row>
    <row r="39" spans="1:120">
      <c r="A39" s="66"/>
      <c r="B39" s="67">
        <v>364</v>
      </c>
      <c r="C39" s="68" t="s">
        <v>91</v>
      </c>
      <c r="D39" s="69">
        <v>8100</v>
      </c>
      <c r="E39" s="69">
        <v>0</v>
      </c>
      <c r="F39" s="69">
        <v>0</v>
      </c>
      <c r="G39" s="69">
        <v>0</v>
      </c>
      <c r="H39" s="69">
        <v>0</v>
      </c>
      <c r="I39" s="69">
        <v>18353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6"/>
        <v>26453</v>
      </c>
      <c r="P39" s="70">
        <f>(O39/P$50)</f>
        <v>10.980904939809049</v>
      </c>
      <c r="Q39" s="71"/>
    </row>
    <row r="40" spans="1:120">
      <c r="A40" s="66"/>
      <c r="B40" s="67">
        <v>366</v>
      </c>
      <c r="C40" s="68" t="s">
        <v>68</v>
      </c>
      <c r="D40" s="69">
        <v>1119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6"/>
        <v>1119</v>
      </c>
      <c r="P40" s="70">
        <f>(O40/P$50)</f>
        <v>0.46450809464508097</v>
      </c>
      <c r="Q40" s="71"/>
    </row>
    <row r="41" spans="1:120">
      <c r="A41" s="66"/>
      <c r="B41" s="67">
        <v>369.9</v>
      </c>
      <c r="C41" s="68" t="s">
        <v>69</v>
      </c>
      <c r="D41" s="69">
        <v>18630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6"/>
        <v>18630</v>
      </c>
      <c r="P41" s="70">
        <f>(O41/P$50)</f>
        <v>7.7334993773349936</v>
      </c>
      <c r="Q41" s="71"/>
    </row>
    <row r="42" spans="1:120" ht="15.75">
      <c r="A42" s="72" t="s">
        <v>36</v>
      </c>
      <c r="B42" s="73"/>
      <c r="C42" s="74"/>
      <c r="D42" s="75">
        <f>SUM(D43:D47)</f>
        <v>226040</v>
      </c>
      <c r="E42" s="75">
        <f>SUM(E43:E47)</f>
        <v>143843</v>
      </c>
      <c r="F42" s="75">
        <f>SUM(F43:F47)</f>
        <v>0</v>
      </c>
      <c r="G42" s="75">
        <f>SUM(G43:G47)</f>
        <v>155266</v>
      </c>
      <c r="H42" s="75">
        <f>SUM(H43:H47)</f>
        <v>0</v>
      </c>
      <c r="I42" s="75">
        <f>SUM(I43:I47)</f>
        <v>3215221</v>
      </c>
      <c r="J42" s="75">
        <f>SUM(J43:J47)</f>
        <v>0</v>
      </c>
      <c r="K42" s="75">
        <f>SUM(K43:K47)</f>
        <v>0</v>
      </c>
      <c r="L42" s="75">
        <f>SUM(L43:L47)</f>
        <v>0</v>
      </c>
      <c r="M42" s="75">
        <f>SUM(M43:M47)</f>
        <v>0</v>
      </c>
      <c r="N42" s="75">
        <f>SUM(N43:N47)</f>
        <v>0</v>
      </c>
      <c r="O42" s="75">
        <f t="shared" si="6"/>
        <v>3740370</v>
      </c>
      <c r="P42" s="77">
        <f>(O42/P$50)</f>
        <v>1552.6650062266501</v>
      </c>
      <c r="Q42" s="71"/>
    </row>
    <row r="43" spans="1:120">
      <c r="A43" s="66"/>
      <c r="B43" s="67">
        <v>381</v>
      </c>
      <c r="C43" s="68" t="s">
        <v>49</v>
      </c>
      <c r="D43" s="69">
        <v>84473</v>
      </c>
      <c r="E43" s="69">
        <v>40431</v>
      </c>
      <c r="F43" s="69">
        <v>0</v>
      </c>
      <c r="G43" s="69">
        <v>155266</v>
      </c>
      <c r="H43" s="69">
        <v>0</v>
      </c>
      <c r="I43" s="69">
        <v>681237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6"/>
        <v>961407</v>
      </c>
      <c r="P43" s="70">
        <f>(O43/P$50)</f>
        <v>399.08966376089666</v>
      </c>
      <c r="Q43" s="71"/>
    </row>
    <row r="44" spans="1:120">
      <c r="A44" s="66"/>
      <c r="B44" s="67">
        <v>386.1</v>
      </c>
      <c r="C44" s="68" t="s">
        <v>150</v>
      </c>
      <c r="D44" s="69">
        <v>110000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6"/>
        <v>110000</v>
      </c>
      <c r="P44" s="70">
        <f>(O44/P$50)</f>
        <v>45.662100456621005</v>
      </c>
      <c r="Q44" s="71"/>
    </row>
    <row r="45" spans="1:120">
      <c r="A45" s="66"/>
      <c r="B45" s="67">
        <v>386.7</v>
      </c>
      <c r="C45" s="68" t="s">
        <v>151</v>
      </c>
      <c r="D45" s="69">
        <v>0</v>
      </c>
      <c r="E45" s="69">
        <v>103412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6"/>
        <v>103412</v>
      </c>
      <c r="P45" s="70">
        <f>(O45/P$50)</f>
        <v>42.927355749273559</v>
      </c>
      <c r="Q45" s="71"/>
    </row>
    <row r="46" spans="1:120">
      <c r="A46" s="66"/>
      <c r="B46" s="67">
        <v>389.6</v>
      </c>
      <c r="C46" s="68" t="s">
        <v>51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2533984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6"/>
        <v>2533984</v>
      </c>
      <c r="P46" s="70">
        <f>(O46/P$50)</f>
        <v>1051.882108758821</v>
      </c>
      <c r="Q46" s="71"/>
    </row>
    <row r="47" spans="1:120" ht="15.75" thickBot="1">
      <c r="A47" s="82"/>
      <c r="B47" s="83">
        <v>392</v>
      </c>
      <c r="C47" s="68" t="s">
        <v>145</v>
      </c>
      <c r="D47" s="69">
        <v>31567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6"/>
        <v>31567</v>
      </c>
      <c r="P47" s="70">
        <f>(O47/P$50)</f>
        <v>13.103777501037776</v>
      </c>
      <c r="Q47" s="71"/>
    </row>
    <row r="48" spans="1:120" ht="16.5" thickBot="1">
      <c r="A48" s="84" t="s">
        <v>43</v>
      </c>
      <c r="B48" s="85"/>
      <c r="C48" s="86"/>
      <c r="D48" s="87">
        <f>SUM(D5,D13,D17,D25,D33,D36,D42)</f>
        <v>2549762</v>
      </c>
      <c r="E48" s="87">
        <f>SUM(E5,E13,E17,E25,E33,E36,E42)</f>
        <v>521925</v>
      </c>
      <c r="F48" s="87">
        <f>SUM(F5,F13,F17,F25,F33,F36,F42)</f>
        <v>0</v>
      </c>
      <c r="G48" s="87">
        <f>SUM(G5,G13,G17,G25,G33,G36,G42)</f>
        <v>155484</v>
      </c>
      <c r="H48" s="87">
        <f>SUM(H5,H13,H17,H25,H33,H36,H42)</f>
        <v>0</v>
      </c>
      <c r="I48" s="87">
        <f>SUM(I5,I13,I17,I25,I33,I36,I42)</f>
        <v>7194660</v>
      </c>
      <c r="J48" s="87">
        <f>SUM(J5,J13,J17,J25,J33,J36,J42)</f>
        <v>0</v>
      </c>
      <c r="K48" s="87">
        <f>SUM(K5,K13,K17,K25,K33,K36,K42)</f>
        <v>0</v>
      </c>
      <c r="L48" s="87">
        <f>SUM(L5,L13,L17,L25,L33,L36,L42)</f>
        <v>0</v>
      </c>
      <c r="M48" s="87">
        <f>SUM(M5,M13,M17,M25,M33,M36,M42)</f>
        <v>0</v>
      </c>
      <c r="N48" s="87">
        <f>SUM(N5,N13,N17,N25,N33,N36,N42)</f>
        <v>0</v>
      </c>
      <c r="O48" s="87">
        <f>SUM(D48:N48)</f>
        <v>10421831</v>
      </c>
      <c r="P48" s="88">
        <f>(O48/P$50)</f>
        <v>4326.2063096720631</v>
      </c>
      <c r="Q48" s="64"/>
      <c r="R48" s="89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4"/>
      <c r="CW48" s="54"/>
      <c r="CX48" s="54"/>
      <c r="CY48" s="54"/>
      <c r="CZ48" s="54"/>
      <c r="DA48" s="54"/>
      <c r="DB48" s="54"/>
      <c r="DC48" s="54"/>
      <c r="DD48" s="54"/>
      <c r="DE48" s="54"/>
      <c r="DF48" s="54"/>
      <c r="DG48" s="54"/>
      <c r="DH48" s="54"/>
      <c r="DI48" s="54"/>
      <c r="DJ48" s="54"/>
      <c r="DK48" s="54"/>
      <c r="DL48" s="54"/>
      <c r="DM48" s="54"/>
      <c r="DN48" s="54"/>
      <c r="DO48" s="54"/>
      <c r="DP48" s="54"/>
    </row>
    <row r="49" spans="1:16">
      <c r="A49" s="90"/>
      <c r="B49" s="91"/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3"/>
    </row>
    <row r="50" spans="1:16">
      <c r="A50" s="94"/>
      <c r="B50" s="95"/>
      <c r="C50" s="95"/>
      <c r="D50" s="96"/>
      <c r="E50" s="96"/>
      <c r="F50" s="96"/>
      <c r="G50" s="96"/>
      <c r="H50" s="96"/>
      <c r="I50" s="96"/>
      <c r="J50" s="96"/>
      <c r="K50" s="96"/>
      <c r="L50" s="96"/>
      <c r="M50" s="99" t="s">
        <v>155</v>
      </c>
      <c r="N50" s="99"/>
      <c r="O50" s="99"/>
      <c r="P50" s="97">
        <v>2409</v>
      </c>
    </row>
    <row r="51" spans="1:16">
      <c r="A51" s="100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2"/>
    </row>
    <row r="52" spans="1:16" ht="15.75" customHeight="1" thickBot="1">
      <c r="A52" s="103" t="s">
        <v>71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5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100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998004</v>
      </c>
      <c r="E5" s="27">
        <f t="shared" si="0"/>
        <v>198867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1196871</v>
      </c>
      <c r="O5" s="33">
        <f t="shared" ref="O5:O47" si="1">(N5/O$49)</f>
        <v>503.94568421052634</v>
      </c>
      <c r="P5" s="6"/>
    </row>
    <row r="6" spans="1:133">
      <c r="A6" s="12"/>
      <c r="B6" s="25">
        <v>311</v>
      </c>
      <c r="C6" s="20" t="s">
        <v>2</v>
      </c>
      <c r="D6" s="46">
        <v>576469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576469</v>
      </c>
      <c r="O6" s="47">
        <f t="shared" si="1"/>
        <v>242.72378947368421</v>
      </c>
      <c r="P6" s="9"/>
    </row>
    <row r="7" spans="1:133">
      <c r="A7" s="12"/>
      <c r="B7" s="25">
        <v>312.41000000000003</v>
      </c>
      <c r="C7" s="20" t="s">
        <v>11</v>
      </c>
      <c r="D7" s="46">
        <v>50111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50111</v>
      </c>
      <c r="O7" s="47">
        <f t="shared" si="1"/>
        <v>21.099368421052631</v>
      </c>
      <c r="P7" s="9"/>
    </row>
    <row r="8" spans="1:133">
      <c r="A8" s="12"/>
      <c r="B8" s="25">
        <v>312.42</v>
      </c>
      <c r="C8" s="20" t="s">
        <v>79</v>
      </c>
      <c r="D8" s="46">
        <v>28271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28271</v>
      </c>
      <c r="O8" s="47">
        <f t="shared" si="1"/>
        <v>11.903578947368421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198867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198867</v>
      </c>
      <c r="O9" s="47">
        <f t="shared" si="1"/>
        <v>83.733473684210523</v>
      </c>
      <c r="P9" s="9"/>
    </row>
    <row r="10" spans="1:133">
      <c r="A10" s="12"/>
      <c r="B10" s="25">
        <v>314.10000000000002</v>
      </c>
      <c r="C10" s="20" t="s">
        <v>13</v>
      </c>
      <c r="D10" s="46">
        <v>221051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221051</v>
      </c>
      <c r="O10" s="47">
        <f t="shared" si="1"/>
        <v>93.07410526315789</v>
      </c>
      <c r="P10" s="9"/>
    </row>
    <row r="11" spans="1:133">
      <c r="A11" s="12"/>
      <c r="B11" s="25">
        <v>314.8</v>
      </c>
      <c r="C11" s="20" t="s">
        <v>14</v>
      </c>
      <c r="D11" s="46">
        <v>8720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8720</v>
      </c>
      <c r="O11" s="47">
        <f t="shared" si="1"/>
        <v>3.6715789473684208</v>
      </c>
      <c r="P11" s="9"/>
    </row>
    <row r="12" spans="1:133">
      <c r="A12" s="12"/>
      <c r="B12" s="25">
        <v>315</v>
      </c>
      <c r="C12" s="20" t="s">
        <v>84</v>
      </c>
      <c r="D12" s="46">
        <v>100002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100002</v>
      </c>
      <c r="O12" s="47">
        <f t="shared" si="1"/>
        <v>42.106105263157893</v>
      </c>
      <c r="P12" s="9"/>
    </row>
    <row r="13" spans="1:133">
      <c r="A13" s="12"/>
      <c r="B13" s="25">
        <v>316</v>
      </c>
      <c r="C13" s="20" t="s">
        <v>85</v>
      </c>
      <c r="D13" s="46">
        <v>13380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13380</v>
      </c>
      <c r="O13" s="47">
        <f t="shared" si="1"/>
        <v>5.6336842105263161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197363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11201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208564</v>
      </c>
      <c r="O14" s="45">
        <f t="shared" si="1"/>
        <v>87.816421052631583</v>
      </c>
      <c r="P14" s="10"/>
    </row>
    <row r="15" spans="1:133">
      <c r="A15" s="12"/>
      <c r="B15" s="25">
        <v>323.10000000000002</v>
      </c>
      <c r="C15" s="20" t="s">
        <v>18</v>
      </c>
      <c r="D15" s="46">
        <v>193588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193588</v>
      </c>
      <c r="O15" s="47">
        <f t="shared" si="1"/>
        <v>81.51073684210526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11201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11201</v>
      </c>
      <c r="O16" s="47">
        <f t="shared" si="1"/>
        <v>4.7162105263157894</v>
      </c>
      <c r="P16" s="9"/>
    </row>
    <row r="17" spans="1:16">
      <c r="A17" s="12"/>
      <c r="B17" s="25">
        <v>329</v>
      </c>
      <c r="C17" s="20" t="s">
        <v>19</v>
      </c>
      <c r="D17" s="46">
        <v>3775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3775</v>
      </c>
      <c r="O17" s="47">
        <f t="shared" si="1"/>
        <v>1.5894736842105264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SUM(D19:D26)</f>
        <v>328589</v>
      </c>
      <c r="E18" s="32">
        <f t="shared" si="5"/>
        <v>750391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1078980</v>
      </c>
      <c r="O18" s="45">
        <f t="shared" si="1"/>
        <v>454.30736842105262</v>
      </c>
      <c r="P18" s="10"/>
    </row>
    <row r="19" spans="1:16">
      <c r="A19" s="12"/>
      <c r="B19" s="25">
        <v>331.1</v>
      </c>
      <c r="C19" s="20" t="s">
        <v>86</v>
      </c>
      <c r="D19" s="46">
        <v>0</v>
      </c>
      <c r="E19" s="46">
        <v>750391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750391</v>
      </c>
      <c r="O19" s="47">
        <f t="shared" si="1"/>
        <v>315.95410526315789</v>
      </c>
      <c r="P19" s="9"/>
    </row>
    <row r="20" spans="1:16">
      <c r="A20" s="12"/>
      <c r="B20" s="25">
        <v>334.2</v>
      </c>
      <c r="C20" s="20" t="s">
        <v>22</v>
      </c>
      <c r="D20" s="46">
        <v>1485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1485</v>
      </c>
      <c r="O20" s="47">
        <f t="shared" si="1"/>
        <v>0.62526315789473685</v>
      </c>
      <c r="P20" s="9"/>
    </row>
    <row r="21" spans="1:16">
      <c r="A21" s="12"/>
      <c r="B21" s="25">
        <v>334.49</v>
      </c>
      <c r="C21" s="20" t="s">
        <v>63</v>
      </c>
      <c r="D21" s="46">
        <v>14220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14220</v>
      </c>
      <c r="O21" s="47">
        <f t="shared" si="1"/>
        <v>5.9873684210526319</v>
      </c>
      <c r="P21" s="9"/>
    </row>
    <row r="22" spans="1:16">
      <c r="A22" s="12"/>
      <c r="B22" s="25">
        <v>335.12</v>
      </c>
      <c r="C22" s="20" t="s">
        <v>87</v>
      </c>
      <c r="D22" s="46">
        <v>72228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72228</v>
      </c>
      <c r="O22" s="47">
        <f t="shared" si="1"/>
        <v>30.411789473684209</v>
      </c>
      <c r="P22" s="9"/>
    </row>
    <row r="23" spans="1:16">
      <c r="A23" s="12"/>
      <c r="B23" s="25">
        <v>335.14</v>
      </c>
      <c r="C23" s="20" t="s">
        <v>88</v>
      </c>
      <c r="D23" s="46">
        <v>1058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1058</v>
      </c>
      <c r="O23" s="47">
        <f t="shared" si="1"/>
        <v>0.4454736842105263</v>
      </c>
      <c r="P23" s="9"/>
    </row>
    <row r="24" spans="1:16">
      <c r="A24" s="12"/>
      <c r="B24" s="25">
        <v>335.15</v>
      </c>
      <c r="C24" s="20" t="s">
        <v>89</v>
      </c>
      <c r="D24" s="46">
        <v>8131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8131</v>
      </c>
      <c r="O24" s="47">
        <f t="shared" si="1"/>
        <v>3.4235789473684211</v>
      </c>
      <c r="P24" s="9"/>
    </row>
    <row r="25" spans="1:16">
      <c r="A25" s="12"/>
      <c r="B25" s="25">
        <v>335.18</v>
      </c>
      <c r="C25" s="20" t="s">
        <v>90</v>
      </c>
      <c r="D25" s="46">
        <v>102858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102858</v>
      </c>
      <c r="O25" s="47">
        <f t="shared" si="1"/>
        <v>43.30863157894737</v>
      </c>
      <c r="P25" s="9"/>
    </row>
    <row r="26" spans="1:16">
      <c r="A26" s="12"/>
      <c r="B26" s="25">
        <v>337.7</v>
      </c>
      <c r="C26" s="20" t="s">
        <v>29</v>
      </c>
      <c r="D26" s="46">
        <v>128609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128609</v>
      </c>
      <c r="O26" s="47">
        <f t="shared" si="1"/>
        <v>54.151157894736841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SUM(D28:D34)</f>
        <v>21922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2317084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2339006</v>
      </c>
      <c r="O27" s="45">
        <f t="shared" si="1"/>
        <v>984.84463157894731</v>
      </c>
      <c r="P27" s="10"/>
    </row>
    <row r="28" spans="1:16">
      <c r="A28" s="12"/>
      <c r="B28" s="25">
        <v>341.9</v>
      </c>
      <c r="C28" s="20" t="s">
        <v>101</v>
      </c>
      <c r="D28" s="46">
        <v>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42</v>
      </c>
      <c r="O28" s="47">
        <f t="shared" si="1"/>
        <v>1.7684210526315788E-2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1155194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1155194</v>
      </c>
      <c r="O29" s="47">
        <f t="shared" si="1"/>
        <v>486.39747368421052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492085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492085</v>
      </c>
      <c r="O30" s="47">
        <f t="shared" si="1"/>
        <v>207.19368421052633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621092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621092</v>
      </c>
      <c r="O31" s="47">
        <f t="shared" si="1"/>
        <v>261.51242105263157</v>
      </c>
      <c r="P31" s="9"/>
    </row>
    <row r="32" spans="1:16">
      <c r="A32" s="12"/>
      <c r="B32" s="25">
        <v>343.8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48713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48713</v>
      </c>
      <c r="O32" s="47">
        <f t="shared" si="1"/>
        <v>20.510736842105263</v>
      </c>
      <c r="P32" s="9"/>
    </row>
    <row r="33" spans="1:119">
      <c r="A33" s="12"/>
      <c r="B33" s="25">
        <v>347.2</v>
      </c>
      <c r="C33" s="20" t="s">
        <v>80</v>
      </c>
      <c r="D33" s="46">
        <v>16700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16700</v>
      </c>
      <c r="O33" s="47">
        <f t="shared" si="1"/>
        <v>7.0315789473684207</v>
      </c>
      <c r="P33" s="9"/>
    </row>
    <row r="34" spans="1:119">
      <c r="A34" s="12"/>
      <c r="B34" s="25">
        <v>347.9</v>
      </c>
      <c r="C34" s="20" t="s">
        <v>74</v>
      </c>
      <c r="D34" s="46">
        <v>5180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5180</v>
      </c>
      <c r="O34" s="47">
        <f t="shared" si="1"/>
        <v>2.1810526315789476</v>
      </c>
      <c r="P34" s="9"/>
    </row>
    <row r="35" spans="1:119" ht="15.75">
      <c r="A35" s="29" t="s">
        <v>35</v>
      </c>
      <c r="B35" s="30"/>
      <c r="C35" s="31"/>
      <c r="D35" s="32">
        <f t="shared" ref="D35:M35" si="8">SUM(D36:D36)</f>
        <v>6030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7" si="9">SUM(D35:M35)</f>
        <v>6030</v>
      </c>
      <c r="O35" s="45">
        <f t="shared" si="1"/>
        <v>2.5389473684210526</v>
      </c>
      <c r="P35" s="10"/>
    </row>
    <row r="36" spans="1:119">
      <c r="A36" s="13"/>
      <c r="B36" s="39">
        <v>359</v>
      </c>
      <c r="C36" s="21" t="s">
        <v>47</v>
      </c>
      <c r="D36" s="46">
        <v>6030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6030</v>
      </c>
      <c r="O36" s="47">
        <f t="shared" si="1"/>
        <v>2.5389473684210526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SUM(D38:D43)</f>
        <v>45807</v>
      </c>
      <c r="E37" s="32">
        <f t="shared" si="10"/>
        <v>3006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2199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51012</v>
      </c>
      <c r="O37" s="45">
        <f t="shared" si="1"/>
        <v>21.478736842105263</v>
      </c>
      <c r="P37" s="10"/>
    </row>
    <row r="38" spans="1:119">
      <c r="A38" s="12"/>
      <c r="B38" s="25">
        <v>361.1</v>
      </c>
      <c r="C38" s="20" t="s">
        <v>48</v>
      </c>
      <c r="D38" s="46">
        <v>5493</v>
      </c>
      <c r="E38" s="46">
        <v>3006</v>
      </c>
      <c r="F38" s="46">
        <v>0</v>
      </c>
      <c r="G38" s="46">
        <v>0</v>
      </c>
      <c r="H38" s="46">
        <v>0</v>
      </c>
      <c r="I38" s="46">
        <v>1774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10273</v>
      </c>
      <c r="O38" s="47">
        <f t="shared" si="1"/>
        <v>4.3254736842105261</v>
      </c>
      <c r="P38" s="9"/>
    </row>
    <row r="39" spans="1:119">
      <c r="A39" s="12"/>
      <c r="B39" s="25">
        <v>364</v>
      </c>
      <c r="C39" s="20" t="s">
        <v>91</v>
      </c>
      <c r="D39" s="46">
        <v>1000</v>
      </c>
      <c r="E39" s="46">
        <v>0</v>
      </c>
      <c r="F39" s="46">
        <v>0</v>
      </c>
      <c r="G39" s="46">
        <v>0</v>
      </c>
      <c r="H39" s="46">
        <v>0</v>
      </c>
      <c r="I39" s="46">
        <v>425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1425</v>
      </c>
      <c r="O39" s="47">
        <f t="shared" si="1"/>
        <v>0.6</v>
      </c>
      <c r="P39" s="9"/>
    </row>
    <row r="40" spans="1:119">
      <c r="A40" s="12"/>
      <c r="B40" s="25">
        <v>365</v>
      </c>
      <c r="C40" s="20" t="s">
        <v>102</v>
      </c>
      <c r="D40" s="46">
        <v>1304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1304</v>
      </c>
      <c r="O40" s="47">
        <f t="shared" si="1"/>
        <v>0.54905263157894735</v>
      </c>
      <c r="P40" s="9"/>
    </row>
    <row r="41" spans="1:119">
      <c r="A41" s="12"/>
      <c r="B41" s="25">
        <v>366</v>
      </c>
      <c r="C41" s="20" t="s">
        <v>68</v>
      </c>
      <c r="D41" s="46">
        <v>225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225</v>
      </c>
      <c r="O41" s="47">
        <f t="shared" si="1"/>
        <v>9.4736842105263161E-2</v>
      </c>
      <c r="P41" s="9"/>
    </row>
    <row r="42" spans="1:119">
      <c r="A42" s="12"/>
      <c r="B42" s="25">
        <v>369.3</v>
      </c>
      <c r="C42" s="20" t="s">
        <v>75</v>
      </c>
      <c r="D42" s="46">
        <v>9032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9032</v>
      </c>
      <c r="O42" s="47">
        <f t="shared" si="1"/>
        <v>3.8029473684210524</v>
      </c>
      <c r="P42" s="9"/>
    </row>
    <row r="43" spans="1:119">
      <c r="A43" s="12"/>
      <c r="B43" s="25">
        <v>369.9</v>
      </c>
      <c r="C43" s="20" t="s">
        <v>69</v>
      </c>
      <c r="D43" s="46">
        <v>28753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28753</v>
      </c>
      <c r="O43" s="47">
        <f t="shared" si="1"/>
        <v>12.106526315789473</v>
      </c>
      <c r="P43" s="9"/>
    </row>
    <row r="44" spans="1:119" ht="15.75">
      <c r="A44" s="29" t="s">
        <v>36</v>
      </c>
      <c r="B44" s="30"/>
      <c r="C44" s="31"/>
      <c r="D44" s="32">
        <f t="shared" ref="D44:M44" si="11">SUM(D45:D46)</f>
        <v>59835</v>
      </c>
      <c r="E44" s="32">
        <f t="shared" si="11"/>
        <v>294958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358014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712807</v>
      </c>
      <c r="O44" s="45">
        <f t="shared" si="1"/>
        <v>300.12926315789474</v>
      </c>
      <c r="P44" s="9"/>
    </row>
    <row r="45" spans="1:119">
      <c r="A45" s="12"/>
      <c r="B45" s="25">
        <v>381</v>
      </c>
      <c r="C45" s="20" t="s">
        <v>49</v>
      </c>
      <c r="D45" s="46">
        <v>59835</v>
      </c>
      <c r="E45" s="46">
        <v>294958</v>
      </c>
      <c r="F45" s="46">
        <v>0</v>
      </c>
      <c r="G45" s="46">
        <v>0</v>
      </c>
      <c r="H45" s="46">
        <v>0</v>
      </c>
      <c r="I45" s="46">
        <v>16000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370793</v>
      </c>
      <c r="O45" s="47">
        <f t="shared" si="1"/>
        <v>156.12336842105262</v>
      </c>
      <c r="P45" s="9"/>
    </row>
    <row r="46" spans="1:119" ht="15.75" thickBot="1">
      <c r="A46" s="12"/>
      <c r="B46" s="25">
        <v>389.5</v>
      </c>
      <c r="C46" s="20" t="s">
        <v>103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342014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342014</v>
      </c>
      <c r="O46" s="47">
        <f t="shared" si="1"/>
        <v>144.00589473684209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SUM(D5,D14,D18,D27,D35,D37,D44)</f>
        <v>1657550</v>
      </c>
      <c r="E47" s="15">
        <f t="shared" si="12"/>
        <v>1247222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2688498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5593270</v>
      </c>
      <c r="O47" s="38">
        <f t="shared" si="1"/>
        <v>2355.0610526315791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23" t="s">
        <v>104</v>
      </c>
      <c r="M49" s="123"/>
      <c r="N49" s="123"/>
      <c r="O49" s="43">
        <v>2375</v>
      </c>
    </row>
    <row r="50" spans="1:15">
      <c r="A50" s="124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</row>
    <row r="51" spans="1:15" ht="15.75" customHeight="1" thickBot="1">
      <c r="A51" s="125" t="s">
        <v>71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83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1025170</v>
      </c>
      <c r="E5" s="27">
        <f t="shared" si="0"/>
        <v>182998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1208168</v>
      </c>
      <c r="O5" s="33">
        <f t="shared" ref="O5:O44" si="1">(N5/O$46)</f>
        <v>521.66148531951637</v>
      </c>
      <c r="P5" s="6"/>
    </row>
    <row r="6" spans="1:133">
      <c r="A6" s="12"/>
      <c r="B6" s="25">
        <v>311</v>
      </c>
      <c r="C6" s="20" t="s">
        <v>2</v>
      </c>
      <c r="D6" s="46">
        <v>582693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582693</v>
      </c>
      <c r="O6" s="47">
        <f t="shared" si="1"/>
        <v>251.59455958549222</v>
      </c>
      <c r="P6" s="9"/>
    </row>
    <row r="7" spans="1:133">
      <c r="A7" s="12"/>
      <c r="B7" s="25">
        <v>312.41000000000003</v>
      </c>
      <c r="C7" s="20" t="s">
        <v>11</v>
      </c>
      <c r="D7" s="46">
        <v>50062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50062</v>
      </c>
      <c r="O7" s="47">
        <f t="shared" si="1"/>
        <v>21.615716753022454</v>
      </c>
      <c r="P7" s="9"/>
    </row>
    <row r="8" spans="1:133">
      <c r="A8" s="12"/>
      <c r="B8" s="25">
        <v>312.42</v>
      </c>
      <c r="C8" s="20" t="s">
        <v>79</v>
      </c>
      <c r="D8" s="46">
        <v>27952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27952</v>
      </c>
      <c r="O8" s="47">
        <f t="shared" si="1"/>
        <v>12.069084628670121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182998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182998</v>
      </c>
      <c r="O9" s="47">
        <f t="shared" si="1"/>
        <v>79.0146804835924</v>
      </c>
      <c r="P9" s="9"/>
    </row>
    <row r="10" spans="1:133">
      <c r="A10" s="12"/>
      <c r="B10" s="25">
        <v>314.10000000000002</v>
      </c>
      <c r="C10" s="20" t="s">
        <v>13</v>
      </c>
      <c r="D10" s="46">
        <v>203980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203980</v>
      </c>
      <c r="O10" s="47">
        <f t="shared" si="1"/>
        <v>88.074265975820381</v>
      </c>
      <c r="P10" s="9"/>
    </row>
    <row r="11" spans="1:133">
      <c r="A11" s="12"/>
      <c r="B11" s="25">
        <v>314.8</v>
      </c>
      <c r="C11" s="20" t="s">
        <v>14</v>
      </c>
      <c r="D11" s="46">
        <v>11561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11561</v>
      </c>
      <c r="O11" s="47">
        <f t="shared" si="1"/>
        <v>4.9917962003454228</v>
      </c>
      <c r="P11" s="9"/>
    </row>
    <row r="12" spans="1:133">
      <c r="A12" s="12"/>
      <c r="B12" s="25">
        <v>315</v>
      </c>
      <c r="C12" s="20" t="s">
        <v>84</v>
      </c>
      <c r="D12" s="46">
        <v>133182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133182</v>
      </c>
      <c r="O12" s="47">
        <f t="shared" si="1"/>
        <v>57.505181347150256</v>
      </c>
      <c r="P12" s="9"/>
    </row>
    <row r="13" spans="1:133">
      <c r="A13" s="12"/>
      <c r="B13" s="25">
        <v>316</v>
      </c>
      <c r="C13" s="20" t="s">
        <v>85</v>
      </c>
      <c r="D13" s="46">
        <v>15740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15740</v>
      </c>
      <c r="O13" s="47">
        <f t="shared" si="1"/>
        <v>6.7962003454231432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185231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32710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217941</v>
      </c>
      <c r="O14" s="45">
        <f t="shared" si="1"/>
        <v>94.102331606217618</v>
      </c>
      <c r="P14" s="10"/>
    </row>
    <row r="15" spans="1:133">
      <c r="A15" s="12"/>
      <c r="B15" s="25">
        <v>323.10000000000002</v>
      </c>
      <c r="C15" s="20" t="s">
        <v>18</v>
      </c>
      <c r="D15" s="46">
        <v>183986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183986</v>
      </c>
      <c r="O15" s="47">
        <f t="shared" si="1"/>
        <v>79.441278065630399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32710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32710</v>
      </c>
      <c r="O16" s="47">
        <f t="shared" si="1"/>
        <v>14.123488773747841</v>
      </c>
      <c r="P16" s="9"/>
    </row>
    <row r="17" spans="1:16">
      <c r="A17" s="12"/>
      <c r="B17" s="25">
        <v>329</v>
      </c>
      <c r="C17" s="20" t="s">
        <v>19</v>
      </c>
      <c r="D17" s="46">
        <v>1245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1245</v>
      </c>
      <c r="O17" s="47">
        <f t="shared" si="1"/>
        <v>0.53756476683937826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SUM(D19:D26)</f>
        <v>309511</v>
      </c>
      <c r="E18" s="32">
        <f t="shared" si="5"/>
        <v>8840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318351</v>
      </c>
      <c r="O18" s="45">
        <f t="shared" si="1"/>
        <v>137.45725388601036</v>
      </c>
      <c r="P18" s="10"/>
    </row>
    <row r="19" spans="1:16">
      <c r="A19" s="12"/>
      <c r="B19" s="25">
        <v>331.1</v>
      </c>
      <c r="C19" s="20" t="s">
        <v>86</v>
      </c>
      <c r="D19" s="46">
        <v>0</v>
      </c>
      <c r="E19" s="46">
        <v>8840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8840</v>
      </c>
      <c r="O19" s="47">
        <f t="shared" si="1"/>
        <v>3.8169257340241796</v>
      </c>
      <c r="P19" s="9"/>
    </row>
    <row r="20" spans="1:16">
      <c r="A20" s="12"/>
      <c r="B20" s="25">
        <v>334.2</v>
      </c>
      <c r="C20" s="20" t="s">
        <v>22</v>
      </c>
      <c r="D20" s="46">
        <v>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2000</v>
      </c>
      <c r="O20" s="47">
        <f t="shared" si="1"/>
        <v>0.86355785837651122</v>
      </c>
      <c r="P20" s="9"/>
    </row>
    <row r="21" spans="1:16">
      <c r="A21" s="12"/>
      <c r="B21" s="25">
        <v>334.49</v>
      </c>
      <c r="C21" s="20" t="s">
        <v>63</v>
      </c>
      <c r="D21" s="46">
        <v>26209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26209</v>
      </c>
      <c r="O21" s="47">
        <f t="shared" si="1"/>
        <v>11.316493955094991</v>
      </c>
      <c r="P21" s="9"/>
    </row>
    <row r="22" spans="1:16">
      <c r="A22" s="12"/>
      <c r="B22" s="25">
        <v>335.12</v>
      </c>
      <c r="C22" s="20" t="s">
        <v>87</v>
      </c>
      <c r="D22" s="46">
        <v>71610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71610</v>
      </c>
      <c r="O22" s="47">
        <f t="shared" si="1"/>
        <v>30.919689119170986</v>
      </c>
      <c r="P22" s="9"/>
    </row>
    <row r="23" spans="1:16">
      <c r="A23" s="12"/>
      <c r="B23" s="25">
        <v>335.14</v>
      </c>
      <c r="C23" s="20" t="s">
        <v>88</v>
      </c>
      <c r="D23" s="46">
        <v>1658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1658</v>
      </c>
      <c r="O23" s="47">
        <f t="shared" si="1"/>
        <v>0.71588946459412783</v>
      </c>
      <c r="P23" s="9"/>
    </row>
    <row r="24" spans="1:16">
      <c r="A24" s="12"/>
      <c r="B24" s="25">
        <v>335.15</v>
      </c>
      <c r="C24" s="20" t="s">
        <v>89</v>
      </c>
      <c r="D24" s="46">
        <v>4013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4013</v>
      </c>
      <c r="O24" s="47">
        <f t="shared" si="1"/>
        <v>1.7327288428324699</v>
      </c>
      <c r="P24" s="9"/>
    </row>
    <row r="25" spans="1:16">
      <c r="A25" s="12"/>
      <c r="B25" s="25">
        <v>335.18</v>
      </c>
      <c r="C25" s="20" t="s">
        <v>90</v>
      </c>
      <c r="D25" s="46">
        <v>94021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94021</v>
      </c>
      <c r="O25" s="47">
        <f t="shared" si="1"/>
        <v>40.596286701208982</v>
      </c>
      <c r="P25" s="9"/>
    </row>
    <row r="26" spans="1:16">
      <c r="A26" s="12"/>
      <c r="B26" s="25">
        <v>337.7</v>
      </c>
      <c r="C26" s="20" t="s">
        <v>29</v>
      </c>
      <c r="D26" s="46">
        <v>110000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110000</v>
      </c>
      <c r="O26" s="47">
        <f t="shared" si="1"/>
        <v>47.495682210708118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SUM(D28:D34)</f>
        <v>23080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2462785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2485865</v>
      </c>
      <c r="O27" s="45">
        <f t="shared" si="1"/>
        <v>1073.3441278065629</v>
      </c>
      <c r="P27" s="10"/>
    </row>
    <row r="28" spans="1:16">
      <c r="A28" s="12"/>
      <c r="B28" s="25">
        <v>342.9</v>
      </c>
      <c r="C28" s="20" t="s">
        <v>65</v>
      </c>
      <c r="D28" s="46">
        <v>100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100</v>
      </c>
      <c r="O28" s="47">
        <f t="shared" si="1"/>
        <v>4.317789291882556E-2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1222745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1222745</v>
      </c>
      <c r="O29" s="47">
        <f t="shared" si="1"/>
        <v>527.95552677029366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448471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448471</v>
      </c>
      <c r="O30" s="47">
        <f t="shared" si="1"/>
        <v>193.64032815198618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708832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708832</v>
      </c>
      <c r="O31" s="47">
        <f t="shared" si="1"/>
        <v>306.0587219343696</v>
      </c>
      <c r="P31" s="9"/>
    </row>
    <row r="32" spans="1:16">
      <c r="A32" s="12"/>
      <c r="B32" s="25">
        <v>343.8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82737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82737</v>
      </c>
      <c r="O32" s="47">
        <f t="shared" si="1"/>
        <v>35.724093264248708</v>
      </c>
      <c r="P32" s="9"/>
    </row>
    <row r="33" spans="1:119">
      <c r="A33" s="12"/>
      <c r="B33" s="25">
        <v>347.2</v>
      </c>
      <c r="C33" s="20" t="s">
        <v>80</v>
      </c>
      <c r="D33" s="46">
        <v>17620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17620</v>
      </c>
      <c r="O33" s="47">
        <f t="shared" si="1"/>
        <v>7.6079447322970637</v>
      </c>
      <c r="P33" s="9"/>
    </row>
    <row r="34" spans="1:119">
      <c r="A34" s="12"/>
      <c r="B34" s="25">
        <v>347.9</v>
      </c>
      <c r="C34" s="20" t="s">
        <v>74</v>
      </c>
      <c r="D34" s="46">
        <v>5360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5360</v>
      </c>
      <c r="O34" s="47">
        <f t="shared" si="1"/>
        <v>2.31433506044905</v>
      </c>
      <c r="P34" s="9"/>
    </row>
    <row r="35" spans="1:119" ht="15.75">
      <c r="A35" s="29" t="s">
        <v>35</v>
      </c>
      <c r="B35" s="30"/>
      <c r="C35" s="31"/>
      <c r="D35" s="32">
        <f t="shared" ref="D35:M35" si="8">SUM(D36:D36)</f>
        <v>10093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4" si="9">SUM(D35:M35)</f>
        <v>10093</v>
      </c>
      <c r="O35" s="45">
        <f t="shared" si="1"/>
        <v>4.3579447322970637</v>
      </c>
      <c r="P35" s="10"/>
    </row>
    <row r="36" spans="1:119">
      <c r="A36" s="13"/>
      <c r="B36" s="39">
        <v>359</v>
      </c>
      <c r="C36" s="21" t="s">
        <v>47</v>
      </c>
      <c r="D36" s="46">
        <v>10093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10093</v>
      </c>
      <c r="O36" s="47">
        <f t="shared" si="1"/>
        <v>4.3579447322970637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SUM(D38:D41)</f>
        <v>44097</v>
      </c>
      <c r="E37" s="32">
        <f t="shared" si="10"/>
        <v>4113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24570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72780</v>
      </c>
      <c r="O37" s="45">
        <f t="shared" si="1"/>
        <v>31.424870466321245</v>
      </c>
      <c r="P37" s="10"/>
    </row>
    <row r="38" spans="1:119">
      <c r="A38" s="12"/>
      <c r="B38" s="25">
        <v>361.1</v>
      </c>
      <c r="C38" s="20" t="s">
        <v>48</v>
      </c>
      <c r="D38" s="46">
        <v>6697</v>
      </c>
      <c r="E38" s="46">
        <v>4113</v>
      </c>
      <c r="F38" s="46">
        <v>0</v>
      </c>
      <c r="G38" s="46">
        <v>0</v>
      </c>
      <c r="H38" s="46">
        <v>0</v>
      </c>
      <c r="I38" s="46">
        <v>8376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19186</v>
      </c>
      <c r="O38" s="47">
        <f t="shared" si="1"/>
        <v>8.2841105354058726</v>
      </c>
      <c r="P38" s="9"/>
    </row>
    <row r="39" spans="1:119">
      <c r="A39" s="12"/>
      <c r="B39" s="25">
        <v>364</v>
      </c>
      <c r="C39" s="20" t="s">
        <v>91</v>
      </c>
      <c r="D39" s="46">
        <v>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30</v>
      </c>
      <c r="O39" s="47">
        <f t="shared" si="1"/>
        <v>1.2953367875647668E-2</v>
      </c>
      <c r="P39" s="9"/>
    </row>
    <row r="40" spans="1:119">
      <c r="A40" s="12"/>
      <c r="B40" s="25">
        <v>369.3</v>
      </c>
      <c r="C40" s="20" t="s">
        <v>75</v>
      </c>
      <c r="D40" s="46">
        <v>2130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2130</v>
      </c>
      <c r="O40" s="47">
        <f t="shared" si="1"/>
        <v>0.9196891191709845</v>
      </c>
      <c r="P40" s="9"/>
    </row>
    <row r="41" spans="1:119">
      <c r="A41" s="12"/>
      <c r="B41" s="25">
        <v>369.9</v>
      </c>
      <c r="C41" s="20" t="s">
        <v>69</v>
      </c>
      <c r="D41" s="46">
        <v>35240</v>
      </c>
      <c r="E41" s="46">
        <v>0</v>
      </c>
      <c r="F41" s="46">
        <v>0</v>
      </c>
      <c r="G41" s="46">
        <v>0</v>
      </c>
      <c r="H41" s="46">
        <v>0</v>
      </c>
      <c r="I41" s="46">
        <v>16194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51434</v>
      </c>
      <c r="O41" s="47">
        <f t="shared" si="1"/>
        <v>22.208117443868741</v>
      </c>
      <c r="P41" s="9"/>
    </row>
    <row r="42" spans="1:119" ht="15.75">
      <c r="A42" s="29" t="s">
        <v>36</v>
      </c>
      <c r="B42" s="30"/>
      <c r="C42" s="31"/>
      <c r="D42" s="32">
        <f t="shared" ref="D42:M42" si="11">SUM(D43:D43)</f>
        <v>50524</v>
      </c>
      <c r="E42" s="32">
        <f t="shared" si="11"/>
        <v>27650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18000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96174</v>
      </c>
      <c r="O42" s="45">
        <f t="shared" si="1"/>
        <v>41.525906735751292</v>
      </c>
      <c r="P42" s="9"/>
    </row>
    <row r="43" spans="1:119" ht="15.75" thickBot="1">
      <c r="A43" s="12"/>
      <c r="B43" s="25">
        <v>381</v>
      </c>
      <c r="C43" s="20" t="s">
        <v>49</v>
      </c>
      <c r="D43" s="46">
        <v>50524</v>
      </c>
      <c r="E43" s="46">
        <v>27650</v>
      </c>
      <c r="F43" s="46">
        <v>0</v>
      </c>
      <c r="G43" s="46">
        <v>0</v>
      </c>
      <c r="H43" s="46">
        <v>0</v>
      </c>
      <c r="I43" s="46">
        <v>18000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96174</v>
      </c>
      <c r="O43" s="47">
        <f t="shared" si="1"/>
        <v>41.525906735751292</v>
      </c>
      <c r="P43" s="9"/>
    </row>
    <row r="44" spans="1:119" ht="16.5" thickBot="1">
      <c r="A44" s="14" t="s">
        <v>43</v>
      </c>
      <c r="B44" s="23"/>
      <c r="C44" s="22"/>
      <c r="D44" s="15">
        <f t="shared" ref="D44:M44" si="12">SUM(D5,D14,D18,D27,D35,D37,D42)</f>
        <v>1647706</v>
      </c>
      <c r="E44" s="15">
        <f t="shared" si="12"/>
        <v>223601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2538065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4409372</v>
      </c>
      <c r="O44" s="38">
        <f t="shared" si="1"/>
        <v>1903.873920552677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3" t="s">
        <v>92</v>
      </c>
      <c r="M46" s="123"/>
      <c r="N46" s="123"/>
      <c r="O46" s="43">
        <v>2316</v>
      </c>
    </row>
    <row r="47" spans="1:119">
      <c r="A47" s="124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/>
    </row>
    <row r="48" spans="1:119" ht="15.75" customHeight="1" thickBot="1">
      <c r="A48" s="125" t="s">
        <v>71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78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1029520</v>
      </c>
      <c r="E5" s="27">
        <f t="shared" si="0"/>
        <v>173448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1202968</v>
      </c>
      <c r="O5" s="33">
        <f t="shared" ref="O5:O44" si="1">(N5/O$46)</f>
        <v>530.40917107583778</v>
      </c>
      <c r="P5" s="6"/>
    </row>
    <row r="6" spans="1:133">
      <c r="A6" s="12"/>
      <c r="B6" s="25">
        <v>311</v>
      </c>
      <c r="C6" s="20" t="s">
        <v>2</v>
      </c>
      <c r="D6" s="46">
        <v>607077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607077</v>
      </c>
      <c r="O6" s="47">
        <f t="shared" si="1"/>
        <v>267.67063492063494</v>
      </c>
      <c r="P6" s="9"/>
    </row>
    <row r="7" spans="1:133">
      <c r="A7" s="12"/>
      <c r="B7" s="25">
        <v>312.41000000000003</v>
      </c>
      <c r="C7" s="20" t="s">
        <v>11</v>
      </c>
      <c r="D7" s="46">
        <v>53231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53231</v>
      </c>
      <c r="O7" s="47">
        <f t="shared" si="1"/>
        <v>23.470458553791886</v>
      </c>
      <c r="P7" s="9"/>
    </row>
    <row r="8" spans="1:133">
      <c r="A8" s="12"/>
      <c r="B8" s="25">
        <v>312.42</v>
      </c>
      <c r="C8" s="20" t="s">
        <v>79</v>
      </c>
      <c r="D8" s="46">
        <v>29078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29078</v>
      </c>
      <c r="O8" s="47">
        <f t="shared" si="1"/>
        <v>12.820987654320987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173448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173448</v>
      </c>
      <c r="O9" s="47">
        <f t="shared" si="1"/>
        <v>76.476190476190482</v>
      </c>
      <c r="P9" s="9"/>
    </row>
    <row r="10" spans="1:133">
      <c r="A10" s="12"/>
      <c r="B10" s="25">
        <v>314.10000000000002</v>
      </c>
      <c r="C10" s="20" t="s">
        <v>13</v>
      </c>
      <c r="D10" s="46">
        <v>195929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195929</v>
      </c>
      <c r="O10" s="47">
        <f t="shared" si="1"/>
        <v>86.388447971781304</v>
      </c>
      <c r="P10" s="9"/>
    </row>
    <row r="11" spans="1:133">
      <c r="A11" s="12"/>
      <c r="B11" s="25">
        <v>314.8</v>
      </c>
      <c r="C11" s="20" t="s">
        <v>14</v>
      </c>
      <c r="D11" s="46">
        <v>7041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7041</v>
      </c>
      <c r="O11" s="47">
        <f t="shared" si="1"/>
        <v>3.1044973544973544</v>
      </c>
      <c r="P11" s="9"/>
    </row>
    <row r="12" spans="1:133">
      <c r="A12" s="12"/>
      <c r="B12" s="25">
        <v>315</v>
      </c>
      <c r="C12" s="20" t="s">
        <v>15</v>
      </c>
      <c r="D12" s="46">
        <v>128633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128633</v>
      </c>
      <c r="O12" s="47">
        <f t="shared" si="1"/>
        <v>56.716490299823633</v>
      </c>
      <c r="P12" s="9"/>
    </row>
    <row r="13" spans="1:133">
      <c r="A13" s="12"/>
      <c r="B13" s="25">
        <v>316</v>
      </c>
      <c r="C13" s="20" t="s">
        <v>16</v>
      </c>
      <c r="D13" s="46">
        <v>8531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8531</v>
      </c>
      <c r="O13" s="47">
        <f t="shared" si="1"/>
        <v>3.761463844797178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193088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15600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208688</v>
      </c>
      <c r="O14" s="45">
        <f t="shared" si="1"/>
        <v>92.014109347442684</v>
      </c>
      <c r="P14" s="10"/>
    </row>
    <row r="15" spans="1:133">
      <c r="A15" s="12"/>
      <c r="B15" s="25">
        <v>323.10000000000002</v>
      </c>
      <c r="C15" s="20" t="s">
        <v>18</v>
      </c>
      <c r="D15" s="46">
        <v>191865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191865</v>
      </c>
      <c r="O15" s="47">
        <f t="shared" si="1"/>
        <v>84.596560846560848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15600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15600</v>
      </c>
      <c r="O16" s="47">
        <f t="shared" si="1"/>
        <v>6.8783068783068781</v>
      </c>
      <c r="P16" s="9"/>
    </row>
    <row r="17" spans="1:16">
      <c r="A17" s="12"/>
      <c r="B17" s="25">
        <v>329</v>
      </c>
      <c r="C17" s="20" t="s">
        <v>19</v>
      </c>
      <c r="D17" s="46">
        <v>1223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1223</v>
      </c>
      <c r="O17" s="47">
        <f t="shared" si="1"/>
        <v>0.53924162257495589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318763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318763</v>
      </c>
      <c r="O18" s="45">
        <f t="shared" si="1"/>
        <v>140.54805996472663</v>
      </c>
      <c r="P18" s="10"/>
    </row>
    <row r="19" spans="1:16">
      <c r="A19" s="12"/>
      <c r="B19" s="25">
        <v>334.2</v>
      </c>
      <c r="C19" s="20" t="s">
        <v>22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0.44091710758377423</v>
      </c>
      <c r="P19" s="9"/>
    </row>
    <row r="20" spans="1:16">
      <c r="A20" s="12"/>
      <c r="B20" s="25">
        <v>334.49</v>
      </c>
      <c r="C20" s="20" t="s">
        <v>63</v>
      </c>
      <c r="D20" s="46">
        <v>25976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25976</v>
      </c>
      <c r="O20" s="47">
        <f t="shared" si="1"/>
        <v>11.45326278659612</v>
      </c>
      <c r="P20" s="9"/>
    </row>
    <row r="21" spans="1:16">
      <c r="A21" s="12"/>
      <c r="B21" s="25">
        <v>335.12</v>
      </c>
      <c r="C21" s="20" t="s">
        <v>24</v>
      </c>
      <c r="D21" s="46">
        <v>70339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70339</v>
      </c>
      <c r="O21" s="47">
        <f t="shared" si="1"/>
        <v>31.013668430335098</v>
      </c>
      <c r="P21" s="9"/>
    </row>
    <row r="22" spans="1:16">
      <c r="A22" s="12"/>
      <c r="B22" s="25">
        <v>335.14</v>
      </c>
      <c r="C22" s="20" t="s">
        <v>26</v>
      </c>
      <c r="D22" s="46">
        <v>1462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1462</v>
      </c>
      <c r="O22" s="47">
        <f t="shared" si="1"/>
        <v>0.64462081128747795</v>
      </c>
      <c r="P22" s="9"/>
    </row>
    <row r="23" spans="1:16">
      <c r="A23" s="12"/>
      <c r="B23" s="25">
        <v>335.15</v>
      </c>
      <c r="C23" s="20" t="s">
        <v>27</v>
      </c>
      <c r="D23" s="46">
        <v>3510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3510</v>
      </c>
      <c r="O23" s="47">
        <f t="shared" si="1"/>
        <v>1.5476190476190477</v>
      </c>
      <c r="P23" s="9"/>
    </row>
    <row r="24" spans="1:16">
      <c r="A24" s="12"/>
      <c r="B24" s="25">
        <v>335.18</v>
      </c>
      <c r="C24" s="20" t="s">
        <v>28</v>
      </c>
      <c r="D24" s="46">
        <v>93277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93277</v>
      </c>
      <c r="O24" s="47">
        <f t="shared" si="1"/>
        <v>41.127425044091709</v>
      </c>
      <c r="P24" s="9"/>
    </row>
    <row r="25" spans="1:16">
      <c r="A25" s="12"/>
      <c r="B25" s="25">
        <v>337.7</v>
      </c>
      <c r="C25" s="20" t="s">
        <v>29</v>
      </c>
      <c r="D25" s="46">
        <v>123199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123199</v>
      </c>
      <c r="O25" s="47">
        <f t="shared" si="1"/>
        <v>54.320546737213405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SUM(D27:D32)</f>
        <v>20718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2035216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2055934</v>
      </c>
      <c r="O26" s="45">
        <f t="shared" si="1"/>
        <v>906.49647266313934</v>
      </c>
      <c r="P26" s="10"/>
    </row>
    <row r="27" spans="1:16">
      <c r="A27" s="12"/>
      <c r="B27" s="25">
        <v>342.9</v>
      </c>
      <c r="C27" s="20" t="s">
        <v>65</v>
      </c>
      <c r="D27" s="46">
        <v>14608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14608</v>
      </c>
      <c r="O27" s="47">
        <f t="shared" si="1"/>
        <v>6.4409171075837746</v>
      </c>
      <c r="P27" s="9"/>
    </row>
    <row r="28" spans="1:16">
      <c r="A28" s="12"/>
      <c r="B28" s="25">
        <v>343.3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876128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876128</v>
      </c>
      <c r="O28" s="47">
        <f t="shared" si="1"/>
        <v>386.29982363315696</v>
      </c>
      <c r="P28" s="9"/>
    </row>
    <row r="29" spans="1:16">
      <c r="A29" s="12"/>
      <c r="B29" s="25">
        <v>343.4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465482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465482</v>
      </c>
      <c r="O29" s="47">
        <f t="shared" si="1"/>
        <v>205.2389770723104</v>
      </c>
      <c r="P29" s="9"/>
    </row>
    <row r="30" spans="1:16">
      <c r="A30" s="12"/>
      <c r="B30" s="25">
        <v>343.5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638517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638517</v>
      </c>
      <c r="O30" s="47">
        <f t="shared" si="1"/>
        <v>281.53306878306876</v>
      </c>
      <c r="P30" s="9"/>
    </row>
    <row r="31" spans="1:16">
      <c r="A31" s="12"/>
      <c r="B31" s="25">
        <v>343.8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55089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55089</v>
      </c>
      <c r="O31" s="47">
        <f t="shared" si="1"/>
        <v>24.289682539682541</v>
      </c>
      <c r="P31" s="9"/>
    </row>
    <row r="32" spans="1:16">
      <c r="A32" s="12"/>
      <c r="B32" s="25">
        <v>347.2</v>
      </c>
      <c r="C32" s="20" t="s">
        <v>80</v>
      </c>
      <c r="D32" s="46">
        <v>6110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6110</v>
      </c>
      <c r="O32" s="47">
        <f t="shared" si="1"/>
        <v>2.6940035273368608</v>
      </c>
      <c r="P32" s="9"/>
    </row>
    <row r="33" spans="1:119" ht="15.75">
      <c r="A33" s="29" t="s">
        <v>35</v>
      </c>
      <c r="B33" s="30"/>
      <c r="C33" s="31"/>
      <c r="D33" s="32">
        <f t="shared" ref="D33:M33" si="8">SUM(D34:D34)</f>
        <v>7740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4" si="9">SUM(D33:M33)</f>
        <v>7740</v>
      </c>
      <c r="O33" s="45">
        <f t="shared" si="1"/>
        <v>3.4126984126984126</v>
      </c>
      <c r="P33" s="10"/>
    </row>
    <row r="34" spans="1:119">
      <c r="A34" s="13"/>
      <c r="B34" s="39">
        <v>359</v>
      </c>
      <c r="C34" s="21" t="s">
        <v>47</v>
      </c>
      <c r="D34" s="46">
        <v>7740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7740</v>
      </c>
      <c r="O34" s="47">
        <f t="shared" si="1"/>
        <v>3.4126984126984126</v>
      </c>
      <c r="P34" s="9"/>
    </row>
    <row r="35" spans="1:119" ht="15.75">
      <c r="A35" s="29" t="s">
        <v>3</v>
      </c>
      <c r="B35" s="30"/>
      <c r="C35" s="31"/>
      <c r="D35" s="32">
        <f t="shared" ref="D35:M35" si="10">SUM(D36:D40)</f>
        <v>29884</v>
      </c>
      <c r="E35" s="32">
        <f t="shared" si="10"/>
        <v>3721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22105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55710</v>
      </c>
      <c r="O35" s="45">
        <f t="shared" si="1"/>
        <v>24.563492063492063</v>
      </c>
      <c r="P35" s="10"/>
    </row>
    <row r="36" spans="1:119">
      <c r="A36" s="12"/>
      <c r="B36" s="25">
        <v>361.1</v>
      </c>
      <c r="C36" s="20" t="s">
        <v>48</v>
      </c>
      <c r="D36" s="46">
        <v>8624</v>
      </c>
      <c r="E36" s="46">
        <v>3721</v>
      </c>
      <c r="F36" s="46">
        <v>0</v>
      </c>
      <c r="G36" s="46">
        <v>0</v>
      </c>
      <c r="H36" s="46">
        <v>0</v>
      </c>
      <c r="I36" s="46">
        <v>6471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18816</v>
      </c>
      <c r="O36" s="47">
        <f t="shared" si="1"/>
        <v>8.2962962962962958</v>
      </c>
      <c r="P36" s="9"/>
    </row>
    <row r="37" spans="1:119">
      <c r="A37" s="12"/>
      <c r="B37" s="25">
        <v>364</v>
      </c>
      <c r="C37" s="20" t="s">
        <v>67</v>
      </c>
      <c r="D37" s="46">
        <v>1604</v>
      </c>
      <c r="E37" s="46">
        <v>0</v>
      </c>
      <c r="F37" s="46">
        <v>0</v>
      </c>
      <c r="G37" s="46">
        <v>0</v>
      </c>
      <c r="H37" s="46">
        <v>0</v>
      </c>
      <c r="I37" s="46">
        <v>100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1704</v>
      </c>
      <c r="O37" s="47">
        <f t="shared" si="1"/>
        <v>0.75132275132275128</v>
      </c>
      <c r="P37" s="9"/>
    </row>
    <row r="38" spans="1:119">
      <c r="A38" s="12"/>
      <c r="B38" s="25">
        <v>366</v>
      </c>
      <c r="C38" s="20" t="s">
        <v>68</v>
      </c>
      <c r="D38" s="46">
        <v>17061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17061</v>
      </c>
      <c r="O38" s="47">
        <f t="shared" si="1"/>
        <v>7.5224867724867721</v>
      </c>
      <c r="P38" s="9"/>
    </row>
    <row r="39" spans="1:119">
      <c r="A39" s="12"/>
      <c r="B39" s="25">
        <v>369.3</v>
      </c>
      <c r="C39" s="20" t="s">
        <v>75</v>
      </c>
      <c r="D39" s="46">
        <v>1038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1038</v>
      </c>
      <c r="O39" s="47">
        <f t="shared" si="1"/>
        <v>0.45767195767195767</v>
      </c>
      <c r="P39" s="9"/>
    </row>
    <row r="40" spans="1:119">
      <c r="A40" s="12"/>
      <c r="B40" s="25">
        <v>369.9</v>
      </c>
      <c r="C40" s="20" t="s">
        <v>69</v>
      </c>
      <c r="D40" s="46">
        <v>1557</v>
      </c>
      <c r="E40" s="46">
        <v>0</v>
      </c>
      <c r="F40" s="46">
        <v>0</v>
      </c>
      <c r="G40" s="46">
        <v>0</v>
      </c>
      <c r="H40" s="46">
        <v>0</v>
      </c>
      <c r="I40" s="46">
        <v>15534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17091</v>
      </c>
      <c r="O40" s="47">
        <f t="shared" si="1"/>
        <v>7.5357142857142856</v>
      </c>
      <c r="P40" s="9"/>
    </row>
    <row r="41" spans="1:119" ht="15.75">
      <c r="A41" s="29" t="s">
        <v>36</v>
      </c>
      <c r="B41" s="30"/>
      <c r="C41" s="31"/>
      <c r="D41" s="32">
        <f t="shared" ref="D41:M41" si="11">SUM(D42:D43)</f>
        <v>16783</v>
      </c>
      <c r="E41" s="32">
        <f t="shared" si="11"/>
        <v>50000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3786180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3852963</v>
      </c>
      <c r="O41" s="45">
        <f t="shared" si="1"/>
        <v>1698.8373015873017</v>
      </c>
      <c r="P41" s="9"/>
    </row>
    <row r="42" spans="1:119">
      <c r="A42" s="12"/>
      <c r="B42" s="25">
        <v>381</v>
      </c>
      <c r="C42" s="20" t="s">
        <v>49</v>
      </c>
      <c r="D42" s="46">
        <v>16783</v>
      </c>
      <c r="E42" s="46">
        <v>50000</v>
      </c>
      <c r="F42" s="46">
        <v>0</v>
      </c>
      <c r="G42" s="46">
        <v>0</v>
      </c>
      <c r="H42" s="46">
        <v>0</v>
      </c>
      <c r="I42" s="46">
        <v>66013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132796</v>
      </c>
      <c r="O42" s="47">
        <f t="shared" si="1"/>
        <v>58.552028218694886</v>
      </c>
      <c r="P42" s="9"/>
    </row>
    <row r="43" spans="1:119" ht="15.75" thickBot="1">
      <c r="A43" s="12"/>
      <c r="B43" s="25">
        <v>389.7</v>
      </c>
      <c r="C43" s="20" t="s">
        <v>81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3720167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3720167</v>
      </c>
      <c r="O43" s="47">
        <f t="shared" si="1"/>
        <v>1640.2852733686068</v>
      </c>
      <c r="P43" s="9"/>
    </row>
    <row r="44" spans="1:119" ht="16.5" thickBot="1">
      <c r="A44" s="14" t="s">
        <v>43</v>
      </c>
      <c r="B44" s="23"/>
      <c r="C44" s="22"/>
      <c r="D44" s="15">
        <f t="shared" ref="D44:M44" si="12">SUM(D5,D14,D18,D26,D33,D35,D41)</f>
        <v>1616496</v>
      </c>
      <c r="E44" s="15">
        <f t="shared" si="12"/>
        <v>227169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5859101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7702766</v>
      </c>
      <c r="O44" s="38">
        <f t="shared" si="1"/>
        <v>3396.2813051146386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3" t="s">
        <v>82</v>
      </c>
      <c r="M46" s="123"/>
      <c r="N46" s="123"/>
      <c r="O46" s="43">
        <v>2268</v>
      </c>
    </row>
    <row r="47" spans="1:119">
      <c r="A47" s="124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/>
    </row>
    <row r="48" spans="1:119" ht="15.75" customHeight="1" thickBot="1">
      <c r="A48" s="125" t="s">
        <v>71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72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1058350</v>
      </c>
      <c r="E5" s="27">
        <f t="shared" si="0"/>
        <v>139658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1198008</v>
      </c>
      <c r="O5" s="33">
        <f t="shared" ref="O5:O48" si="1">(N5/O$50)</f>
        <v>550.80827586206897</v>
      </c>
      <c r="P5" s="6"/>
    </row>
    <row r="6" spans="1:133">
      <c r="A6" s="12"/>
      <c r="B6" s="25">
        <v>311</v>
      </c>
      <c r="C6" s="20" t="s">
        <v>2</v>
      </c>
      <c r="D6" s="46">
        <v>630073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630073</v>
      </c>
      <c r="O6" s="47">
        <f t="shared" si="1"/>
        <v>289.68873563218392</v>
      </c>
      <c r="P6" s="9"/>
    </row>
    <row r="7" spans="1:133">
      <c r="A7" s="12"/>
      <c r="B7" s="25">
        <v>312.41000000000003</v>
      </c>
      <c r="C7" s="20" t="s">
        <v>11</v>
      </c>
      <c r="D7" s="46">
        <v>77947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77947</v>
      </c>
      <c r="O7" s="47">
        <f t="shared" si="1"/>
        <v>35.837701149425286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139658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139658</v>
      </c>
      <c r="O8" s="47">
        <f t="shared" si="1"/>
        <v>64.210574712643677</v>
      </c>
      <c r="P8" s="9"/>
    </row>
    <row r="9" spans="1:133">
      <c r="A9" s="12"/>
      <c r="B9" s="25">
        <v>314.10000000000002</v>
      </c>
      <c r="C9" s="20" t="s">
        <v>13</v>
      </c>
      <c r="D9" s="46">
        <v>204401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204401</v>
      </c>
      <c r="O9" s="47">
        <f t="shared" si="1"/>
        <v>93.977471264367821</v>
      </c>
      <c r="P9" s="9"/>
    </row>
    <row r="10" spans="1:133">
      <c r="A10" s="12"/>
      <c r="B10" s="25">
        <v>314.8</v>
      </c>
      <c r="C10" s="20" t="s">
        <v>14</v>
      </c>
      <c r="D10" s="46">
        <v>10185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10185</v>
      </c>
      <c r="O10" s="47">
        <f t="shared" si="1"/>
        <v>4.682758620689655</v>
      </c>
      <c r="P10" s="9"/>
    </row>
    <row r="11" spans="1:133">
      <c r="A11" s="12"/>
      <c r="B11" s="25">
        <v>315</v>
      </c>
      <c r="C11" s="20" t="s">
        <v>15</v>
      </c>
      <c r="D11" s="46">
        <v>124819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124819</v>
      </c>
      <c r="O11" s="47">
        <f t="shared" si="1"/>
        <v>57.388045977011494</v>
      </c>
      <c r="P11" s="9"/>
    </row>
    <row r="12" spans="1:133">
      <c r="A12" s="12"/>
      <c r="B12" s="25">
        <v>316</v>
      </c>
      <c r="C12" s="20" t="s">
        <v>16</v>
      </c>
      <c r="D12" s="46">
        <v>10925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10925</v>
      </c>
      <c r="O12" s="47">
        <f t="shared" si="1"/>
        <v>5.0229885057471266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245966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345460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591426</v>
      </c>
      <c r="O13" s="45">
        <f t="shared" si="1"/>
        <v>271.92</v>
      </c>
      <c r="P13" s="10"/>
    </row>
    <row r="14" spans="1:133">
      <c r="A14" s="12"/>
      <c r="B14" s="25">
        <v>323.10000000000002</v>
      </c>
      <c r="C14" s="20" t="s">
        <v>18</v>
      </c>
      <c r="D14" s="46">
        <v>195032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195032</v>
      </c>
      <c r="O14" s="47">
        <f t="shared" si="1"/>
        <v>89.669885057471262</v>
      </c>
      <c r="P14" s="9"/>
    </row>
    <row r="15" spans="1:133">
      <c r="A15" s="12"/>
      <c r="B15" s="25">
        <v>324.22000000000003</v>
      </c>
      <c r="C15" s="20" t="s">
        <v>61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345460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345460</v>
      </c>
      <c r="O15" s="47">
        <f t="shared" si="1"/>
        <v>158.83218390804598</v>
      </c>
      <c r="P15" s="9"/>
    </row>
    <row r="16" spans="1:133">
      <c r="A16" s="12"/>
      <c r="B16" s="25">
        <v>324.62</v>
      </c>
      <c r="C16" s="20" t="s">
        <v>62</v>
      </c>
      <c r="D16" s="46">
        <v>49459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49459</v>
      </c>
      <c r="O16" s="47">
        <f t="shared" si="1"/>
        <v>22.73977011494253</v>
      </c>
      <c r="P16" s="9"/>
    </row>
    <row r="17" spans="1:16">
      <c r="A17" s="12"/>
      <c r="B17" s="25">
        <v>329</v>
      </c>
      <c r="C17" s="20" t="s">
        <v>19</v>
      </c>
      <c r="D17" s="46">
        <v>1475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1475</v>
      </c>
      <c r="O17" s="47">
        <f t="shared" si="1"/>
        <v>0.67816091954022983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SUM(D19:D26)</f>
        <v>361525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451341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812866</v>
      </c>
      <c r="O18" s="45">
        <f t="shared" si="1"/>
        <v>373.73149425287357</v>
      </c>
      <c r="P18" s="10"/>
    </row>
    <row r="19" spans="1:16">
      <c r="A19" s="12"/>
      <c r="B19" s="25">
        <v>334.2</v>
      </c>
      <c r="C19" s="20" t="s">
        <v>22</v>
      </c>
      <c r="D19" s="46">
        <v>4533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4533</v>
      </c>
      <c r="O19" s="47">
        <f t="shared" si="1"/>
        <v>2.084137931034483</v>
      </c>
      <c r="P19" s="9"/>
    </row>
    <row r="20" spans="1:16">
      <c r="A20" s="12"/>
      <c r="B20" s="25">
        <v>334.35</v>
      </c>
      <c r="C20" s="20" t="s">
        <v>73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451341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451341</v>
      </c>
      <c r="O20" s="47">
        <f t="shared" si="1"/>
        <v>207.51310344827587</v>
      </c>
      <c r="P20" s="9"/>
    </row>
    <row r="21" spans="1:16">
      <c r="A21" s="12"/>
      <c r="B21" s="25">
        <v>334.49</v>
      </c>
      <c r="C21" s="20" t="s">
        <v>63</v>
      </c>
      <c r="D21" s="46">
        <v>16638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16638</v>
      </c>
      <c r="O21" s="47">
        <f t="shared" si="1"/>
        <v>7.6496551724137927</v>
      </c>
      <c r="P21" s="9"/>
    </row>
    <row r="22" spans="1:16">
      <c r="A22" s="12"/>
      <c r="B22" s="25">
        <v>335.12</v>
      </c>
      <c r="C22" s="20" t="s">
        <v>24</v>
      </c>
      <c r="D22" s="46">
        <v>69980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69980</v>
      </c>
      <c r="O22" s="47">
        <f t="shared" si="1"/>
        <v>32.174712643678163</v>
      </c>
      <c r="P22" s="9"/>
    </row>
    <row r="23" spans="1:16">
      <c r="A23" s="12"/>
      <c r="B23" s="25">
        <v>335.14</v>
      </c>
      <c r="C23" s="20" t="s">
        <v>26</v>
      </c>
      <c r="D23" s="46">
        <v>1556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1556</v>
      </c>
      <c r="O23" s="47">
        <f t="shared" si="1"/>
        <v>0.71540229885057471</v>
      </c>
      <c r="P23" s="9"/>
    </row>
    <row r="24" spans="1:16">
      <c r="A24" s="12"/>
      <c r="B24" s="25">
        <v>335.15</v>
      </c>
      <c r="C24" s="20" t="s">
        <v>27</v>
      </c>
      <c r="D24" s="46">
        <v>5471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5471</v>
      </c>
      <c r="O24" s="47">
        <f t="shared" si="1"/>
        <v>2.5154022988505749</v>
      </c>
      <c r="P24" s="9"/>
    </row>
    <row r="25" spans="1:16">
      <c r="A25" s="12"/>
      <c r="B25" s="25">
        <v>335.18</v>
      </c>
      <c r="C25" s="20" t="s">
        <v>28</v>
      </c>
      <c r="D25" s="46">
        <v>72463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72463</v>
      </c>
      <c r="O25" s="47">
        <f t="shared" si="1"/>
        <v>33.316321839080459</v>
      </c>
      <c r="P25" s="9"/>
    </row>
    <row r="26" spans="1:16">
      <c r="A26" s="12"/>
      <c r="B26" s="25">
        <v>337.7</v>
      </c>
      <c r="C26" s="20" t="s">
        <v>29</v>
      </c>
      <c r="D26" s="46">
        <v>190884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190884</v>
      </c>
      <c r="O26" s="47">
        <f t="shared" si="1"/>
        <v>87.762758620689652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SUM(D28:D35)</f>
        <v>24775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1810135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1834910</v>
      </c>
      <c r="O27" s="45">
        <f t="shared" si="1"/>
        <v>843.6367816091954</v>
      </c>
      <c r="P27" s="10"/>
    </row>
    <row r="28" spans="1:16">
      <c r="A28" s="12"/>
      <c r="B28" s="25">
        <v>342.1</v>
      </c>
      <c r="C28" s="20" t="s">
        <v>64</v>
      </c>
      <c r="D28" s="46">
        <v>14290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14290</v>
      </c>
      <c r="O28" s="47">
        <f t="shared" si="1"/>
        <v>6.5701149425287353</v>
      </c>
      <c r="P28" s="9"/>
    </row>
    <row r="29" spans="1:16">
      <c r="A29" s="12"/>
      <c r="B29" s="25">
        <v>342.9</v>
      </c>
      <c r="C29" s="20" t="s">
        <v>65</v>
      </c>
      <c r="D29" s="46">
        <v>553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553</v>
      </c>
      <c r="O29" s="47">
        <f t="shared" si="1"/>
        <v>0.25425287356321841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828724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828724</v>
      </c>
      <c r="O30" s="47">
        <f t="shared" si="1"/>
        <v>381.02252873563219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469883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469883</v>
      </c>
      <c r="O31" s="47">
        <f t="shared" si="1"/>
        <v>216.03816091954022</v>
      </c>
      <c r="P31" s="9"/>
    </row>
    <row r="32" spans="1:16">
      <c r="A32" s="12"/>
      <c r="B32" s="25">
        <v>343.5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478314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478314</v>
      </c>
      <c r="O32" s="47">
        <f t="shared" si="1"/>
        <v>219.91448275862069</v>
      </c>
      <c r="P32" s="9"/>
    </row>
    <row r="33" spans="1:119">
      <c r="A33" s="12"/>
      <c r="B33" s="25">
        <v>343.8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33214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33214</v>
      </c>
      <c r="O33" s="47">
        <f t="shared" si="1"/>
        <v>15.270804597701149</v>
      </c>
      <c r="P33" s="9"/>
    </row>
    <row r="34" spans="1:119">
      <c r="A34" s="12"/>
      <c r="B34" s="25">
        <v>347.5</v>
      </c>
      <c r="C34" s="20" t="s">
        <v>66</v>
      </c>
      <c r="D34" s="46">
        <v>4042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4042</v>
      </c>
      <c r="O34" s="47">
        <f t="shared" si="1"/>
        <v>1.8583908045977011</v>
      </c>
      <c r="P34" s="9"/>
    </row>
    <row r="35" spans="1:119">
      <c r="A35" s="12"/>
      <c r="B35" s="25">
        <v>347.9</v>
      </c>
      <c r="C35" s="20" t="s">
        <v>74</v>
      </c>
      <c r="D35" s="46">
        <v>5890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5890</v>
      </c>
      <c r="O35" s="47">
        <f t="shared" si="1"/>
        <v>2.7080459770114942</v>
      </c>
      <c r="P35" s="9"/>
    </row>
    <row r="36" spans="1:119" ht="15.75">
      <c r="A36" s="29" t="s">
        <v>35</v>
      </c>
      <c r="B36" s="30"/>
      <c r="C36" s="31"/>
      <c r="D36" s="32">
        <f t="shared" ref="D36:M36" si="8">SUM(D37:D37)</f>
        <v>9285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8" si="9">SUM(D36:M36)</f>
        <v>9285</v>
      </c>
      <c r="O36" s="45">
        <f t="shared" si="1"/>
        <v>4.2689655172413792</v>
      </c>
      <c r="P36" s="10"/>
    </row>
    <row r="37" spans="1:119">
      <c r="A37" s="13"/>
      <c r="B37" s="39">
        <v>359</v>
      </c>
      <c r="C37" s="21" t="s">
        <v>47</v>
      </c>
      <c r="D37" s="46">
        <v>9285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9285</v>
      </c>
      <c r="O37" s="47">
        <f t="shared" si="1"/>
        <v>4.2689655172413792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SUM(D39:D43)</f>
        <v>17709</v>
      </c>
      <c r="E38" s="32">
        <f t="shared" si="10"/>
        <v>3282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71137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92128</v>
      </c>
      <c r="O38" s="45">
        <f t="shared" si="1"/>
        <v>42.357701149425289</v>
      </c>
      <c r="P38" s="10"/>
    </row>
    <row r="39" spans="1:119">
      <c r="A39" s="12"/>
      <c r="B39" s="25">
        <v>361.1</v>
      </c>
      <c r="C39" s="20" t="s">
        <v>48</v>
      </c>
      <c r="D39" s="46">
        <v>7395</v>
      </c>
      <c r="E39" s="46">
        <v>3282</v>
      </c>
      <c r="F39" s="46">
        <v>0</v>
      </c>
      <c r="G39" s="46">
        <v>0</v>
      </c>
      <c r="H39" s="46">
        <v>0</v>
      </c>
      <c r="I39" s="46">
        <v>5848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16525</v>
      </c>
      <c r="O39" s="47">
        <f t="shared" si="1"/>
        <v>7.5977011494252871</v>
      </c>
      <c r="P39" s="9"/>
    </row>
    <row r="40" spans="1:119">
      <c r="A40" s="12"/>
      <c r="B40" s="25">
        <v>364</v>
      </c>
      <c r="C40" s="20" t="s">
        <v>67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50</v>
      </c>
      <c r="O40" s="47">
        <f t="shared" si="1"/>
        <v>2.2988505747126436E-2</v>
      </c>
      <c r="P40" s="9"/>
    </row>
    <row r="41" spans="1:119">
      <c r="A41" s="12"/>
      <c r="B41" s="25">
        <v>366</v>
      </c>
      <c r="C41" s="20" t="s">
        <v>68</v>
      </c>
      <c r="D41" s="46">
        <v>7527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7527</v>
      </c>
      <c r="O41" s="47">
        <f t="shared" si="1"/>
        <v>3.460689655172414</v>
      </c>
      <c r="P41" s="9"/>
    </row>
    <row r="42" spans="1:119">
      <c r="A42" s="12"/>
      <c r="B42" s="25">
        <v>369.3</v>
      </c>
      <c r="C42" s="20" t="s">
        <v>75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52214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52214</v>
      </c>
      <c r="O42" s="47">
        <f t="shared" si="1"/>
        <v>24.006436781609196</v>
      </c>
      <c r="P42" s="9"/>
    </row>
    <row r="43" spans="1:119">
      <c r="A43" s="12"/>
      <c r="B43" s="25">
        <v>369.9</v>
      </c>
      <c r="C43" s="20" t="s">
        <v>69</v>
      </c>
      <c r="D43" s="46">
        <v>2787</v>
      </c>
      <c r="E43" s="46">
        <v>0</v>
      </c>
      <c r="F43" s="46">
        <v>0</v>
      </c>
      <c r="G43" s="46">
        <v>0</v>
      </c>
      <c r="H43" s="46">
        <v>0</v>
      </c>
      <c r="I43" s="46">
        <v>13025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15812</v>
      </c>
      <c r="O43" s="47">
        <f t="shared" si="1"/>
        <v>7.2698850574712646</v>
      </c>
      <c r="P43" s="9"/>
    </row>
    <row r="44" spans="1:119" ht="15.75">
      <c r="A44" s="29" t="s">
        <v>36</v>
      </c>
      <c r="B44" s="30"/>
      <c r="C44" s="31"/>
      <c r="D44" s="32">
        <f t="shared" ref="D44:M44" si="11">SUM(D45:D47)</f>
        <v>61600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140334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201934</v>
      </c>
      <c r="O44" s="45">
        <f t="shared" si="1"/>
        <v>92.843218390804594</v>
      </c>
      <c r="P44" s="9"/>
    </row>
    <row r="45" spans="1:119">
      <c r="A45" s="12"/>
      <c r="B45" s="25">
        <v>381</v>
      </c>
      <c r="C45" s="20" t="s">
        <v>49</v>
      </c>
      <c r="D45" s="46">
        <v>34000</v>
      </c>
      <c r="E45" s="46">
        <v>0</v>
      </c>
      <c r="F45" s="46">
        <v>0</v>
      </c>
      <c r="G45" s="46">
        <v>0</v>
      </c>
      <c r="H45" s="46">
        <v>0</v>
      </c>
      <c r="I45" s="46">
        <v>140334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174334</v>
      </c>
      <c r="O45" s="47">
        <f t="shared" si="1"/>
        <v>80.153563218390801</v>
      </c>
      <c r="P45" s="9"/>
    </row>
    <row r="46" spans="1:119">
      <c r="A46" s="12"/>
      <c r="B46" s="25">
        <v>384</v>
      </c>
      <c r="C46" s="20" t="s">
        <v>50</v>
      </c>
      <c r="D46" s="46">
        <v>25000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25000</v>
      </c>
      <c r="O46" s="47">
        <f t="shared" si="1"/>
        <v>11.494252873563218</v>
      </c>
      <c r="P46" s="9"/>
    </row>
    <row r="47" spans="1:119" ht="15.75" thickBot="1">
      <c r="A47" s="12"/>
      <c r="B47" s="25">
        <v>388.1</v>
      </c>
      <c r="C47" s="20" t="s">
        <v>76</v>
      </c>
      <c r="D47" s="46">
        <v>2600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2600</v>
      </c>
      <c r="O47" s="47">
        <f t="shared" si="1"/>
        <v>1.1954022988505748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2">SUM(D5,D13,D18,D27,D36,D38,D44)</f>
        <v>1779210</v>
      </c>
      <c r="E48" s="15">
        <f t="shared" si="12"/>
        <v>142940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2818407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4740557</v>
      </c>
      <c r="O48" s="38">
        <f t="shared" si="1"/>
        <v>2179.5664367816094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3" t="s">
        <v>77</v>
      </c>
      <c r="M50" s="123"/>
      <c r="N50" s="123"/>
      <c r="O50" s="43">
        <v>2175</v>
      </c>
    </row>
    <row r="51" spans="1:15">
      <c r="A51" s="124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2"/>
    </row>
    <row r="52" spans="1:15" ht="15.75" customHeight="1" thickBot="1">
      <c r="A52" s="125" t="s">
        <v>71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5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1220569</v>
      </c>
      <c r="E5" s="27">
        <f t="shared" si="0"/>
        <v>136229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1356798</v>
      </c>
      <c r="O5" s="33">
        <f t="shared" ref="O5:O48" si="1">(N5/O$50)</f>
        <v>610.34547908232116</v>
      </c>
      <c r="P5" s="6"/>
    </row>
    <row r="6" spans="1:133">
      <c r="A6" s="12"/>
      <c r="B6" s="25">
        <v>311</v>
      </c>
      <c r="C6" s="20" t="s">
        <v>2</v>
      </c>
      <c r="D6" s="46">
        <v>759862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759862</v>
      </c>
      <c r="O6" s="47">
        <f t="shared" si="1"/>
        <v>341.81826360773726</v>
      </c>
      <c r="P6" s="9"/>
    </row>
    <row r="7" spans="1:133">
      <c r="A7" s="12"/>
      <c r="B7" s="25">
        <v>312.41000000000003</v>
      </c>
      <c r="C7" s="20" t="s">
        <v>11</v>
      </c>
      <c r="D7" s="46">
        <v>77084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77084</v>
      </c>
      <c r="O7" s="47">
        <f t="shared" si="1"/>
        <v>34.675663517768783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136229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136229</v>
      </c>
      <c r="O8" s="47">
        <f t="shared" si="1"/>
        <v>61.281601439496178</v>
      </c>
      <c r="P8" s="9"/>
    </row>
    <row r="9" spans="1:133">
      <c r="A9" s="12"/>
      <c r="B9" s="25">
        <v>314.10000000000002</v>
      </c>
      <c r="C9" s="20" t="s">
        <v>13</v>
      </c>
      <c r="D9" s="46">
        <v>217411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217411</v>
      </c>
      <c r="O9" s="47">
        <f t="shared" si="1"/>
        <v>97.80071974808817</v>
      </c>
      <c r="P9" s="9"/>
    </row>
    <row r="10" spans="1:133">
      <c r="A10" s="12"/>
      <c r="B10" s="25">
        <v>314.8</v>
      </c>
      <c r="C10" s="20" t="s">
        <v>14</v>
      </c>
      <c r="D10" s="46">
        <v>10695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10695</v>
      </c>
      <c r="O10" s="47">
        <f t="shared" si="1"/>
        <v>4.811066126855601</v>
      </c>
      <c r="P10" s="9"/>
    </row>
    <row r="11" spans="1:133">
      <c r="A11" s="12"/>
      <c r="B11" s="25">
        <v>315</v>
      </c>
      <c r="C11" s="20" t="s">
        <v>15</v>
      </c>
      <c r="D11" s="46">
        <v>145795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145795</v>
      </c>
      <c r="O11" s="47">
        <f t="shared" si="1"/>
        <v>65.584795321637429</v>
      </c>
      <c r="P11" s="9"/>
    </row>
    <row r="12" spans="1:133">
      <c r="A12" s="12"/>
      <c r="B12" s="25">
        <v>316</v>
      </c>
      <c r="C12" s="20" t="s">
        <v>16</v>
      </c>
      <c r="D12" s="46">
        <v>9722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9722</v>
      </c>
      <c r="O12" s="47">
        <f t="shared" si="1"/>
        <v>4.3733693207377415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218015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42500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260515</v>
      </c>
      <c r="O13" s="45">
        <f t="shared" si="1"/>
        <v>117.19073324336482</v>
      </c>
      <c r="P13" s="10"/>
    </row>
    <row r="14" spans="1:133">
      <c r="A14" s="12"/>
      <c r="B14" s="25">
        <v>323.10000000000002</v>
      </c>
      <c r="C14" s="20" t="s">
        <v>18</v>
      </c>
      <c r="D14" s="46">
        <v>211300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211300</v>
      </c>
      <c r="O14" s="47">
        <f t="shared" si="1"/>
        <v>95.051731893837157</v>
      </c>
      <c r="P14" s="9"/>
    </row>
    <row r="15" spans="1:133">
      <c r="A15" s="12"/>
      <c r="B15" s="25">
        <v>324.22000000000003</v>
      </c>
      <c r="C15" s="20" t="s">
        <v>61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42500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42500</v>
      </c>
      <c r="O15" s="47">
        <f t="shared" si="1"/>
        <v>19.118308591992804</v>
      </c>
      <c r="P15" s="9"/>
    </row>
    <row r="16" spans="1:133">
      <c r="A16" s="12"/>
      <c r="B16" s="25">
        <v>324.62</v>
      </c>
      <c r="C16" s="20" t="s">
        <v>62</v>
      </c>
      <c r="D16" s="46">
        <v>1120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1120</v>
      </c>
      <c r="O16" s="47">
        <f t="shared" si="1"/>
        <v>0.50382366171839854</v>
      </c>
      <c r="P16" s="9"/>
    </row>
    <row r="17" spans="1:16">
      <c r="A17" s="12"/>
      <c r="B17" s="25">
        <v>329</v>
      </c>
      <c r="C17" s="20" t="s">
        <v>19</v>
      </c>
      <c r="D17" s="46">
        <v>5595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5595</v>
      </c>
      <c r="O17" s="47">
        <f t="shared" si="1"/>
        <v>2.5168690958164643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SUM(D19:D27)</f>
        <v>613965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613965</v>
      </c>
      <c r="O18" s="45">
        <f t="shared" si="1"/>
        <v>276.18758434547908</v>
      </c>
      <c r="P18" s="10"/>
    </row>
    <row r="19" spans="1:16">
      <c r="A19" s="12"/>
      <c r="B19" s="25">
        <v>331.7</v>
      </c>
      <c r="C19" s="20" t="s">
        <v>21</v>
      </c>
      <c r="D19" s="46">
        <v>7904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7904</v>
      </c>
      <c r="O19" s="47">
        <f t="shared" si="1"/>
        <v>3.5555555555555554</v>
      </c>
      <c r="P19" s="9"/>
    </row>
    <row r="20" spans="1:16">
      <c r="A20" s="12"/>
      <c r="B20" s="25">
        <v>334.2</v>
      </c>
      <c r="C20" s="20" t="s">
        <v>22</v>
      </c>
      <c r="D20" s="46">
        <v>7917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7917</v>
      </c>
      <c r="O20" s="47">
        <f t="shared" si="1"/>
        <v>3.5614035087719298</v>
      </c>
      <c r="P20" s="9"/>
    </row>
    <row r="21" spans="1:16">
      <c r="A21" s="12"/>
      <c r="B21" s="25">
        <v>334.49</v>
      </c>
      <c r="C21" s="20" t="s">
        <v>63</v>
      </c>
      <c r="D21" s="46">
        <v>310000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310000</v>
      </c>
      <c r="O21" s="47">
        <f t="shared" si="1"/>
        <v>139.45119208277103</v>
      </c>
      <c r="P21" s="9"/>
    </row>
    <row r="22" spans="1:16">
      <c r="A22" s="12"/>
      <c r="B22" s="25">
        <v>335.12</v>
      </c>
      <c r="C22" s="20" t="s">
        <v>24</v>
      </c>
      <c r="D22" s="46">
        <v>69877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69877</v>
      </c>
      <c r="O22" s="47">
        <f t="shared" si="1"/>
        <v>31.433648223121907</v>
      </c>
      <c r="P22" s="9"/>
    </row>
    <row r="23" spans="1:16">
      <c r="A23" s="12"/>
      <c r="B23" s="25">
        <v>335.13</v>
      </c>
      <c r="C23" s="20" t="s">
        <v>25</v>
      </c>
      <c r="D23" s="46">
        <v>6491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6491</v>
      </c>
      <c r="O23" s="47">
        <f t="shared" si="1"/>
        <v>2.919928025191183</v>
      </c>
      <c r="P23" s="9"/>
    </row>
    <row r="24" spans="1:16">
      <c r="A24" s="12"/>
      <c r="B24" s="25">
        <v>335.14</v>
      </c>
      <c r="C24" s="20" t="s">
        <v>26</v>
      </c>
      <c r="D24" s="46">
        <v>1511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1511</v>
      </c>
      <c r="O24" s="47">
        <f t="shared" si="1"/>
        <v>0.67971210076473232</v>
      </c>
      <c r="P24" s="9"/>
    </row>
    <row r="25" spans="1:16">
      <c r="A25" s="12"/>
      <c r="B25" s="25">
        <v>335.15</v>
      </c>
      <c r="C25" s="20" t="s">
        <v>27</v>
      </c>
      <c r="D25" s="46">
        <v>3894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3894</v>
      </c>
      <c r="O25" s="47">
        <f t="shared" si="1"/>
        <v>1.7516869095816465</v>
      </c>
      <c r="P25" s="9"/>
    </row>
    <row r="26" spans="1:16">
      <c r="A26" s="12"/>
      <c r="B26" s="25">
        <v>335.18</v>
      </c>
      <c r="C26" s="20" t="s">
        <v>28</v>
      </c>
      <c r="D26" s="46">
        <v>72061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72061</v>
      </c>
      <c r="O26" s="47">
        <f t="shared" si="1"/>
        <v>32.416104363472783</v>
      </c>
      <c r="P26" s="9"/>
    </row>
    <row r="27" spans="1:16">
      <c r="A27" s="12"/>
      <c r="B27" s="25">
        <v>337.7</v>
      </c>
      <c r="C27" s="20" t="s">
        <v>29</v>
      </c>
      <c r="D27" s="46">
        <v>134310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134310</v>
      </c>
      <c r="O27" s="47">
        <f t="shared" si="1"/>
        <v>60.418353576248315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SUM(D29:D36)</f>
        <v>12324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1557850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1570174</v>
      </c>
      <c r="O28" s="45">
        <f t="shared" si="1"/>
        <v>706.33108412055776</v>
      </c>
      <c r="P28" s="10"/>
    </row>
    <row r="29" spans="1:16">
      <c r="A29" s="12"/>
      <c r="B29" s="25">
        <v>342.1</v>
      </c>
      <c r="C29" s="20" t="s">
        <v>64</v>
      </c>
      <c r="D29" s="46">
        <v>197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8">SUM(D29:M29)</f>
        <v>197</v>
      </c>
      <c r="O29" s="47">
        <f t="shared" si="1"/>
        <v>8.8618983355825465E-2</v>
      </c>
      <c r="P29" s="9"/>
    </row>
    <row r="30" spans="1:16">
      <c r="A30" s="12"/>
      <c r="B30" s="25">
        <v>342.9</v>
      </c>
      <c r="C30" s="20" t="s">
        <v>65</v>
      </c>
      <c r="D30" s="46">
        <v>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750</v>
      </c>
      <c r="O30" s="47">
        <f t="shared" si="1"/>
        <v>0.33738191632928477</v>
      </c>
      <c r="P30" s="9"/>
    </row>
    <row r="31" spans="1:16">
      <c r="A31" s="12"/>
      <c r="B31" s="25">
        <v>343.3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815329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815329</v>
      </c>
      <c r="O31" s="47">
        <f t="shared" si="1"/>
        <v>366.76968061178587</v>
      </c>
      <c r="P31" s="9"/>
    </row>
    <row r="32" spans="1:16">
      <c r="A32" s="12"/>
      <c r="B32" s="25">
        <v>343.4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460636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460636</v>
      </c>
      <c r="O32" s="47">
        <f t="shared" si="1"/>
        <v>207.2136752136752</v>
      </c>
      <c r="P32" s="9"/>
    </row>
    <row r="33" spans="1:119">
      <c r="A33" s="12"/>
      <c r="B33" s="25">
        <v>343.5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256822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256822</v>
      </c>
      <c r="O33" s="47">
        <f t="shared" si="1"/>
        <v>115.52946468735942</v>
      </c>
      <c r="P33" s="9"/>
    </row>
    <row r="34" spans="1:119">
      <c r="A34" s="12"/>
      <c r="B34" s="25">
        <v>343.8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25063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25063</v>
      </c>
      <c r="O34" s="47">
        <f t="shared" si="1"/>
        <v>11.274403958614485</v>
      </c>
      <c r="P34" s="9"/>
    </row>
    <row r="35" spans="1:119">
      <c r="A35" s="12"/>
      <c r="B35" s="25">
        <v>347.5</v>
      </c>
      <c r="C35" s="20" t="s">
        <v>66</v>
      </c>
      <c r="D35" s="46">
        <v>11143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11143</v>
      </c>
      <c r="O35" s="47">
        <f t="shared" si="1"/>
        <v>5.0125955915429596</v>
      </c>
      <c r="P35" s="9"/>
    </row>
    <row r="36" spans="1:119">
      <c r="A36" s="12"/>
      <c r="B36" s="25">
        <v>349</v>
      </c>
      <c r="C36" s="20" t="s">
        <v>0</v>
      </c>
      <c r="D36" s="46">
        <v>234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234</v>
      </c>
      <c r="O36" s="47">
        <f t="shared" si="1"/>
        <v>0.10526315789473684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SUM(D38:D39)</f>
        <v>12180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12180</v>
      </c>
      <c r="O37" s="45">
        <f t="shared" si="1"/>
        <v>5.4790823211875841</v>
      </c>
      <c r="P37" s="10"/>
    </row>
    <row r="38" spans="1:119">
      <c r="A38" s="13"/>
      <c r="B38" s="39">
        <v>351.1</v>
      </c>
      <c r="C38" s="21" t="s">
        <v>45</v>
      </c>
      <c r="D38" s="46">
        <v>11616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11616</v>
      </c>
      <c r="O38" s="47">
        <f t="shared" si="1"/>
        <v>5.2253711201079618</v>
      </c>
      <c r="P38" s="9"/>
    </row>
    <row r="39" spans="1:119">
      <c r="A39" s="13"/>
      <c r="B39" s="39">
        <v>351.3</v>
      </c>
      <c r="C39" s="21" t="s">
        <v>46</v>
      </c>
      <c r="D39" s="46">
        <v>564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564</v>
      </c>
      <c r="O39" s="47">
        <f t="shared" si="1"/>
        <v>0.25371120107962214</v>
      </c>
      <c r="P39" s="9"/>
    </row>
    <row r="40" spans="1:119" ht="15.75">
      <c r="A40" s="29" t="s">
        <v>3</v>
      </c>
      <c r="B40" s="30"/>
      <c r="C40" s="31"/>
      <c r="D40" s="32">
        <f t="shared" ref="D40:M40" si="11">SUM(D41:D44)</f>
        <v>14858</v>
      </c>
      <c r="E40" s="32">
        <f t="shared" si="11"/>
        <v>3231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21385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39474</v>
      </c>
      <c r="O40" s="45">
        <f t="shared" si="1"/>
        <v>17.757085020242915</v>
      </c>
      <c r="P40" s="10"/>
    </row>
    <row r="41" spans="1:119">
      <c r="A41" s="12"/>
      <c r="B41" s="25">
        <v>361.1</v>
      </c>
      <c r="C41" s="20" t="s">
        <v>48</v>
      </c>
      <c r="D41" s="46">
        <v>6083</v>
      </c>
      <c r="E41" s="46">
        <v>3215</v>
      </c>
      <c r="F41" s="46">
        <v>0</v>
      </c>
      <c r="G41" s="46">
        <v>0</v>
      </c>
      <c r="H41" s="46">
        <v>0</v>
      </c>
      <c r="I41" s="46">
        <v>4272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13570</v>
      </c>
      <c r="O41" s="47">
        <f t="shared" si="1"/>
        <v>6.1043634727845255</v>
      </c>
      <c r="P41" s="9"/>
    </row>
    <row r="42" spans="1:119">
      <c r="A42" s="12"/>
      <c r="B42" s="25">
        <v>364</v>
      </c>
      <c r="C42" s="20" t="s">
        <v>67</v>
      </c>
      <c r="D42" s="46">
        <v>2000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2000</v>
      </c>
      <c r="O42" s="47">
        <f t="shared" si="1"/>
        <v>0.89968511021142605</v>
      </c>
      <c r="P42" s="9"/>
    </row>
    <row r="43" spans="1:119">
      <c r="A43" s="12"/>
      <c r="B43" s="25">
        <v>366</v>
      </c>
      <c r="C43" s="20" t="s">
        <v>68</v>
      </c>
      <c r="D43" s="46">
        <v>6482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6482</v>
      </c>
      <c r="O43" s="47">
        <f t="shared" si="1"/>
        <v>2.9158794421952319</v>
      </c>
      <c r="P43" s="9"/>
    </row>
    <row r="44" spans="1:119">
      <c r="A44" s="12"/>
      <c r="B44" s="25">
        <v>369.9</v>
      </c>
      <c r="C44" s="20" t="s">
        <v>69</v>
      </c>
      <c r="D44" s="46">
        <v>293</v>
      </c>
      <c r="E44" s="46">
        <v>16</v>
      </c>
      <c r="F44" s="46">
        <v>0</v>
      </c>
      <c r="G44" s="46">
        <v>0</v>
      </c>
      <c r="H44" s="46">
        <v>0</v>
      </c>
      <c r="I44" s="46">
        <v>17113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17422</v>
      </c>
      <c r="O44" s="47">
        <f t="shared" si="1"/>
        <v>7.8371569950517319</v>
      </c>
      <c r="P44" s="9"/>
    </row>
    <row r="45" spans="1:119" ht="15.75">
      <c r="A45" s="29" t="s">
        <v>36</v>
      </c>
      <c r="B45" s="30"/>
      <c r="C45" s="31"/>
      <c r="D45" s="32">
        <f t="shared" ref="D45:M45" si="12">SUM(D46:D47)</f>
        <v>62302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246028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308330</v>
      </c>
      <c r="O45" s="45">
        <f t="shared" si="1"/>
        <v>138.69995501574448</v>
      </c>
      <c r="P45" s="9"/>
    </row>
    <row r="46" spans="1:119">
      <c r="A46" s="12"/>
      <c r="B46" s="25">
        <v>381</v>
      </c>
      <c r="C46" s="20" t="s">
        <v>49</v>
      </c>
      <c r="D46" s="46">
        <v>36000</v>
      </c>
      <c r="E46" s="46">
        <v>0</v>
      </c>
      <c r="F46" s="46">
        <v>0</v>
      </c>
      <c r="G46" s="46">
        <v>0</v>
      </c>
      <c r="H46" s="46">
        <v>0</v>
      </c>
      <c r="I46" s="46">
        <v>246028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282028</v>
      </c>
      <c r="O46" s="47">
        <f t="shared" si="1"/>
        <v>126.86819613135403</v>
      </c>
      <c r="P46" s="9"/>
    </row>
    <row r="47" spans="1:119" ht="15.75" thickBot="1">
      <c r="A47" s="12"/>
      <c r="B47" s="25">
        <v>384</v>
      </c>
      <c r="C47" s="20" t="s">
        <v>50</v>
      </c>
      <c r="D47" s="46">
        <v>26302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26302</v>
      </c>
      <c r="O47" s="47">
        <f t="shared" si="1"/>
        <v>11.831758884390464</v>
      </c>
      <c r="P47" s="9"/>
    </row>
    <row r="48" spans="1:119" ht="16.5" thickBot="1">
      <c r="A48" s="14" t="s">
        <v>43</v>
      </c>
      <c r="B48" s="23"/>
      <c r="C48" s="22"/>
      <c r="D48" s="15">
        <f t="shared" ref="D48:M48" si="13">SUM(D5,D13,D18,D28,D37,D40,D45)</f>
        <v>2154213</v>
      </c>
      <c r="E48" s="15">
        <f t="shared" si="13"/>
        <v>139460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1867763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4161436</v>
      </c>
      <c r="O48" s="38">
        <f t="shared" si="1"/>
        <v>1871.9910031488978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3" t="s">
        <v>70</v>
      </c>
      <c r="M50" s="123"/>
      <c r="N50" s="123"/>
      <c r="O50" s="43">
        <v>2223</v>
      </c>
    </row>
    <row r="51" spans="1:15">
      <c r="A51" s="124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2"/>
    </row>
    <row r="52" spans="1:15" ht="15.75" customHeight="1" thickBot="1">
      <c r="A52" s="125" t="s">
        <v>71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5"/>
    </row>
  </sheetData>
  <mergeCells count="10">
    <mergeCell ref="A52:O52"/>
    <mergeCell ref="L50:N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44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1243298</v>
      </c>
      <c r="E5" s="27">
        <f t="shared" si="0"/>
        <v>140017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1383315</v>
      </c>
      <c r="O5" s="33">
        <f t="shared" ref="O5:O45" si="1">(N5/O$47)</f>
        <v>798.68071593533489</v>
      </c>
      <c r="P5" s="6"/>
    </row>
    <row r="6" spans="1:133">
      <c r="A6" s="12"/>
      <c r="B6" s="25">
        <v>311</v>
      </c>
      <c r="C6" s="20" t="s">
        <v>2</v>
      </c>
      <c r="D6" s="46">
        <v>804426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804426</v>
      </c>
      <c r="O6" s="47">
        <f t="shared" si="1"/>
        <v>464.44919168591224</v>
      </c>
      <c r="P6" s="9"/>
    </row>
    <row r="7" spans="1:133">
      <c r="A7" s="12"/>
      <c r="B7" s="25">
        <v>312.10000000000002</v>
      </c>
      <c r="C7" s="20" t="s">
        <v>10</v>
      </c>
      <c r="D7" s="46">
        <v>66832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66832</v>
      </c>
      <c r="O7" s="47">
        <f t="shared" si="1"/>
        <v>38.586605080831411</v>
      </c>
      <c r="P7" s="9"/>
    </row>
    <row r="8" spans="1:133">
      <c r="A8" s="12"/>
      <c r="B8" s="25">
        <v>312.41000000000003</v>
      </c>
      <c r="C8" s="20" t="s">
        <v>11</v>
      </c>
      <c r="D8" s="46">
        <v>394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394</v>
      </c>
      <c r="O8" s="47">
        <f t="shared" si="1"/>
        <v>0.22748267898383373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140017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140017</v>
      </c>
      <c r="O9" s="47">
        <f t="shared" si="1"/>
        <v>80.841224018475756</v>
      </c>
      <c r="P9" s="9"/>
    </row>
    <row r="10" spans="1:133">
      <c r="A10" s="12"/>
      <c r="B10" s="25">
        <v>314.10000000000002</v>
      </c>
      <c r="C10" s="20" t="s">
        <v>13</v>
      </c>
      <c r="D10" s="46">
        <v>187174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187174</v>
      </c>
      <c r="O10" s="47">
        <f t="shared" si="1"/>
        <v>108.06812933025404</v>
      </c>
      <c r="P10" s="9"/>
    </row>
    <row r="11" spans="1:133">
      <c r="A11" s="12"/>
      <c r="B11" s="25">
        <v>314.8</v>
      </c>
      <c r="C11" s="20" t="s">
        <v>14</v>
      </c>
      <c r="D11" s="46">
        <v>9913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9913</v>
      </c>
      <c r="O11" s="47">
        <f t="shared" si="1"/>
        <v>5.7234411085450345</v>
      </c>
      <c r="P11" s="9"/>
    </row>
    <row r="12" spans="1:133">
      <c r="A12" s="12"/>
      <c r="B12" s="25">
        <v>315</v>
      </c>
      <c r="C12" s="20" t="s">
        <v>15</v>
      </c>
      <c r="D12" s="46">
        <v>164516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164516</v>
      </c>
      <c r="O12" s="47">
        <f t="shared" si="1"/>
        <v>94.986143187066972</v>
      </c>
      <c r="P12" s="9"/>
    </row>
    <row r="13" spans="1:133">
      <c r="A13" s="12"/>
      <c r="B13" s="25">
        <v>316</v>
      </c>
      <c r="C13" s="20" t="s">
        <v>16</v>
      </c>
      <c r="D13" s="46">
        <v>10043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10043</v>
      </c>
      <c r="O13" s="47">
        <f t="shared" si="1"/>
        <v>5.7984988452655886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SUM(D15:D16)</f>
        <v>205311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205311</v>
      </c>
      <c r="O14" s="45">
        <f t="shared" si="1"/>
        <v>118.53983833718245</v>
      </c>
      <c r="P14" s="10"/>
    </row>
    <row r="15" spans="1:133">
      <c r="A15" s="12"/>
      <c r="B15" s="25">
        <v>323.10000000000002</v>
      </c>
      <c r="C15" s="20" t="s">
        <v>18</v>
      </c>
      <c r="D15" s="46">
        <v>202111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202111</v>
      </c>
      <c r="O15" s="47">
        <f t="shared" si="1"/>
        <v>116.69226327944573</v>
      </c>
      <c r="P15" s="9"/>
    </row>
    <row r="16" spans="1:133">
      <c r="A16" s="12"/>
      <c r="B16" s="25">
        <v>329</v>
      </c>
      <c r="C16" s="20" t="s">
        <v>19</v>
      </c>
      <c r="D16" s="46">
        <v>3200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3200</v>
      </c>
      <c r="O16" s="47">
        <f t="shared" si="1"/>
        <v>1.8475750577367205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SUM(D18:D26)</f>
        <v>396985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396985</v>
      </c>
      <c r="O17" s="45">
        <f t="shared" si="1"/>
        <v>229.20612009237874</v>
      </c>
      <c r="P17" s="10"/>
    </row>
    <row r="18" spans="1:16">
      <c r="A18" s="12"/>
      <c r="B18" s="25">
        <v>331.7</v>
      </c>
      <c r="C18" s="20" t="s">
        <v>21</v>
      </c>
      <c r="D18" s="46">
        <v>23040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23040</v>
      </c>
      <c r="O18" s="47">
        <f t="shared" si="1"/>
        <v>13.302540415704389</v>
      </c>
      <c r="P18" s="9"/>
    </row>
    <row r="19" spans="1:16">
      <c r="A19" s="12"/>
      <c r="B19" s="25">
        <v>334.2</v>
      </c>
      <c r="C19" s="20" t="s">
        <v>22</v>
      </c>
      <c r="D19" s="46">
        <v>6543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6543</v>
      </c>
      <c r="O19" s="47">
        <f t="shared" si="1"/>
        <v>3.7777136258660509</v>
      </c>
      <c r="P19" s="9"/>
    </row>
    <row r="20" spans="1:16">
      <c r="A20" s="12"/>
      <c r="B20" s="25">
        <v>334.7</v>
      </c>
      <c r="C20" s="20" t="s">
        <v>23</v>
      </c>
      <c r="D20" s="46">
        <v>30000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30000</v>
      </c>
      <c r="O20" s="47">
        <f t="shared" si="1"/>
        <v>17.321016166281755</v>
      </c>
      <c r="P20" s="9"/>
    </row>
    <row r="21" spans="1:16">
      <c r="A21" s="12"/>
      <c r="B21" s="25">
        <v>335.12</v>
      </c>
      <c r="C21" s="20" t="s">
        <v>24</v>
      </c>
      <c r="D21" s="46">
        <v>70092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70092</v>
      </c>
      <c r="O21" s="47">
        <f t="shared" si="1"/>
        <v>40.468822170900694</v>
      </c>
      <c r="P21" s="9"/>
    </row>
    <row r="22" spans="1:16">
      <c r="A22" s="12"/>
      <c r="B22" s="25">
        <v>335.13</v>
      </c>
      <c r="C22" s="20" t="s">
        <v>25</v>
      </c>
      <c r="D22" s="46">
        <v>12982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12982</v>
      </c>
      <c r="O22" s="47">
        <f t="shared" si="1"/>
        <v>7.4953810623556585</v>
      </c>
      <c r="P22" s="9"/>
    </row>
    <row r="23" spans="1:16">
      <c r="A23" s="12"/>
      <c r="B23" s="25">
        <v>335.14</v>
      </c>
      <c r="C23" s="20" t="s">
        <v>26</v>
      </c>
      <c r="D23" s="46">
        <v>1417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1417</v>
      </c>
      <c r="O23" s="47">
        <f t="shared" si="1"/>
        <v>0.81812933025404155</v>
      </c>
      <c r="P23" s="9"/>
    </row>
    <row r="24" spans="1:16">
      <c r="A24" s="12"/>
      <c r="B24" s="25">
        <v>335.15</v>
      </c>
      <c r="C24" s="20" t="s">
        <v>27</v>
      </c>
      <c r="D24" s="46">
        <v>2681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2681</v>
      </c>
      <c r="O24" s="47">
        <f t="shared" si="1"/>
        <v>1.5479214780600461</v>
      </c>
      <c r="P24" s="9"/>
    </row>
    <row r="25" spans="1:16">
      <c r="A25" s="12"/>
      <c r="B25" s="25">
        <v>335.18</v>
      </c>
      <c r="C25" s="20" t="s">
        <v>28</v>
      </c>
      <c r="D25" s="46">
        <v>73599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73599</v>
      </c>
      <c r="O25" s="47">
        <f t="shared" si="1"/>
        <v>42.49364896073903</v>
      </c>
      <c r="P25" s="9"/>
    </row>
    <row r="26" spans="1:16">
      <c r="A26" s="12"/>
      <c r="B26" s="25">
        <v>337.7</v>
      </c>
      <c r="C26" s="20" t="s">
        <v>29</v>
      </c>
      <c r="D26" s="46">
        <v>176631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176631</v>
      </c>
      <c r="O26" s="47">
        <f t="shared" si="1"/>
        <v>101.9809468822171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SUM(D28:D34)</f>
        <v>30347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1505408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1535755</v>
      </c>
      <c r="O27" s="45">
        <f t="shared" si="1"/>
        <v>886.69457274826789</v>
      </c>
      <c r="P27" s="10"/>
    </row>
    <row r="28" spans="1:16">
      <c r="A28" s="12"/>
      <c r="B28" s="25">
        <v>341.9</v>
      </c>
      <c r="C28" s="20" t="s">
        <v>37</v>
      </c>
      <c r="D28" s="46">
        <v>30347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30347</v>
      </c>
      <c r="O28" s="47">
        <f t="shared" si="1"/>
        <v>17.521362586605079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808929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808929</v>
      </c>
      <c r="O29" s="47">
        <f t="shared" si="1"/>
        <v>467.04907621247111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416669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416669</v>
      </c>
      <c r="O30" s="47">
        <f t="shared" si="1"/>
        <v>240.57101616628177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225544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225544</v>
      </c>
      <c r="O31" s="47">
        <f t="shared" si="1"/>
        <v>130.22170900692839</v>
      </c>
      <c r="P31" s="9"/>
    </row>
    <row r="32" spans="1:16">
      <c r="A32" s="12"/>
      <c r="B32" s="25">
        <v>343.8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36558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36558</v>
      </c>
      <c r="O32" s="47">
        <f t="shared" si="1"/>
        <v>21.107390300230946</v>
      </c>
      <c r="P32" s="9"/>
    </row>
    <row r="33" spans="1:119">
      <c r="A33" s="12"/>
      <c r="B33" s="25">
        <v>346.9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7908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7908</v>
      </c>
      <c r="O33" s="47">
        <f t="shared" si="1"/>
        <v>4.565819861431871</v>
      </c>
      <c r="P33" s="9"/>
    </row>
    <row r="34" spans="1:119">
      <c r="A34" s="12"/>
      <c r="B34" s="25">
        <v>349</v>
      </c>
      <c r="C34" s="20" t="s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9800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8">SUM(D34:M34)</f>
        <v>9800</v>
      </c>
      <c r="O34" s="47">
        <f t="shared" si="1"/>
        <v>5.6581986143187066</v>
      </c>
      <c r="P34" s="9"/>
    </row>
    <row r="35" spans="1:119" ht="15.75">
      <c r="A35" s="29" t="s">
        <v>35</v>
      </c>
      <c r="B35" s="30"/>
      <c r="C35" s="31"/>
      <c r="D35" s="32">
        <f t="shared" ref="D35:M35" si="9">SUM(D36:D38)</f>
        <v>18638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18638</v>
      </c>
      <c r="O35" s="45">
        <f t="shared" si="1"/>
        <v>10.760969976905312</v>
      </c>
      <c r="P35" s="10"/>
    </row>
    <row r="36" spans="1:119">
      <c r="A36" s="13"/>
      <c r="B36" s="39">
        <v>351.1</v>
      </c>
      <c r="C36" s="21" t="s">
        <v>45</v>
      </c>
      <c r="D36" s="46">
        <v>451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451</v>
      </c>
      <c r="O36" s="47">
        <f t="shared" si="1"/>
        <v>0.26039260969976907</v>
      </c>
      <c r="P36" s="9"/>
    </row>
    <row r="37" spans="1:119">
      <c r="A37" s="13"/>
      <c r="B37" s="39">
        <v>351.3</v>
      </c>
      <c r="C37" s="21" t="s">
        <v>46</v>
      </c>
      <c r="D37" s="46">
        <v>646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646</v>
      </c>
      <c r="O37" s="47">
        <f t="shared" si="1"/>
        <v>0.37297921478060048</v>
      </c>
      <c r="P37" s="9"/>
    </row>
    <row r="38" spans="1:119">
      <c r="A38" s="13"/>
      <c r="B38" s="39">
        <v>359</v>
      </c>
      <c r="C38" s="21" t="s">
        <v>47</v>
      </c>
      <c r="D38" s="46">
        <v>17541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17541</v>
      </c>
      <c r="O38" s="47">
        <f t="shared" si="1"/>
        <v>10.127598152424943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SUM(D40:D40)</f>
        <v>15117</v>
      </c>
      <c r="E39" s="32">
        <f t="shared" si="10"/>
        <v>8409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12364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35890</v>
      </c>
      <c r="O39" s="45">
        <f t="shared" si="1"/>
        <v>20.721709006928407</v>
      </c>
      <c r="P39" s="10"/>
    </row>
    <row r="40" spans="1:119">
      <c r="A40" s="12"/>
      <c r="B40" s="25">
        <v>361.1</v>
      </c>
      <c r="C40" s="20" t="s">
        <v>48</v>
      </c>
      <c r="D40" s="46">
        <v>15117</v>
      </c>
      <c r="E40" s="46">
        <v>8409</v>
      </c>
      <c r="F40" s="46">
        <v>0</v>
      </c>
      <c r="G40" s="46">
        <v>0</v>
      </c>
      <c r="H40" s="46">
        <v>0</v>
      </c>
      <c r="I40" s="46">
        <v>12364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35890</v>
      </c>
      <c r="O40" s="47">
        <f t="shared" si="1"/>
        <v>20.721709006928407</v>
      </c>
      <c r="P40" s="9"/>
    </row>
    <row r="41" spans="1:119" ht="15.75">
      <c r="A41" s="29" t="s">
        <v>36</v>
      </c>
      <c r="B41" s="30"/>
      <c r="C41" s="31"/>
      <c r="D41" s="32">
        <f t="shared" ref="D41:M41" si="11">SUM(D42:D44)</f>
        <v>115500</v>
      </c>
      <c r="E41" s="32">
        <f t="shared" si="11"/>
        <v>36836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936857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8"/>
        <v>1089193</v>
      </c>
      <c r="O41" s="45">
        <f t="shared" si="1"/>
        <v>628.86431870669742</v>
      </c>
      <c r="P41" s="9"/>
    </row>
    <row r="42" spans="1:119">
      <c r="A42" s="12"/>
      <c r="B42" s="25">
        <v>381</v>
      </c>
      <c r="C42" s="20" t="s">
        <v>49</v>
      </c>
      <c r="D42" s="46">
        <v>115500</v>
      </c>
      <c r="E42" s="46">
        <v>12000</v>
      </c>
      <c r="F42" s="46">
        <v>0</v>
      </c>
      <c r="G42" s="46">
        <v>0</v>
      </c>
      <c r="H42" s="46">
        <v>0</v>
      </c>
      <c r="I42" s="46">
        <v>338798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466298</v>
      </c>
      <c r="O42" s="47">
        <f t="shared" si="1"/>
        <v>269.22517321016164</v>
      </c>
      <c r="P42" s="9"/>
    </row>
    <row r="43" spans="1:119">
      <c r="A43" s="12"/>
      <c r="B43" s="25">
        <v>384</v>
      </c>
      <c r="C43" s="20" t="s">
        <v>50</v>
      </c>
      <c r="D43" s="46">
        <v>0</v>
      </c>
      <c r="E43" s="46">
        <v>24836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24836</v>
      </c>
      <c r="O43" s="47">
        <f t="shared" si="1"/>
        <v>14.339491916859123</v>
      </c>
      <c r="P43" s="9"/>
    </row>
    <row r="44" spans="1:119" ht="15.75" thickBot="1">
      <c r="A44" s="12"/>
      <c r="B44" s="25">
        <v>389.6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598059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598059</v>
      </c>
      <c r="O44" s="47">
        <f t="shared" si="1"/>
        <v>345.29965357967666</v>
      </c>
      <c r="P44" s="9"/>
    </row>
    <row r="45" spans="1:119" ht="16.5" thickBot="1">
      <c r="A45" s="14" t="s">
        <v>43</v>
      </c>
      <c r="B45" s="23"/>
      <c r="C45" s="22"/>
      <c r="D45" s="15">
        <f t="shared" ref="D45:M45" si="12">SUM(D5,D14,D17,D27,D35,D39,D41)</f>
        <v>2025196</v>
      </c>
      <c r="E45" s="15">
        <f t="shared" si="12"/>
        <v>185262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2454629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8"/>
        <v>4665087</v>
      </c>
      <c r="O45" s="38">
        <f t="shared" si="1"/>
        <v>2693.4682448036951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3" t="s">
        <v>58</v>
      </c>
      <c r="M47" s="123"/>
      <c r="N47" s="123"/>
      <c r="O47" s="43">
        <v>1732</v>
      </c>
    </row>
    <row r="48" spans="1:119">
      <c r="A48" s="124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2"/>
    </row>
    <row r="49" spans="1:15" ht="15.75" thickBot="1">
      <c r="A49" s="125" t="s">
        <v>71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5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93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1233278</v>
      </c>
      <c r="E5" s="27">
        <f t="shared" si="0"/>
        <v>167214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1400492</v>
      </c>
      <c r="O5" s="33">
        <f t="shared" ref="O5:O42" si="1">(N5/O$44)</f>
        <v>786.7932584269663</v>
      </c>
      <c r="P5" s="6"/>
    </row>
    <row r="6" spans="1:133">
      <c r="A6" s="12"/>
      <c r="B6" s="25">
        <v>311</v>
      </c>
      <c r="C6" s="20" t="s">
        <v>2</v>
      </c>
      <c r="D6" s="46">
        <v>788022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788022</v>
      </c>
      <c r="O6" s="47">
        <f t="shared" si="1"/>
        <v>442.70898876404493</v>
      </c>
      <c r="P6" s="9"/>
    </row>
    <row r="7" spans="1:133">
      <c r="A7" s="12"/>
      <c r="B7" s="25">
        <v>312.41000000000003</v>
      </c>
      <c r="C7" s="20" t="s">
        <v>11</v>
      </c>
      <c r="D7" s="46">
        <v>49906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49906</v>
      </c>
      <c r="O7" s="47">
        <f t="shared" si="1"/>
        <v>28.037078651685395</v>
      </c>
      <c r="P7" s="9"/>
    </row>
    <row r="8" spans="1:133">
      <c r="A8" s="12"/>
      <c r="B8" s="25">
        <v>312.42</v>
      </c>
      <c r="C8" s="20" t="s">
        <v>79</v>
      </c>
      <c r="D8" s="46">
        <v>15710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15710</v>
      </c>
      <c r="O8" s="47">
        <f t="shared" si="1"/>
        <v>8.8258426966292127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167214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167214</v>
      </c>
      <c r="O9" s="47">
        <f t="shared" si="1"/>
        <v>93.940449438202251</v>
      </c>
      <c r="P9" s="9"/>
    </row>
    <row r="10" spans="1:133">
      <c r="A10" s="12"/>
      <c r="B10" s="25">
        <v>314.10000000000002</v>
      </c>
      <c r="C10" s="20" t="s">
        <v>13</v>
      </c>
      <c r="D10" s="46">
        <v>186539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186539</v>
      </c>
      <c r="O10" s="47">
        <f t="shared" si="1"/>
        <v>104.79719101123595</v>
      </c>
      <c r="P10" s="9"/>
    </row>
    <row r="11" spans="1:133">
      <c r="A11" s="12"/>
      <c r="B11" s="25">
        <v>314.8</v>
      </c>
      <c r="C11" s="20" t="s">
        <v>14</v>
      </c>
      <c r="D11" s="46">
        <v>5703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5703</v>
      </c>
      <c r="O11" s="47">
        <f t="shared" si="1"/>
        <v>3.2039325842696629</v>
      </c>
      <c r="P11" s="9"/>
    </row>
    <row r="12" spans="1:133">
      <c r="A12" s="12"/>
      <c r="B12" s="25">
        <v>315</v>
      </c>
      <c r="C12" s="20" t="s">
        <v>15</v>
      </c>
      <c r="D12" s="46">
        <v>186146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186146</v>
      </c>
      <c r="O12" s="47">
        <f t="shared" si="1"/>
        <v>104.57640449438202</v>
      </c>
      <c r="P12" s="9"/>
    </row>
    <row r="13" spans="1:133">
      <c r="A13" s="12"/>
      <c r="B13" s="25">
        <v>319</v>
      </c>
      <c r="C13" s="20" t="s">
        <v>94</v>
      </c>
      <c r="D13" s="46">
        <v>1252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1252</v>
      </c>
      <c r="O13" s="47">
        <f t="shared" si="1"/>
        <v>0.70337078651685392</v>
      </c>
      <c r="P13" s="9"/>
    </row>
    <row r="14" spans="1:133" ht="15.75">
      <c r="A14" s="29" t="s">
        <v>95</v>
      </c>
      <c r="B14" s="30"/>
      <c r="C14" s="31"/>
      <c r="D14" s="32">
        <f t="shared" ref="D14:M14" si="3">SUM(D15:D16)</f>
        <v>204654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204654</v>
      </c>
      <c r="O14" s="45">
        <f t="shared" si="1"/>
        <v>114.97415730337079</v>
      </c>
      <c r="P14" s="10"/>
    </row>
    <row r="15" spans="1:133">
      <c r="A15" s="12"/>
      <c r="B15" s="25">
        <v>323.10000000000002</v>
      </c>
      <c r="C15" s="20" t="s">
        <v>18</v>
      </c>
      <c r="D15" s="46">
        <v>188267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188267</v>
      </c>
      <c r="O15" s="47">
        <f t="shared" si="1"/>
        <v>105.76797752808989</v>
      </c>
      <c r="P15" s="9"/>
    </row>
    <row r="16" spans="1:133">
      <c r="A16" s="12"/>
      <c r="B16" s="25">
        <v>329</v>
      </c>
      <c r="C16" s="20" t="s">
        <v>96</v>
      </c>
      <c r="D16" s="46">
        <v>16387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16387</v>
      </c>
      <c r="O16" s="47">
        <f t="shared" si="1"/>
        <v>9.2061797752808996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SUM(D18:D24)</f>
        <v>685704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685704</v>
      </c>
      <c r="O17" s="45">
        <f t="shared" si="1"/>
        <v>385.22696629213482</v>
      </c>
      <c r="P17" s="10"/>
    </row>
    <row r="18" spans="1:16">
      <c r="A18" s="12"/>
      <c r="B18" s="25">
        <v>331.2</v>
      </c>
      <c r="C18" s="20" t="s">
        <v>97</v>
      </c>
      <c r="D18" s="46">
        <v>3581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3581</v>
      </c>
      <c r="O18" s="47">
        <f t="shared" si="1"/>
        <v>2.011797752808989</v>
      </c>
      <c r="P18" s="9"/>
    </row>
    <row r="19" spans="1:16">
      <c r="A19" s="12"/>
      <c r="B19" s="25">
        <v>334.7</v>
      </c>
      <c r="C19" s="20" t="s">
        <v>23</v>
      </c>
      <c r="D19" s="46">
        <v>355834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355834</v>
      </c>
      <c r="O19" s="47">
        <f t="shared" si="1"/>
        <v>199.90674157303371</v>
      </c>
      <c r="P19" s="9"/>
    </row>
    <row r="20" spans="1:16">
      <c r="A20" s="12"/>
      <c r="B20" s="25">
        <v>335.12</v>
      </c>
      <c r="C20" s="20" t="s">
        <v>24</v>
      </c>
      <c r="D20" s="46">
        <v>71335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71335</v>
      </c>
      <c r="O20" s="47">
        <f t="shared" si="1"/>
        <v>40.075842696629216</v>
      </c>
      <c r="P20" s="9"/>
    </row>
    <row r="21" spans="1:16">
      <c r="A21" s="12"/>
      <c r="B21" s="25">
        <v>335.14</v>
      </c>
      <c r="C21" s="20" t="s">
        <v>26</v>
      </c>
      <c r="D21" s="46">
        <v>1664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1664</v>
      </c>
      <c r="O21" s="47">
        <f t="shared" si="1"/>
        <v>0.93483146067415734</v>
      </c>
      <c r="P21" s="9"/>
    </row>
    <row r="22" spans="1:16">
      <c r="A22" s="12"/>
      <c r="B22" s="25">
        <v>335.15</v>
      </c>
      <c r="C22" s="20" t="s">
        <v>27</v>
      </c>
      <c r="D22" s="46">
        <v>3427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3427</v>
      </c>
      <c r="O22" s="47">
        <f t="shared" si="1"/>
        <v>1.9252808988764045</v>
      </c>
      <c r="P22" s="9"/>
    </row>
    <row r="23" spans="1:16">
      <c r="A23" s="12"/>
      <c r="B23" s="25">
        <v>335.18</v>
      </c>
      <c r="C23" s="20" t="s">
        <v>28</v>
      </c>
      <c r="D23" s="46">
        <v>85513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85513</v>
      </c>
      <c r="O23" s="47">
        <f t="shared" si="1"/>
        <v>48.041011235955054</v>
      </c>
      <c r="P23" s="9"/>
    </row>
    <row r="24" spans="1:16">
      <c r="A24" s="12"/>
      <c r="B24" s="25">
        <v>337.7</v>
      </c>
      <c r="C24" s="20" t="s">
        <v>29</v>
      </c>
      <c r="D24" s="46">
        <v>164350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164350</v>
      </c>
      <c r="O24" s="47">
        <f t="shared" si="1"/>
        <v>92.331460674157299</v>
      </c>
      <c r="P24" s="9"/>
    </row>
    <row r="25" spans="1:16" ht="15.75">
      <c r="A25" s="29" t="s">
        <v>34</v>
      </c>
      <c r="B25" s="30"/>
      <c r="C25" s="31"/>
      <c r="D25" s="32">
        <f t="shared" ref="D25:M25" si="6">SUM(D26:D30)</f>
        <v>645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1541739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1542384</v>
      </c>
      <c r="O25" s="45">
        <f t="shared" si="1"/>
        <v>866.5078651685393</v>
      </c>
      <c r="P25" s="10"/>
    </row>
    <row r="26" spans="1:16">
      <c r="A26" s="12"/>
      <c r="B26" s="25">
        <v>342.1</v>
      </c>
      <c r="C26" s="20" t="s">
        <v>64</v>
      </c>
      <c r="D26" s="46">
        <v>645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645</v>
      </c>
      <c r="O26" s="47">
        <f t="shared" si="1"/>
        <v>0.36235955056179775</v>
      </c>
      <c r="P26" s="9"/>
    </row>
    <row r="27" spans="1:16">
      <c r="A27" s="12"/>
      <c r="B27" s="25">
        <v>343.3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799196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799196</v>
      </c>
      <c r="O27" s="47">
        <f t="shared" si="1"/>
        <v>448.98651685393259</v>
      </c>
      <c r="P27" s="9"/>
    </row>
    <row r="28" spans="1:16">
      <c r="A28" s="12"/>
      <c r="B28" s="25">
        <v>343.4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417651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417651</v>
      </c>
      <c r="O28" s="47">
        <f t="shared" si="1"/>
        <v>234.63539325842697</v>
      </c>
      <c r="P28" s="9"/>
    </row>
    <row r="29" spans="1:16">
      <c r="A29" s="12"/>
      <c r="B29" s="25">
        <v>343.5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266049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266049</v>
      </c>
      <c r="O29" s="47">
        <f t="shared" si="1"/>
        <v>149.46573033707864</v>
      </c>
      <c r="P29" s="9"/>
    </row>
    <row r="30" spans="1:16">
      <c r="A30" s="12"/>
      <c r="B30" s="25">
        <v>343.8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58843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58843</v>
      </c>
      <c r="O30" s="47">
        <f t="shared" si="1"/>
        <v>33.057865168539323</v>
      </c>
      <c r="P30" s="9"/>
    </row>
    <row r="31" spans="1:16" ht="15.75">
      <c r="A31" s="29" t="s">
        <v>35</v>
      </c>
      <c r="B31" s="30"/>
      <c r="C31" s="31"/>
      <c r="D31" s="32">
        <f t="shared" ref="D31:M31" si="8">SUM(D32:D32)</f>
        <v>29490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29490</v>
      </c>
      <c r="O31" s="45">
        <f t="shared" si="1"/>
        <v>16.567415730337078</v>
      </c>
      <c r="P31" s="10"/>
    </row>
    <row r="32" spans="1:16">
      <c r="A32" s="13"/>
      <c r="B32" s="39">
        <v>359</v>
      </c>
      <c r="C32" s="21" t="s">
        <v>47</v>
      </c>
      <c r="D32" s="46">
        <v>29490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9">SUM(D32:M32)</f>
        <v>29490</v>
      </c>
      <c r="O32" s="47">
        <f t="shared" si="1"/>
        <v>16.567415730337078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SUM(D34:D37)</f>
        <v>99263</v>
      </c>
      <c r="E33" s="32">
        <f t="shared" si="10"/>
        <v>15987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39363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154613</v>
      </c>
      <c r="O33" s="45">
        <f t="shared" si="1"/>
        <v>86.861235955056173</v>
      </c>
      <c r="P33" s="10"/>
    </row>
    <row r="34" spans="1:119">
      <c r="A34" s="12"/>
      <c r="B34" s="25">
        <v>361.1</v>
      </c>
      <c r="C34" s="20" t="s">
        <v>48</v>
      </c>
      <c r="D34" s="46">
        <v>17669</v>
      </c>
      <c r="E34" s="46">
        <v>15987</v>
      </c>
      <c r="F34" s="46">
        <v>0</v>
      </c>
      <c r="G34" s="46">
        <v>0</v>
      </c>
      <c r="H34" s="46">
        <v>0</v>
      </c>
      <c r="I34" s="46">
        <v>25834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59490</v>
      </c>
      <c r="O34" s="47">
        <f t="shared" si="1"/>
        <v>33.421348314606739</v>
      </c>
      <c r="P34" s="9"/>
    </row>
    <row r="35" spans="1:119">
      <c r="A35" s="12"/>
      <c r="B35" s="25">
        <v>364</v>
      </c>
      <c r="C35" s="20" t="s">
        <v>67</v>
      </c>
      <c r="D35" s="46">
        <v>3241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3241</v>
      </c>
      <c r="O35" s="47">
        <f t="shared" si="1"/>
        <v>1.8207865168539326</v>
      </c>
      <c r="P35" s="9"/>
    </row>
    <row r="36" spans="1:119">
      <c r="A36" s="12"/>
      <c r="B36" s="25">
        <v>366</v>
      </c>
      <c r="C36" s="20" t="s">
        <v>68</v>
      </c>
      <c r="D36" s="46">
        <v>69803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69803</v>
      </c>
      <c r="O36" s="47">
        <f t="shared" si="1"/>
        <v>39.215168539325845</v>
      </c>
      <c r="P36" s="9"/>
    </row>
    <row r="37" spans="1:119">
      <c r="A37" s="12"/>
      <c r="B37" s="25">
        <v>369.9</v>
      </c>
      <c r="C37" s="20" t="s">
        <v>69</v>
      </c>
      <c r="D37" s="46">
        <v>8550</v>
      </c>
      <c r="E37" s="46">
        <v>0</v>
      </c>
      <c r="F37" s="46">
        <v>0</v>
      </c>
      <c r="G37" s="46">
        <v>0</v>
      </c>
      <c r="H37" s="46">
        <v>0</v>
      </c>
      <c r="I37" s="46">
        <v>13529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22079</v>
      </c>
      <c r="O37" s="47">
        <f t="shared" si="1"/>
        <v>12.403932584269663</v>
      </c>
      <c r="P37" s="9"/>
    </row>
    <row r="38" spans="1:119" ht="15.75">
      <c r="A38" s="29" t="s">
        <v>36</v>
      </c>
      <c r="B38" s="30"/>
      <c r="C38" s="31"/>
      <c r="D38" s="32">
        <f t="shared" ref="D38:M38" si="11">SUM(D39:D41)</f>
        <v>152414</v>
      </c>
      <c r="E38" s="32">
        <f t="shared" si="11"/>
        <v>25372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1778883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1956669</v>
      </c>
      <c r="O38" s="45">
        <f t="shared" si="1"/>
        <v>1099.2522471910113</v>
      </c>
      <c r="P38" s="9"/>
    </row>
    <row r="39" spans="1:119">
      <c r="A39" s="12"/>
      <c r="B39" s="25">
        <v>381</v>
      </c>
      <c r="C39" s="20" t="s">
        <v>49</v>
      </c>
      <c r="D39" s="46">
        <v>152414</v>
      </c>
      <c r="E39" s="46">
        <v>0</v>
      </c>
      <c r="F39" s="46">
        <v>0</v>
      </c>
      <c r="G39" s="46">
        <v>0</v>
      </c>
      <c r="H39" s="46">
        <v>0</v>
      </c>
      <c r="I39" s="46">
        <v>972543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1124957</v>
      </c>
      <c r="O39" s="47">
        <f t="shared" si="1"/>
        <v>631.99831460674159</v>
      </c>
      <c r="P39" s="9"/>
    </row>
    <row r="40" spans="1:119">
      <c r="A40" s="12"/>
      <c r="B40" s="25">
        <v>384</v>
      </c>
      <c r="C40" s="20" t="s">
        <v>50</v>
      </c>
      <c r="D40" s="46">
        <v>0</v>
      </c>
      <c r="E40" s="46">
        <v>25372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25372</v>
      </c>
      <c r="O40" s="47">
        <f t="shared" si="1"/>
        <v>14.253932584269663</v>
      </c>
      <c r="P40" s="9"/>
    </row>
    <row r="41" spans="1:119" ht="15.75" thickBot="1">
      <c r="A41" s="12"/>
      <c r="B41" s="25">
        <v>389.2</v>
      </c>
      <c r="C41" s="20" t="s">
        <v>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806340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806340</v>
      </c>
      <c r="O41" s="47">
        <f t="shared" si="1"/>
        <v>453</v>
      </c>
      <c r="P41" s="9"/>
    </row>
    <row r="42" spans="1:119" ht="16.5" thickBot="1">
      <c r="A42" s="14" t="s">
        <v>43</v>
      </c>
      <c r="B42" s="23"/>
      <c r="C42" s="22"/>
      <c r="D42" s="15">
        <f t="shared" ref="D42:M42" si="12">SUM(D5,D14,D17,D25,D31,D33,D38)</f>
        <v>2405448</v>
      </c>
      <c r="E42" s="15">
        <f t="shared" si="12"/>
        <v>208573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3359985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5974006</v>
      </c>
      <c r="O42" s="38">
        <f t="shared" si="1"/>
        <v>3356.1831460674157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23" t="s">
        <v>99</v>
      </c>
      <c r="M44" s="123"/>
      <c r="N44" s="123"/>
      <c r="O44" s="43">
        <v>1780</v>
      </c>
    </row>
    <row r="45" spans="1:119">
      <c r="A45" s="124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</row>
    <row r="46" spans="1:119" ht="15.75" customHeight="1" thickBot="1">
      <c r="A46" s="125" t="s">
        <v>71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  <c r="Q1" s="7"/>
      <c r="R1"/>
    </row>
    <row r="2" spans="1:134" ht="24" thickBot="1">
      <c r="A2" s="129" t="s">
        <v>147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  <c r="Q2" s="7"/>
      <c r="R2"/>
    </row>
    <row r="3" spans="1:134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4"/>
      <c r="M3" s="135"/>
      <c r="N3" s="36"/>
      <c r="O3" s="37"/>
      <c r="P3" s="136" t="s">
        <v>129</v>
      </c>
      <c r="Q3" s="11"/>
      <c r="R3"/>
    </row>
    <row r="4" spans="1:134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130</v>
      </c>
      <c r="N4" s="35" t="s">
        <v>9</v>
      </c>
      <c r="O4" s="35" t="s">
        <v>131</v>
      </c>
      <c r="P4" s="12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132</v>
      </c>
      <c r="B5" s="26"/>
      <c r="C5" s="26"/>
      <c r="D5" s="27">
        <f t="shared" ref="D5:N5" si="0">SUM(D6:D12)</f>
        <v>1399799</v>
      </c>
      <c r="E5" s="27">
        <f t="shared" si="0"/>
        <v>404802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1804601</v>
      </c>
      <c r="P5" s="33">
        <f t="shared" ref="P5:P47" si="1">(O5/P$49)</f>
        <v>756.64612159329135</v>
      </c>
      <c r="Q5" s="6"/>
    </row>
    <row r="6" spans="1:134">
      <c r="A6" s="12"/>
      <c r="B6" s="25">
        <v>311</v>
      </c>
      <c r="C6" s="20" t="s">
        <v>2</v>
      </c>
      <c r="D6" s="46">
        <v>781895</v>
      </c>
      <c r="E6" s="46">
        <v>404802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1186697</v>
      </c>
      <c r="P6" s="47">
        <f t="shared" si="1"/>
        <v>497.56687631027256</v>
      </c>
      <c r="Q6" s="9"/>
    </row>
    <row r="7" spans="1:134">
      <c r="A7" s="12"/>
      <c r="B7" s="25">
        <v>312.41000000000003</v>
      </c>
      <c r="C7" s="20" t="s">
        <v>133</v>
      </c>
      <c r="D7" s="46">
        <v>63030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63030</v>
      </c>
      <c r="P7" s="47">
        <f t="shared" si="1"/>
        <v>26.427672955974842</v>
      </c>
      <c r="Q7" s="9"/>
    </row>
    <row r="8" spans="1:134">
      <c r="A8" s="12"/>
      <c r="B8" s="25">
        <v>312.43</v>
      </c>
      <c r="C8" s="20" t="s">
        <v>134</v>
      </c>
      <c r="D8" s="46">
        <v>43159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43159</v>
      </c>
      <c r="P8" s="47">
        <f t="shared" si="1"/>
        <v>18.096016771488468</v>
      </c>
      <c r="Q8" s="9"/>
    </row>
    <row r="9" spans="1:134">
      <c r="A9" s="12"/>
      <c r="B9" s="25">
        <v>314.10000000000002</v>
      </c>
      <c r="C9" s="20" t="s">
        <v>13</v>
      </c>
      <c r="D9" s="46">
        <v>363586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363586</v>
      </c>
      <c r="P9" s="47">
        <f t="shared" si="1"/>
        <v>152.44696016771488</v>
      </c>
      <c r="Q9" s="9"/>
    </row>
    <row r="10" spans="1:134">
      <c r="A10" s="12"/>
      <c r="B10" s="25">
        <v>314.8</v>
      </c>
      <c r="C10" s="20" t="s">
        <v>14</v>
      </c>
      <c r="D10" s="46">
        <v>15343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15343</v>
      </c>
      <c r="P10" s="47">
        <f t="shared" si="1"/>
        <v>6.4331236897274637</v>
      </c>
      <c r="Q10" s="9"/>
    </row>
    <row r="11" spans="1:134">
      <c r="A11" s="12"/>
      <c r="B11" s="25">
        <v>315.10000000000002</v>
      </c>
      <c r="C11" s="20" t="s">
        <v>136</v>
      </c>
      <c r="D11" s="46">
        <v>117582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117582</v>
      </c>
      <c r="P11" s="47">
        <f t="shared" si="1"/>
        <v>49.300628930817609</v>
      </c>
      <c r="Q11" s="9"/>
    </row>
    <row r="12" spans="1:134">
      <c r="A12" s="12"/>
      <c r="B12" s="25">
        <v>316</v>
      </c>
      <c r="C12" s="20" t="s">
        <v>85</v>
      </c>
      <c r="D12" s="46">
        <v>15204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15204</v>
      </c>
      <c r="P12" s="47">
        <f t="shared" si="1"/>
        <v>6.3748427672955978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SUM(D14:D17)</f>
        <v>298346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65670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364016</v>
      </c>
      <c r="P13" s="45">
        <f t="shared" si="1"/>
        <v>152.6272536687631</v>
      </c>
      <c r="Q13" s="10"/>
    </row>
    <row r="14" spans="1:134">
      <c r="A14" s="12"/>
      <c r="B14" s="25">
        <v>322.89999999999998</v>
      </c>
      <c r="C14" s="20" t="s">
        <v>137</v>
      </c>
      <c r="D14" s="46">
        <v>750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7" si="4">SUM(D14:N14)</f>
        <v>750</v>
      </c>
      <c r="P14" s="47">
        <f t="shared" si="1"/>
        <v>0.31446540880503143</v>
      </c>
      <c r="Q14" s="9"/>
    </row>
    <row r="15" spans="1:134">
      <c r="A15" s="12"/>
      <c r="B15" s="25">
        <v>323.10000000000002</v>
      </c>
      <c r="C15" s="20" t="s">
        <v>18</v>
      </c>
      <c r="D15" s="46">
        <v>297596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297596</v>
      </c>
      <c r="P15" s="47">
        <f t="shared" si="1"/>
        <v>124.77819706498951</v>
      </c>
      <c r="Q15" s="9"/>
    </row>
    <row r="16" spans="1:134">
      <c r="A16" s="12"/>
      <c r="B16" s="25">
        <v>324.20999999999998</v>
      </c>
      <c r="C16" s="20" t="s">
        <v>138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39200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39200</v>
      </c>
      <c r="P16" s="47">
        <f t="shared" si="1"/>
        <v>16.436058700209642</v>
      </c>
      <c r="Q16" s="9"/>
    </row>
    <row r="17" spans="1:17">
      <c r="A17" s="12"/>
      <c r="B17" s="25">
        <v>324.22000000000003</v>
      </c>
      <c r="C17" s="20" t="s">
        <v>61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26470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26470</v>
      </c>
      <c r="P17" s="47">
        <f t="shared" si="1"/>
        <v>11.09853249475891</v>
      </c>
      <c r="Q17" s="9"/>
    </row>
    <row r="18" spans="1:17" ht="15.75">
      <c r="A18" s="29" t="s">
        <v>139</v>
      </c>
      <c r="B18" s="30"/>
      <c r="C18" s="31"/>
      <c r="D18" s="32">
        <f t="shared" ref="D18:N18" si="5">SUM(D19:D24)</f>
        <v>336211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336211</v>
      </c>
      <c r="P18" s="45">
        <f t="shared" si="1"/>
        <v>140.96897274633125</v>
      </c>
      <c r="Q18" s="10"/>
    </row>
    <row r="19" spans="1:17">
      <c r="A19" s="12"/>
      <c r="B19" s="25">
        <v>334.49</v>
      </c>
      <c r="C19" s="20" t="s">
        <v>63</v>
      </c>
      <c r="D19" s="46">
        <v>13176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3" si="6">SUM(D19:N19)</f>
        <v>13176</v>
      </c>
      <c r="P19" s="47">
        <f t="shared" si="1"/>
        <v>5.5245283018867921</v>
      </c>
      <c r="Q19" s="9"/>
    </row>
    <row r="20" spans="1:17">
      <c r="A20" s="12"/>
      <c r="B20" s="25">
        <v>335.125</v>
      </c>
      <c r="C20" s="20" t="s">
        <v>140</v>
      </c>
      <c r="D20" s="46">
        <v>105312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105312</v>
      </c>
      <c r="P20" s="47">
        <f t="shared" si="1"/>
        <v>44.155974842767293</v>
      </c>
      <c r="Q20" s="9"/>
    </row>
    <row r="21" spans="1:17">
      <c r="A21" s="12"/>
      <c r="B21" s="25">
        <v>335.14</v>
      </c>
      <c r="C21" s="20" t="s">
        <v>88</v>
      </c>
      <c r="D21" s="46">
        <v>2909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2909</v>
      </c>
      <c r="P21" s="47">
        <f t="shared" si="1"/>
        <v>1.2197064989517821</v>
      </c>
      <c r="Q21" s="9"/>
    </row>
    <row r="22" spans="1:17">
      <c r="A22" s="12"/>
      <c r="B22" s="25">
        <v>335.15</v>
      </c>
      <c r="C22" s="20" t="s">
        <v>89</v>
      </c>
      <c r="D22" s="46">
        <v>9369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9369</v>
      </c>
      <c r="P22" s="47">
        <f t="shared" si="1"/>
        <v>3.9283018867924526</v>
      </c>
      <c r="Q22" s="9"/>
    </row>
    <row r="23" spans="1:17">
      <c r="A23" s="12"/>
      <c r="B23" s="25">
        <v>335.18</v>
      </c>
      <c r="C23" s="20" t="s">
        <v>141</v>
      </c>
      <c r="D23" s="46">
        <v>191644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191644</v>
      </c>
      <c r="P23" s="47">
        <f t="shared" si="1"/>
        <v>80.353878406708588</v>
      </c>
      <c r="Q23" s="9"/>
    </row>
    <row r="24" spans="1:17">
      <c r="A24" s="12"/>
      <c r="B24" s="25">
        <v>335.48</v>
      </c>
      <c r="C24" s="20" t="s">
        <v>148</v>
      </c>
      <c r="D24" s="46">
        <v>13801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7">SUM(D24:N24)</f>
        <v>13801</v>
      </c>
      <c r="P24" s="47">
        <f t="shared" si="1"/>
        <v>5.7865828092243188</v>
      </c>
      <c r="Q24" s="9"/>
    </row>
    <row r="25" spans="1:17" ht="15.75">
      <c r="A25" s="29" t="s">
        <v>34</v>
      </c>
      <c r="B25" s="30"/>
      <c r="C25" s="31"/>
      <c r="D25" s="32">
        <f t="shared" ref="D25:N25" si="8">SUM(D26:D31)</f>
        <v>22151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3336504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3358655</v>
      </c>
      <c r="P25" s="45">
        <f t="shared" si="1"/>
        <v>1408.2410901467506</v>
      </c>
      <c r="Q25" s="10"/>
    </row>
    <row r="26" spans="1:17">
      <c r="A26" s="12"/>
      <c r="B26" s="25">
        <v>342.1</v>
      </c>
      <c r="C26" s="20" t="s">
        <v>64</v>
      </c>
      <c r="D26" s="46">
        <v>12953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9">SUM(D26:N26)</f>
        <v>12953</v>
      </c>
      <c r="P26" s="47">
        <f t="shared" si="1"/>
        <v>5.4310272536687627</v>
      </c>
      <c r="Q26" s="9"/>
    </row>
    <row r="27" spans="1:17">
      <c r="A27" s="12"/>
      <c r="B27" s="25">
        <v>343.3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1502586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1502586</v>
      </c>
      <c r="P27" s="47">
        <f t="shared" si="1"/>
        <v>630.01509433962269</v>
      </c>
      <c r="Q27" s="9"/>
    </row>
    <row r="28" spans="1:17">
      <c r="A28" s="12"/>
      <c r="B28" s="25">
        <v>343.4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782505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782505</v>
      </c>
      <c r="P28" s="47">
        <f t="shared" si="1"/>
        <v>328.09433962264148</v>
      </c>
      <c r="Q28" s="9"/>
    </row>
    <row r="29" spans="1:17">
      <c r="A29" s="12"/>
      <c r="B29" s="25">
        <v>343.5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899663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899663</v>
      </c>
      <c r="P29" s="47">
        <f t="shared" si="1"/>
        <v>377.21719077568133</v>
      </c>
      <c r="Q29" s="9"/>
    </row>
    <row r="30" spans="1:17">
      <c r="A30" s="12"/>
      <c r="B30" s="25">
        <v>346.9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151750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151750</v>
      </c>
      <c r="P30" s="47">
        <f t="shared" si="1"/>
        <v>63.626834381551362</v>
      </c>
      <c r="Q30" s="9"/>
    </row>
    <row r="31" spans="1:17">
      <c r="A31" s="12"/>
      <c r="B31" s="25">
        <v>347.3</v>
      </c>
      <c r="C31" s="20" t="s">
        <v>142</v>
      </c>
      <c r="D31" s="46">
        <v>9198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9198</v>
      </c>
      <c r="P31" s="47">
        <f t="shared" si="1"/>
        <v>3.8566037735849057</v>
      </c>
      <c r="Q31" s="9"/>
    </row>
    <row r="32" spans="1:17" ht="15.75">
      <c r="A32" s="29" t="s">
        <v>35</v>
      </c>
      <c r="B32" s="30"/>
      <c r="C32" s="31"/>
      <c r="D32" s="32">
        <f t="shared" ref="D32:N32" si="10">SUM(D33:D34)</f>
        <v>28154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0</v>
      </c>
      <c r="O32" s="32">
        <f>SUM(D32:N32)</f>
        <v>28154</v>
      </c>
      <c r="P32" s="45">
        <f t="shared" si="1"/>
        <v>11.804612159329141</v>
      </c>
      <c r="Q32" s="10"/>
    </row>
    <row r="33" spans="1:120">
      <c r="A33" s="13"/>
      <c r="B33" s="39">
        <v>351.1</v>
      </c>
      <c r="C33" s="21" t="s">
        <v>45</v>
      </c>
      <c r="D33" s="46">
        <v>26874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26874</v>
      </c>
      <c r="P33" s="47">
        <f t="shared" si="1"/>
        <v>11.267924528301887</v>
      </c>
      <c r="Q33" s="9"/>
    </row>
    <row r="34" spans="1:120">
      <c r="A34" s="13"/>
      <c r="B34" s="39">
        <v>351.3</v>
      </c>
      <c r="C34" s="21" t="s">
        <v>46</v>
      </c>
      <c r="D34" s="46">
        <v>1280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1280</v>
      </c>
      <c r="P34" s="47">
        <f t="shared" si="1"/>
        <v>0.5366876310272537</v>
      </c>
      <c r="Q34" s="9"/>
    </row>
    <row r="35" spans="1:120" ht="15.75">
      <c r="A35" s="29" t="s">
        <v>3</v>
      </c>
      <c r="B35" s="30"/>
      <c r="C35" s="31"/>
      <c r="D35" s="32">
        <f t="shared" ref="D35:N35" si="12">SUM(D36:D40)</f>
        <v>330617</v>
      </c>
      <c r="E35" s="32">
        <f t="shared" si="12"/>
        <v>-9</v>
      </c>
      <c r="F35" s="32">
        <f t="shared" si="12"/>
        <v>0</v>
      </c>
      <c r="G35" s="32">
        <f t="shared" si="12"/>
        <v>48373</v>
      </c>
      <c r="H35" s="32">
        <f t="shared" si="12"/>
        <v>0</v>
      </c>
      <c r="I35" s="32">
        <f t="shared" si="12"/>
        <v>12449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-25</v>
      </c>
      <c r="O35" s="32">
        <f>SUM(D35:N35)</f>
        <v>391405</v>
      </c>
      <c r="P35" s="45">
        <f t="shared" si="1"/>
        <v>164.11111111111111</v>
      </c>
      <c r="Q35" s="10"/>
    </row>
    <row r="36" spans="1:120">
      <c r="A36" s="12"/>
      <c r="B36" s="25">
        <v>361.1</v>
      </c>
      <c r="C36" s="20" t="s">
        <v>48</v>
      </c>
      <c r="D36" s="46">
        <v>2095</v>
      </c>
      <c r="E36" s="46">
        <v>-9</v>
      </c>
      <c r="F36" s="46">
        <v>0</v>
      </c>
      <c r="G36" s="46">
        <v>48373</v>
      </c>
      <c r="H36" s="46">
        <v>0</v>
      </c>
      <c r="I36" s="46">
        <v>1916</v>
      </c>
      <c r="J36" s="46">
        <v>0</v>
      </c>
      <c r="K36" s="46">
        <v>0</v>
      </c>
      <c r="L36" s="46">
        <v>0</v>
      </c>
      <c r="M36" s="46">
        <v>0</v>
      </c>
      <c r="N36" s="46">
        <v>-25</v>
      </c>
      <c r="O36" s="46">
        <f>SUM(D36:N36)</f>
        <v>52350</v>
      </c>
      <c r="P36" s="47">
        <f t="shared" si="1"/>
        <v>21.949685534591193</v>
      </c>
      <c r="Q36" s="9"/>
    </row>
    <row r="37" spans="1:120">
      <c r="A37" s="12"/>
      <c r="B37" s="25">
        <v>362</v>
      </c>
      <c r="C37" s="20" t="s">
        <v>143</v>
      </c>
      <c r="D37" s="46">
        <v>730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6" si="13">SUM(D37:N37)</f>
        <v>730</v>
      </c>
      <c r="P37" s="47">
        <f t="shared" si="1"/>
        <v>0.30607966457023061</v>
      </c>
      <c r="Q37" s="9"/>
    </row>
    <row r="38" spans="1:120">
      <c r="A38" s="12"/>
      <c r="B38" s="25">
        <v>364</v>
      </c>
      <c r="C38" s="20" t="s">
        <v>91</v>
      </c>
      <c r="D38" s="46">
        <v>310050</v>
      </c>
      <c r="E38" s="46">
        <v>0</v>
      </c>
      <c r="F38" s="46">
        <v>0</v>
      </c>
      <c r="G38" s="46">
        <v>0</v>
      </c>
      <c r="H38" s="46">
        <v>0</v>
      </c>
      <c r="I38" s="46">
        <v>5937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315987</v>
      </c>
      <c r="P38" s="47">
        <f t="shared" si="1"/>
        <v>132.48930817610062</v>
      </c>
      <c r="Q38" s="9"/>
    </row>
    <row r="39" spans="1:120">
      <c r="A39" s="12"/>
      <c r="B39" s="25">
        <v>366</v>
      </c>
      <c r="C39" s="20" t="s">
        <v>68</v>
      </c>
      <c r="D39" s="46">
        <v>14607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14607</v>
      </c>
      <c r="P39" s="47">
        <f t="shared" si="1"/>
        <v>6.1245283018867926</v>
      </c>
      <c r="Q39" s="9"/>
    </row>
    <row r="40" spans="1:120">
      <c r="A40" s="12"/>
      <c r="B40" s="25">
        <v>369.9</v>
      </c>
      <c r="C40" s="20" t="s">
        <v>69</v>
      </c>
      <c r="D40" s="46">
        <v>3135</v>
      </c>
      <c r="E40" s="46">
        <v>0</v>
      </c>
      <c r="F40" s="46">
        <v>0</v>
      </c>
      <c r="G40" s="46">
        <v>0</v>
      </c>
      <c r="H40" s="46">
        <v>0</v>
      </c>
      <c r="I40" s="46">
        <v>4596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7731</v>
      </c>
      <c r="P40" s="47">
        <f t="shared" si="1"/>
        <v>3.2415094339622641</v>
      </c>
      <c r="Q40" s="9"/>
    </row>
    <row r="41" spans="1:120" ht="15.75">
      <c r="A41" s="29" t="s">
        <v>36</v>
      </c>
      <c r="B41" s="30"/>
      <c r="C41" s="31"/>
      <c r="D41" s="32">
        <f t="shared" ref="D41:N41" si="14">SUM(D42:D46)</f>
        <v>154387</v>
      </c>
      <c r="E41" s="32">
        <f t="shared" si="14"/>
        <v>0</v>
      </c>
      <c r="F41" s="32">
        <f t="shared" si="14"/>
        <v>0</v>
      </c>
      <c r="G41" s="32">
        <f t="shared" si="14"/>
        <v>166175</v>
      </c>
      <c r="H41" s="32">
        <f t="shared" si="14"/>
        <v>0</v>
      </c>
      <c r="I41" s="32">
        <f t="shared" si="14"/>
        <v>209502</v>
      </c>
      <c r="J41" s="32">
        <f t="shared" si="14"/>
        <v>0</v>
      </c>
      <c r="K41" s="32">
        <f t="shared" si="14"/>
        <v>0</v>
      </c>
      <c r="L41" s="32">
        <f t="shared" si="14"/>
        <v>0</v>
      </c>
      <c r="M41" s="32">
        <f t="shared" si="14"/>
        <v>0</v>
      </c>
      <c r="N41" s="32">
        <f t="shared" si="14"/>
        <v>66795</v>
      </c>
      <c r="O41" s="32">
        <f t="shared" si="13"/>
        <v>596859</v>
      </c>
      <c r="P41" s="45">
        <f t="shared" si="1"/>
        <v>250.25534591194969</v>
      </c>
      <c r="Q41" s="9"/>
    </row>
    <row r="42" spans="1:120">
      <c r="A42" s="12"/>
      <c r="B42" s="25">
        <v>381</v>
      </c>
      <c r="C42" s="20" t="s">
        <v>49</v>
      </c>
      <c r="D42" s="46">
        <v>0</v>
      </c>
      <c r="E42" s="46">
        <v>0</v>
      </c>
      <c r="F42" s="46">
        <v>0</v>
      </c>
      <c r="G42" s="46">
        <v>166175</v>
      </c>
      <c r="H42" s="46">
        <v>0</v>
      </c>
      <c r="I42" s="46">
        <v>4132</v>
      </c>
      <c r="J42" s="46">
        <v>0</v>
      </c>
      <c r="K42" s="46">
        <v>0</v>
      </c>
      <c r="L42" s="46">
        <v>0</v>
      </c>
      <c r="M42" s="46">
        <v>0</v>
      </c>
      <c r="N42" s="46">
        <v>18397</v>
      </c>
      <c r="O42" s="46">
        <f t="shared" si="13"/>
        <v>188704</v>
      </c>
      <c r="P42" s="47">
        <f t="shared" si="1"/>
        <v>79.121174004192866</v>
      </c>
      <c r="Q42" s="9"/>
    </row>
    <row r="43" spans="1:120">
      <c r="A43" s="12"/>
      <c r="B43" s="25">
        <v>382</v>
      </c>
      <c r="C43" s="20" t="s">
        <v>149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205370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205370</v>
      </c>
      <c r="P43" s="47">
        <f t="shared" si="1"/>
        <v>86.109014675052407</v>
      </c>
      <c r="Q43" s="9"/>
    </row>
    <row r="44" spans="1:120">
      <c r="A44" s="12"/>
      <c r="B44" s="25">
        <v>386.1</v>
      </c>
      <c r="C44" s="20" t="s">
        <v>150</v>
      </c>
      <c r="D44" s="46">
        <v>110000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110000</v>
      </c>
      <c r="P44" s="47">
        <f t="shared" si="1"/>
        <v>46.121593291404615</v>
      </c>
      <c r="Q44" s="9"/>
    </row>
    <row r="45" spans="1:120">
      <c r="A45" s="12"/>
      <c r="B45" s="25">
        <v>386.7</v>
      </c>
      <c r="C45" s="20" t="s">
        <v>151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48398</v>
      </c>
      <c r="O45" s="46">
        <f t="shared" si="13"/>
        <v>48398</v>
      </c>
      <c r="P45" s="47">
        <f t="shared" si="1"/>
        <v>20.29266247379455</v>
      </c>
      <c r="Q45" s="9"/>
    </row>
    <row r="46" spans="1:120" ht="15.75" thickBot="1">
      <c r="A46" s="48"/>
      <c r="B46" s="49">
        <v>392</v>
      </c>
      <c r="C46" s="20" t="s">
        <v>145</v>
      </c>
      <c r="D46" s="46">
        <v>44387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44387</v>
      </c>
      <c r="P46" s="47">
        <f t="shared" si="1"/>
        <v>18.61090146750524</v>
      </c>
      <c r="Q46" s="9"/>
    </row>
    <row r="47" spans="1:120" ht="16.5" thickBot="1">
      <c r="A47" s="14" t="s">
        <v>43</v>
      </c>
      <c r="B47" s="23"/>
      <c r="C47" s="22"/>
      <c r="D47" s="15">
        <f t="shared" ref="D47:N47" si="15">SUM(D5,D13,D18,D25,D32,D35,D41)</f>
        <v>2569665</v>
      </c>
      <c r="E47" s="15">
        <f t="shared" si="15"/>
        <v>404793</v>
      </c>
      <c r="F47" s="15">
        <f t="shared" si="15"/>
        <v>0</v>
      </c>
      <c r="G47" s="15">
        <f t="shared" si="15"/>
        <v>214548</v>
      </c>
      <c r="H47" s="15">
        <f t="shared" si="15"/>
        <v>0</v>
      </c>
      <c r="I47" s="15">
        <f t="shared" si="15"/>
        <v>3624125</v>
      </c>
      <c r="J47" s="15">
        <f t="shared" si="15"/>
        <v>0</v>
      </c>
      <c r="K47" s="15">
        <f t="shared" si="15"/>
        <v>0</v>
      </c>
      <c r="L47" s="15">
        <f t="shared" si="15"/>
        <v>0</v>
      </c>
      <c r="M47" s="15">
        <f t="shared" si="15"/>
        <v>0</v>
      </c>
      <c r="N47" s="15">
        <f t="shared" si="15"/>
        <v>66770</v>
      </c>
      <c r="O47" s="15">
        <f>SUM(D47:N47)</f>
        <v>6879901</v>
      </c>
      <c r="P47" s="38">
        <f t="shared" si="1"/>
        <v>2884.6545073375264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123" t="s">
        <v>152</v>
      </c>
      <c r="N49" s="123"/>
      <c r="O49" s="123"/>
      <c r="P49" s="43">
        <v>2385</v>
      </c>
    </row>
    <row r="50" spans="1:16">
      <c r="A50" s="124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2"/>
    </row>
    <row r="51" spans="1:16" ht="15.75" customHeight="1" thickBot="1">
      <c r="A51" s="125" t="s">
        <v>71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5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  <c r="Q1" s="7"/>
      <c r="R1"/>
    </row>
    <row r="2" spans="1:134" ht="24" thickBot="1">
      <c r="A2" s="129" t="s">
        <v>128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  <c r="Q2" s="7"/>
      <c r="R2"/>
    </row>
    <row r="3" spans="1:134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4"/>
      <c r="M3" s="135"/>
      <c r="N3" s="36"/>
      <c r="O3" s="37"/>
      <c r="P3" s="136" t="s">
        <v>129</v>
      </c>
      <c r="Q3" s="11"/>
      <c r="R3"/>
    </row>
    <row r="4" spans="1:134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130</v>
      </c>
      <c r="N4" s="35" t="s">
        <v>9</v>
      </c>
      <c r="O4" s="35" t="s">
        <v>131</v>
      </c>
      <c r="P4" s="12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132</v>
      </c>
      <c r="B5" s="26"/>
      <c r="C5" s="26"/>
      <c r="D5" s="27">
        <f t="shared" ref="D5:N5" si="0">SUM(D6:D13)</f>
        <v>1347882</v>
      </c>
      <c r="E5" s="27">
        <f t="shared" si="0"/>
        <v>366242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1714124</v>
      </c>
      <c r="P5" s="33">
        <f t="shared" ref="P5:P52" si="1">(O5/P$54)</f>
        <v>724.17574989438106</v>
      </c>
      <c r="Q5" s="6"/>
    </row>
    <row r="6" spans="1:134">
      <c r="A6" s="12"/>
      <c r="B6" s="25">
        <v>311</v>
      </c>
      <c r="C6" s="20" t="s">
        <v>2</v>
      </c>
      <c r="D6" s="46">
        <v>763693</v>
      </c>
      <c r="E6" s="46">
        <v>32602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796295</v>
      </c>
      <c r="P6" s="47">
        <f t="shared" si="1"/>
        <v>336.41529362061681</v>
      </c>
      <c r="Q6" s="9"/>
    </row>
    <row r="7" spans="1:134">
      <c r="A7" s="12"/>
      <c r="B7" s="25">
        <v>312.41000000000003</v>
      </c>
      <c r="C7" s="20" t="s">
        <v>133</v>
      </c>
      <c r="D7" s="46">
        <v>62524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62524</v>
      </c>
      <c r="P7" s="47">
        <f t="shared" si="1"/>
        <v>26.414871144909167</v>
      </c>
      <c r="Q7" s="9"/>
    </row>
    <row r="8" spans="1:134">
      <c r="A8" s="12"/>
      <c r="B8" s="25">
        <v>312.43</v>
      </c>
      <c r="C8" s="20" t="s">
        <v>134</v>
      </c>
      <c r="D8" s="46">
        <v>42290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42290</v>
      </c>
      <c r="P8" s="47">
        <f t="shared" si="1"/>
        <v>17.866497676383609</v>
      </c>
      <c r="Q8" s="9"/>
    </row>
    <row r="9" spans="1:134">
      <c r="A9" s="12"/>
      <c r="B9" s="25">
        <v>312.63</v>
      </c>
      <c r="C9" s="20" t="s">
        <v>135</v>
      </c>
      <c r="D9" s="46">
        <v>0</v>
      </c>
      <c r="E9" s="46">
        <v>333640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333640</v>
      </c>
      <c r="P9" s="47">
        <f t="shared" si="1"/>
        <v>140.9547950992818</v>
      </c>
      <c r="Q9" s="9"/>
    </row>
    <row r="10" spans="1:134">
      <c r="A10" s="12"/>
      <c r="B10" s="25">
        <v>314.10000000000002</v>
      </c>
      <c r="C10" s="20" t="s">
        <v>13</v>
      </c>
      <c r="D10" s="46">
        <v>336737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336737</v>
      </c>
      <c r="P10" s="47">
        <f t="shared" si="1"/>
        <v>142.26320236586398</v>
      </c>
      <c r="Q10" s="9"/>
    </row>
    <row r="11" spans="1:134">
      <c r="A11" s="12"/>
      <c r="B11" s="25">
        <v>314.8</v>
      </c>
      <c r="C11" s="20" t="s">
        <v>14</v>
      </c>
      <c r="D11" s="46">
        <v>12453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12453</v>
      </c>
      <c r="P11" s="47">
        <f t="shared" si="1"/>
        <v>5.2610899873257289</v>
      </c>
      <c r="Q11" s="9"/>
    </row>
    <row r="12" spans="1:134">
      <c r="A12" s="12"/>
      <c r="B12" s="25">
        <v>315.10000000000002</v>
      </c>
      <c r="C12" s="20" t="s">
        <v>136</v>
      </c>
      <c r="D12" s="46">
        <v>113177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113177</v>
      </c>
      <c r="P12" s="47">
        <f t="shared" si="1"/>
        <v>47.814533164343054</v>
      </c>
      <c r="Q12" s="9"/>
    </row>
    <row r="13" spans="1:134">
      <c r="A13" s="12"/>
      <c r="B13" s="25">
        <v>316</v>
      </c>
      <c r="C13" s="20" t="s">
        <v>85</v>
      </c>
      <c r="D13" s="46">
        <v>17008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17008</v>
      </c>
      <c r="P13" s="47">
        <f t="shared" si="1"/>
        <v>7.1854668356569498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SUM(D15:D18)</f>
        <v>259541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91815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7" si="4">SUM(D14:N14)</f>
        <v>351356</v>
      </c>
      <c r="P14" s="45">
        <f t="shared" si="1"/>
        <v>148.4393747359527</v>
      </c>
      <c r="Q14" s="10"/>
    </row>
    <row r="15" spans="1:134">
      <c r="A15" s="12"/>
      <c r="B15" s="25">
        <v>322.89999999999998</v>
      </c>
      <c r="C15" s="20" t="s">
        <v>137</v>
      </c>
      <c r="D15" s="46">
        <v>825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825</v>
      </c>
      <c r="P15" s="47">
        <f t="shared" si="1"/>
        <v>0.3485424588086185</v>
      </c>
      <c r="Q15" s="9"/>
    </row>
    <row r="16" spans="1:134">
      <c r="A16" s="12"/>
      <c r="B16" s="25">
        <v>323.10000000000002</v>
      </c>
      <c r="C16" s="20" t="s">
        <v>18</v>
      </c>
      <c r="D16" s="46">
        <v>258716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258716</v>
      </c>
      <c r="P16" s="47">
        <f t="shared" si="1"/>
        <v>109.30122517955218</v>
      </c>
      <c r="Q16" s="9"/>
    </row>
    <row r="17" spans="1:17">
      <c r="A17" s="12"/>
      <c r="B17" s="25">
        <v>324.20999999999998</v>
      </c>
      <c r="C17" s="20" t="s">
        <v>138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83475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83475</v>
      </c>
      <c r="P17" s="47">
        <f t="shared" si="1"/>
        <v>35.266159695817493</v>
      </c>
      <c r="Q17" s="9"/>
    </row>
    <row r="18" spans="1:17">
      <c r="A18" s="12"/>
      <c r="B18" s="25">
        <v>324.22000000000003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8340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8340</v>
      </c>
      <c r="P18" s="47">
        <f t="shared" si="1"/>
        <v>3.5234474017743982</v>
      </c>
      <c r="Q18" s="9"/>
    </row>
    <row r="19" spans="1:17" ht="15.75">
      <c r="A19" s="29" t="s">
        <v>139</v>
      </c>
      <c r="B19" s="30"/>
      <c r="C19" s="31"/>
      <c r="D19" s="32">
        <f t="shared" ref="D19:N19" si="5">SUM(D20:D26)</f>
        <v>618671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618671</v>
      </c>
      <c r="P19" s="45">
        <f t="shared" si="1"/>
        <v>261.37346852555976</v>
      </c>
      <c r="Q19" s="10"/>
    </row>
    <row r="20" spans="1:17">
      <c r="A20" s="12"/>
      <c r="B20" s="25">
        <v>331.1</v>
      </c>
      <c r="C20" s="20" t="s">
        <v>86</v>
      </c>
      <c r="D20" s="46">
        <v>49804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49804</v>
      </c>
      <c r="P20" s="47">
        <f t="shared" si="1"/>
        <v>21.04098014364174</v>
      </c>
      <c r="Q20" s="9"/>
    </row>
    <row r="21" spans="1:17">
      <c r="A21" s="12"/>
      <c r="B21" s="25">
        <v>334.49</v>
      </c>
      <c r="C21" s="20" t="s">
        <v>63</v>
      </c>
      <c r="D21" s="46">
        <v>115091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115091</v>
      </c>
      <c r="P21" s="47">
        <f t="shared" si="1"/>
        <v>48.623151668779045</v>
      </c>
      <c r="Q21" s="9"/>
    </row>
    <row r="22" spans="1:17">
      <c r="A22" s="12"/>
      <c r="B22" s="25">
        <v>335.125</v>
      </c>
      <c r="C22" s="20" t="s">
        <v>140</v>
      </c>
      <c r="D22" s="46">
        <v>85324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85324</v>
      </c>
      <c r="P22" s="47">
        <f t="shared" si="1"/>
        <v>36.04731727925644</v>
      </c>
      <c r="Q22" s="9"/>
    </row>
    <row r="23" spans="1:17">
      <c r="A23" s="12"/>
      <c r="B23" s="25">
        <v>335.14</v>
      </c>
      <c r="C23" s="20" t="s">
        <v>88</v>
      </c>
      <c r="D23" s="46">
        <v>2166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2166</v>
      </c>
      <c r="P23" s="47">
        <f t="shared" si="1"/>
        <v>0.91508238276299114</v>
      </c>
      <c r="Q23" s="9"/>
    </row>
    <row r="24" spans="1:17">
      <c r="A24" s="12"/>
      <c r="B24" s="25">
        <v>335.15</v>
      </c>
      <c r="C24" s="20" t="s">
        <v>89</v>
      </c>
      <c r="D24" s="46">
        <v>9406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9406</v>
      </c>
      <c r="P24" s="47">
        <f t="shared" si="1"/>
        <v>3.9738065061258978</v>
      </c>
      <c r="Q24" s="9"/>
    </row>
    <row r="25" spans="1:17">
      <c r="A25" s="12"/>
      <c r="B25" s="25">
        <v>335.18</v>
      </c>
      <c r="C25" s="20" t="s">
        <v>141</v>
      </c>
      <c r="D25" s="46">
        <v>169114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169114</v>
      </c>
      <c r="P25" s="47">
        <f t="shared" si="1"/>
        <v>71.446556822982672</v>
      </c>
      <c r="Q25" s="9"/>
    </row>
    <row r="26" spans="1:17">
      <c r="A26" s="12"/>
      <c r="B26" s="25">
        <v>337.7</v>
      </c>
      <c r="C26" s="20" t="s">
        <v>29</v>
      </c>
      <c r="D26" s="46">
        <v>187766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187766</v>
      </c>
      <c r="P26" s="47">
        <f t="shared" si="1"/>
        <v>79.326573722010991</v>
      </c>
      <c r="Q26" s="9"/>
    </row>
    <row r="27" spans="1:17" ht="15.75">
      <c r="A27" s="29" t="s">
        <v>34</v>
      </c>
      <c r="B27" s="30"/>
      <c r="C27" s="31"/>
      <c r="D27" s="32">
        <f t="shared" ref="D27:N27" si="6">SUM(D28:D36)</f>
        <v>14778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2983109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32">
        <f t="shared" si="4"/>
        <v>2997887</v>
      </c>
      <c r="P27" s="45">
        <f t="shared" si="1"/>
        <v>1266.5344317701731</v>
      </c>
      <c r="Q27" s="10"/>
    </row>
    <row r="28" spans="1:17">
      <c r="A28" s="12"/>
      <c r="B28" s="25">
        <v>341.9</v>
      </c>
      <c r="C28" s="20" t="s">
        <v>101</v>
      </c>
      <c r="D28" s="46">
        <v>3179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6" si="7">SUM(D28:N28)</f>
        <v>3179</v>
      </c>
      <c r="P28" s="47">
        <f t="shared" si="1"/>
        <v>1.3430502746092099</v>
      </c>
      <c r="Q28" s="9"/>
    </row>
    <row r="29" spans="1:17">
      <c r="A29" s="12"/>
      <c r="B29" s="25">
        <v>342.1</v>
      </c>
      <c r="C29" s="20" t="s">
        <v>64</v>
      </c>
      <c r="D29" s="46">
        <v>1689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1689</v>
      </c>
      <c r="P29" s="47">
        <f t="shared" si="1"/>
        <v>0.71356147021546257</v>
      </c>
      <c r="Q29" s="9"/>
    </row>
    <row r="30" spans="1:17">
      <c r="A30" s="12"/>
      <c r="B30" s="25">
        <v>342.9</v>
      </c>
      <c r="C30" s="20" t="s">
        <v>65</v>
      </c>
      <c r="D30" s="46">
        <v>6055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6055</v>
      </c>
      <c r="P30" s="47">
        <f t="shared" si="1"/>
        <v>2.5580904098014363</v>
      </c>
      <c r="Q30" s="9"/>
    </row>
    <row r="31" spans="1:17">
      <c r="A31" s="12"/>
      <c r="B31" s="25">
        <v>343.3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1351180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1351180</v>
      </c>
      <c r="P31" s="47">
        <f t="shared" si="1"/>
        <v>570.84072665821714</v>
      </c>
      <c r="Q31" s="9"/>
    </row>
    <row r="32" spans="1:17">
      <c r="A32" s="12"/>
      <c r="B32" s="25">
        <v>343.4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646262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646262</v>
      </c>
      <c r="P32" s="47">
        <f t="shared" si="1"/>
        <v>273.02999577524292</v>
      </c>
      <c r="Q32" s="9"/>
    </row>
    <row r="33" spans="1:17">
      <c r="A33" s="12"/>
      <c r="B33" s="25">
        <v>343.5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871830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871830</v>
      </c>
      <c r="P33" s="47">
        <f t="shared" si="1"/>
        <v>368.32699619771864</v>
      </c>
      <c r="Q33" s="9"/>
    </row>
    <row r="34" spans="1:17">
      <c r="A34" s="12"/>
      <c r="B34" s="25">
        <v>343.8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77837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77837</v>
      </c>
      <c r="P34" s="47">
        <f t="shared" si="1"/>
        <v>32.884241656104777</v>
      </c>
      <c r="Q34" s="9"/>
    </row>
    <row r="35" spans="1:17">
      <c r="A35" s="12"/>
      <c r="B35" s="25">
        <v>346.9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36000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36000</v>
      </c>
      <c r="P35" s="47">
        <f t="shared" si="1"/>
        <v>15.209125475285171</v>
      </c>
      <c r="Q35" s="9"/>
    </row>
    <row r="36" spans="1:17">
      <c r="A36" s="12"/>
      <c r="B36" s="25">
        <v>347.3</v>
      </c>
      <c r="C36" s="20" t="s">
        <v>142</v>
      </c>
      <c r="D36" s="46">
        <v>3855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3855</v>
      </c>
      <c r="P36" s="47">
        <f t="shared" si="1"/>
        <v>1.6286438529784537</v>
      </c>
      <c r="Q36" s="9"/>
    </row>
    <row r="37" spans="1:17" ht="15.75">
      <c r="A37" s="29" t="s">
        <v>35</v>
      </c>
      <c r="B37" s="30"/>
      <c r="C37" s="31"/>
      <c r="D37" s="32">
        <f t="shared" ref="D37:N37" si="8">SUM(D38:D40)</f>
        <v>32284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ref="O37:O52" si="9">SUM(D37:N37)</f>
        <v>32284</v>
      </c>
      <c r="P37" s="45">
        <f t="shared" si="1"/>
        <v>13.639205745669624</v>
      </c>
      <c r="Q37" s="10"/>
    </row>
    <row r="38" spans="1:17">
      <c r="A38" s="13"/>
      <c r="B38" s="39">
        <v>351.1</v>
      </c>
      <c r="C38" s="21" t="s">
        <v>45</v>
      </c>
      <c r="D38" s="46">
        <v>30708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30708</v>
      </c>
      <c r="P38" s="47">
        <f t="shared" si="1"/>
        <v>12.97338403041825</v>
      </c>
      <c r="Q38" s="9"/>
    </row>
    <row r="39" spans="1:17">
      <c r="A39" s="13"/>
      <c r="B39" s="39">
        <v>351.3</v>
      </c>
      <c r="C39" s="21" t="s">
        <v>46</v>
      </c>
      <c r="D39" s="46">
        <v>1493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1493</v>
      </c>
      <c r="P39" s="47">
        <f t="shared" si="1"/>
        <v>0.6307562315166878</v>
      </c>
      <c r="Q39" s="9"/>
    </row>
    <row r="40" spans="1:17">
      <c r="A40" s="13"/>
      <c r="B40" s="39">
        <v>359</v>
      </c>
      <c r="C40" s="21" t="s">
        <v>47</v>
      </c>
      <c r="D40" s="46">
        <v>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83</v>
      </c>
      <c r="P40" s="47">
        <f t="shared" si="1"/>
        <v>3.5065483734685259E-2</v>
      </c>
      <c r="Q40" s="9"/>
    </row>
    <row r="41" spans="1:17" ht="15.75">
      <c r="A41" s="29" t="s">
        <v>3</v>
      </c>
      <c r="B41" s="30"/>
      <c r="C41" s="31"/>
      <c r="D41" s="32">
        <f t="shared" ref="D41:N41" si="10">SUM(D42:D47)</f>
        <v>65253</v>
      </c>
      <c r="E41" s="32">
        <f t="shared" si="10"/>
        <v>1494</v>
      </c>
      <c r="F41" s="32">
        <f t="shared" si="10"/>
        <v>0</v>
      </c>
      <c r="G41" s="32">
        <f t="shared" si="10"/>
        <v>4</v>
      </c>
      <c r="H41" s="32">
        <f t="shared" si="10"/>
        <v>0</v>
      </c>
      <c r="I41" s="32">
        <f t="shared" si="10"/>
        <v>120419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10"/>
        <v>0</v>
      </c>
      <c r="O41" s="32">
        <f t="shared" si="9"/>
        <v>187170</v>
      </c>
      <c r="P41" s="45">
        <f t="shared" si="1"/>
        <v>79.07477820025349</v>
      </c>
      <c r="Q41" s="10"/>
    </row>
    <row r="42" spans="1:17">
      <c r="A42" s="12"/>
      <c r="B42" s="25">
        <v>361.1</v>
      </c>
      <c r="C42" s="20" t="s">
        <v>48</v>
      </c>
      <c r="D42" s="46">
        <v>3142</v>
      </c>
      <c r="E42" s="46">
        <v>1494</v>
      </c>
      <c r="F42" s="46">
        <v>0</v>
      </c>
      <c r="G42" s="46">
        <v>4</v>
      </c>
      <c r="H42" s="46">
        <v>0</v>
      </c>
      <c r="I42" s="46">
        <v>4158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8798</v>
      </c>
      <c r="P42" s="47">
        <f t="shared" si="1"/>
        <v>3.7169412758766369</v>
      </c>
      <c r="Q42" s="9"/>
    </row>
    <row r="43" spans="1:17">
      <c r="A43" s="12"/>
      <c r="B43" s="25">
        <v>362</v>
      </c>
      <c r="C43" s="20" t="s">
        <v>143</v>
      </c>
      <c r="D43" s="46">
        <v>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70</v>
      </c>
      <c r="P43" s="47">
        <f t="shared" si="1"/>
        <v>2.9573299535276723E-2</v>
      </c>
      <c r="Q43" s="9"/>
    </row>
    <row r="44" spans="1:17">
      <c r="A44" s="12"/>
      <c r="B44" s="25">
        <v>364</v>
      </c>
      <c r="C44" s="20" t="s">
        <v>91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116261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116261</v>
      </c>
      <c r="P44" s="47">
        <f t="shared" si="1"/>
        <v>49.117448246725814</v>
      </c>
      <c r="Q44" s="9"/>
    </row>
    <row r="45" spans="1:17">
      <c r="A45" s="12"/>
      <c r="B45" s="25">
        <v>365</v>
      </c>
      <c r="C45" s="20" t="s">
        <v>102</v>
      </c>
      <c r="D45" s="46">
        <v>2067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2067</v>
      </c>
      <c r="P45" s="47">
        <f t="shared" si="1"/>
        <v>0.8732572877059569</v>
      </c>
      <c r="Q45" s="9"/>
    </row>
    <row r="46" spans="1:17">
      <c r="A46" s="12"/>
      <c r="B46" s="25">
        <v>366</v>
      </c>
      <c r="C46" s="20" t="s">
        <v>68</v>
      </c>
      <c r="D46" s="46">
        <v>27609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27609</v>
      </c>
      <c r="P46" s="47">
        <f t="shared" si="1"/>
        <v>11.664131812420786</v>
      </c>
      <c r="Q46" s="9"/>
    </row>
    <row r="47" spans="1:17">
      <c r="A47" s="12"/>
      <c r="B47" s="25">
        <v>369.9</v>
      </c>
      <c r="C47" s="20" t="s">
        <v>69</v>
      </c>
      <c r="D47" s="46">
        <v>32365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32365</v>
      </c>
      <c r="P47" s="47">
        <f t="shared" si="1"/>
        <v>13.673426277989016</v>
      </c>
      <c r="Q47" s="9"/>
    </row>
    <row r="48" spans="1:17" ht="15.75">
      <c r="A48" s="29" t="s">
        <v>36</v>
      </c>
      <c r="B48" s="30"/>
      <c r="C48" s="31"/>
      <c r="D48" s="32">
        <f t="shared" ref="D48:N48" si="11">SUM(D49:D51)</f>
        <v>74899</v>
      </c>
      <c r="E48" s="32">
        <f t="shared" si="11"/>
        <v>12679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214439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 t="shared" si="9"/>
        <v>302017</v>
      </c>
      <c r="P48" s="45">
        <f t="shared" si="1"/>
        <v>127.59484579636671</v>
      </c>
      <c r="Q48" s="9"/>
    </row>
    <row r="49" spans="1:120">
      <c r="A49" s="12"/>
      <c r="B49" s="25">
        <v>381</v>
      </c>
      <c r="C49" s="20" t="s">
        <v>49</v>
      </c>
      <c r="D49" s="46">
        <v>74283</v>
      </c>
      <c r="E49" s="46">
        <v>12679</v>
      </c>
      <c r="F49" s="46">
        <v>0</v>
      </c>
      <c r="G49" s="46">
        <v>0</v>
      </c>
      <c r="H49" s="46">
        <v>0</v>
      </c>
      <c r="I49" s="46">
        <v>139219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226181</v>
      </c>
      <c r="P49" s="47">
        <f t="shared" si="1"/>
        <v>95.555978031263209</v>
      </c>
      <c r="Q49" s="9"/>
    </row>
    <row r="50" spans="1:120">
      <c r="A50" s="12"/>
      <c r="B50" s="25">
        <v>389.4</v>
      </c>
      <c r="C50" s="20" t="s">
        <v>144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75220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75220</v>
      </c>
      <c r="P50" s="47">
        <f t="shared" si="1"/>
        <v>31.778622729193071</v>
      </c>
      <c r="Q50" s="9"/>
    </row>
    <row r="51" spans="1:120" ht="15.75" thickBot="1">
      <c r="A51" s="48"/>
      <c r="B51" s="49">
        <v>392</v>
      </c>
      <c r="C51" s="20" t="s">
        <v>145</v>
      </c>
      <c r="D51" s="46">
        <v>616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616</v>
      </c>
      <c r="P51" s="47">
        <f t="shared" si="1"/>
        <v>0.26024503591043513</v>
      </c>
      <c r="Q51" s="9"/>
    </row>
    <row r="52" spans="1:120" ht="16.5" thickBot="1">
      <c r="A52" s="14" t="s">
        <v>43</v>
      </c>
      <c r="B52" s="23"/>
      <c r="C52" s="22"/>
      <c r="D52" s="15">
        <f t="shared" ref="D52:N52" si="12">SUM(D5,D14,D19,D27,D37,D41,D48)</f>
        <v>2413308</v>
      </c>
      <c r="E52" s="15">
        <f t="shared" si="12"/>
        <v>380415</v>
      </c>
      <c r="F52" s="15">
        <f t="shared" si="12"/>
        <v>0</v>
      </c>
      <c r="G52" s="15">
        <f t="shared" si="12"/>
        <v>4</v>
      </c>
      <c r="H52" s="15">
        <f t="shared" si="12"/>
        <v>0</v>
      </c>
      <c r="I52" s="15">
        <f t="shared" si="12"/>
        <v>3409782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12"/>
        <v>0</v>
      </c>
      <c r="O52" s="15">
        <f t="shared" si="9"/>
        <v>6203509</v>
      </c>
      <c r="P52" s="38">
        <f t="shared" si="1"/>
        <v>2620.8318546683568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123" t="s">
        <v>146</v>
      </c>
      <c r="N54" s="123"/>
      <c r="O54" s="123"/>
      <c r="P54" s="43">
        <v>2367</v>
      </c>
    </row>
    <row r="55" spans="1:120">
      <c r="A55" s="12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2"/>
    </row>
    <row r="56" spans="1:120" ht="15.75" customHeight="1" thickBot="1">
      <c r="A56" s="125" t="s">
        <v>71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5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125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1217109</v>
      </c>
      <c r="E5" s="27">
        <f t="shared" si="0"/>
        <v>316794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1533903</v>
      </c>
      <c r="O5" s="33">
        <f t="shared" ref="O5:O46" si="1">(N5/O$48)</f>
        <v>540.1066901408451</v>
      </c>
      <c r="P5" s="6"/>
    </row>
    <row r="6" spans="1:133">
      <c r="A6" s="12"/>
      <c r="B6" s="25">
        <v>311</v>
      </c>
      <c r="C6" s="20" t="s">
        <v>2</v>
      </c>
      <c r="D6" s="46">
        <v>704934</v>
      </c>
      <c r="E6" s="46">
        <v>25717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730651</v>
      </c>
      <c r="O6" s="47">
        <f t="shared" si="1"/>
        <v>257.27147887323946</v>
      </c>
      <c r="P6" s="9"/>
    </row>
    <row r="7" spans="1:133">
      <c r="A7" s="12"/>
      <c r="B7" s="25">
        <v>312.41000000000003</v>
      </c>
      <c r="C7" s="20" t="s">
        <v>11</v>
      </c>
      <c r="D7" s="46">
        <v>57359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57359</v>
      </c>
      <c r="O7" s="47">
        <f t="shared" si="1"/>
        <v>20.196830985915494</v>
      </c>
      <c r="P7" s="9"/>
    </row>
    <row r="8" spans="1:133">
      <c r="A8" s="12"/>
      <c r="B8" s="25">
        <v>312.42</v>
      </c>
      <c r="C8" s="20" t="s">
        <v>79</v>
      </c>
      <c r="D8" s="46">
        <v>34133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34133</v>
      </c>
      <c r="O8" s="47">
        <f t="shared" si="1"/>
        <v>12.018661971830985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291077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291077</v>
      </c>
      <c r="O9" s="47">
        <f t="shared" si="1"/>
        <v>102.4919014084507</v>
      </c>
      <c r="P9" s="9"/>
    </row>
    <row r="10" spans="1:133">
      <c r="A10" s="12"/>
      <c r="B10" s="25">
        <v>314.10000000000002</v>
      </c>
      <c r="C10" s="20" t="s">
        <v>13</v>
      </c>
      <c r="D10" s="46">
        <v>294384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294384</v>
      </c>
      <c r="O10" s="47">
        <f t="shared" si="1"/>
        <v>103.65633802816902</v>
      </c>
      <c r="P10" s="9"/>
    </row>
    <row r="11" spans="1:133">
      <c r="A11" s="12"/>
      <c r="B11" s="25">
        <v>314.8</v>
      </c>
      <c r="C11" s="20" t="s">
        <v>14</v>
      </c>
      <c r="D11" s="46">
        <v>11189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11189</v>
      </c>
      <c r="O11" s="47">
        <f t="shared" si="1"/>
        <v>3.9397887323943661</v>
      </c>
      <c r="P11" s="9"/>
    </row>
    <row r="12" spans="1:133">
      <c r="A12" s="12"/>
      <c r="B12" s="25">
        <v>315</v>
      </c>
      <c r="C12" s="20" t="s">
        <v>84</v>
      </c>
      <c r="D12" s="46">
        <v>99677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99677</v>
      </c>
      <c r="O12" s="47">
        <f t="shared" si="1"/>
        <v>35.097535211267605</v>
      </c>
      <c r="P12" s="9"/>
    </row>
    <row r="13" spans="1:133">
      <c r="A13" s="12"/>
      <c r="B13" s="25">
        <v>316</v>
      </c>
      <c r="C13" s="20" t="s">
        <v>85</v>
      </c>
      <c r="D13" s="46">
        <v>15433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15433</v>
      </c>
      <c r="O13" s="47">
        <f t="shared" si="1"/>
        <v>5.4341549295774652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229392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70900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300292</v>
      </c>
      <c r="O14" s="45">
        <f t="shared" si="1"/>
        <v>105.73661971830985</v>
      </c>
      <c r="P14" s="10"/>
    </row>
    <row r="15" spans="1:133">
      <c r="A15" s="12"/>
      <c r="B15" s="25">
        <v>323.10000000000002</v>
      </c>
      <c r="C15" s="20" t="s">
        <v>18</v>
      </c>
      <c r="D15" s="46">
        <v>228242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228242</v>
      </c>
      <c r="O15" s="47">
        <f t="shared" si="1"/>
        <v>80.366901408450701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70900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70900</v>
      </c>
      <c r="O16" s="47">
        <f t="shared" si="1"/>
        <v>24.964788732394368</v>
      </c>
      <c r="P16" s="9"/>
    </row>
    <row r="17" spans="1:16">
      <c r="A17" s="12"/>
      <c r="B17" s="25">
        <v>329</v>
      </c>
      <c r="C17" s="20" t="s">
        <v>19</v>
      </c>
      <c r="D17" s="46">
        <v>1150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1150</v>
      </c>
      <c r="O17" s="47">
        <f t="shared" si="1"/>
        <v>0.40492957746478875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SUM(D19:D28)</f>
        <v>1125648</v>
      </c>
      <c r="E18" s="32">
        <f t="shared" si="5"/>
        <v>503655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1110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1630413</v>
      </c>
      <c r="O18" s="45">
        <f t="shared" si="1"/>
        <v>574.08908450704223</v>
      </c>
      <c r="P18" s="10"/>
    </row>
    <row r="19" spans="1:16">
      <c r="A19" s="12"/>
      <c r="B19" s="25">
        <v>331.49</v>
      </c>
      <c r="C19" s="20" t="s">
        <v>126</v>
      </c>
      <c r="D19" s="46">
        <v>504213</v>
      </c>
      <c r="E19" s="46">
        <v>503655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1007868</v>
      </c>
      <c r="O19" s="47">
        <f t="shared" si="1"/>
        <v>354.8830985915493</v>
      </c>
      <c r="P19" s="9"/>
    </row>
    <row r="20" spans="1:16">
      <c r="A20" s="12"/>
      <c r="B20" s="25">
        <v>334.2</v>
      </c>
      <c r="C20" s="20" t="s">
        <v>22</v>
      </c>
      <c r="D20" s="46">
        <v>831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831</v>
      </c>
      <c r="O20" s="47">
        <f t="shared" si="1"/>
        <v>0.2926056338028169</v>
      </c>
      <c r="P20" s="9"/>
    </row>
    <row r="21" spans="1:16">
      <c r="A21" s="12"/>
      <c r="B21" s="25">
        <v>334.34</v>
      </c>
      <c r="C21" s="20" t="s">
        <v>121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1110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1110</v>
      </c>
      <c r="O21" s="47">
        <f t="shared" si="1"/>
        <v>0.39084507042253519</v>
      </c>
      <c r="P21" s="9"/>
    </row>
    <row r="22" spans="1:16">
      <c r="A22" s="12"/>
      <c r="B22" s="25">
        <v>334.49</v>
      </c>
      <c r="C22" s="20" t="s">
        <v>63</v>
      </c>
      <c r="D22" s="46">
        <v>1140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1140</v>
      </c>
      <c r="O22" s="47">
        <f t="shared" si="1"/>
        <v>0.40140845070422537</v>
      </c>
      <c r="P22" s="9"/>
    </row>
    <row r="23" spans="1:16">
      <c r="A23" s="12"/>
      <c r="B23" s="25">
        <v>334.7</v>
      </c>
      <c r="C23" s="20" t="s">
        <v>23</v>
      </c>
      <c r="D23" s="46">
        <v>2941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2941</v>
      </c>
      <c r="O23" s="47">
        <f t="shared" si="1"/>
        <v>1.0355633802816901</v>
      </c>
      <c r="P23" s="9"/>
    </row>
    <row r="24" spans="1:16">
      <c r="A24" s="12"/>
      <c r="B24" s="25">
        <v>335.12</v>
      </c>
      <c r="C24" s="20" t="s">
        <v>87</v>
      </c>
      <c r="D24" s="46">
        <v>76247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76247</v>
      </c>
      <c r="O24" s="47">
        <f t="shared" si="1"/>
        <v>26.847535211267605</v>
      </c>
      <c r="P24" s="9"/>
    </row>
    <row r="25" spans="1:16">
      <c r="A25" s="12"/>
      <c r="B25" s="25">
        <v>335.14</v>
      </c>
      <c r="C25" s="20" t="s">
        <v>88</v>
      </c>
      <c r="D25" s="46">
        <v>2375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2375</v>
      </c>
      <c r="O25" s="47">
        <f t="shared" si="1"/>
        <v>0.83626760563380287</v>
      </c>
      <c r="P25" s="9"/>
    </row>
    <row r="26" spans="1:16">
      <c r="A26" s="12"/>
      <c r="B26" s="25">
        <v>335.15</v>
      </c>
      <c r="C26" s="20" t="s">
        <v>89</v>
      </c>
      <c r="D26" s="46">
        <v>7160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7160</v>
      </c>
      <c r="O26" s="47">
        <f t="shared" si="1"/>
        <v>2.5211267605633805</v>
      </c>
      <c r="P26" s="9"/>
    </row>
    <row r="27" spans="1:16">
      <c r="A27" s="12"/>
      <c r="B27" s="25">
        <v>335.18</v>
      </c>
      <c r="C27" s="20" t="s">
        <v>90</v>
      </c>
      <c r="D27" s="46">
        <v>143041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143041</v>
      </c>
      <c r="O27" s="47">
        <f t="shared" si="1"/>
        <v>50.366549295774647</v>
      </c>
      <c r="P27" s="9"/>
    </row>
    <row r="28" spans="1:16">
      <c r="A28" s="12"/>
      <c r="B28" s="25">
        <v>337.7</v>
      </c>
      <c r="C28" s="20" t="s">
        <v>29</v>
      </c>
      <c r="D28" s="46">
        <v>387700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387700</v>
      </c>
      <c r="O28" s="47">
        <f t="shared" si="1"/>
        <v>136.51408450704224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SUM(D30:D36)</f>
        <v>7648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2954512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2962160</v>
      </c>
      <c r="O29" s="45">
        <f t="shared" si="1"/>
        <v>1043.0140845070423</v>
      </c>
      <c r="P29" s="10"/>
    </row>
    <row r="30" spans="1:16">
      <c r="A30" s="12"/>
      <c r="B30" s="25">
        <v>342.1</v>
      </c>
      <c r="C30" s="20" t="s">
        <v>64</v>
      </c>
      <c r="D30" s="46">
        <v>898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8">SUM(D30:M30)</f>
        <v>898</v>
      </c>
      <c r="O30" s="47">
        <f t="shared" si="1"/>
        <v>0.31619718309859157</v>
      </c>
      <c r="P30" s="9"/>
    </row>
    <row r="31" spans="1:16">
      <c r="A31" s="12"/>
      <c r="B31" s="25">
        <v>343.3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1367688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1367688</v>
      </c>
      <c r="O31" s="47">
        <f t="shared" si="1"/>
        <v>481.58028169014085</v>
      </c>
      <c r="P31" s="9"/>
    </row>
    <row r="32" spans="1:16">
      <c r="A32" s="12"/>
      <c r="B32" s="25">
        <v>343.4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634639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634639</v>
      </c>
      <c r="O32" s="47">
        <f t="shared" si="1"/>
        <v>223.4644366197183</v>
      </c>
      <c r="P32" s="9"/>
    </row>
    <row r="33" spans="1:119">
      <c r="A33" s="12"/>
      <c r="B33" s="25">
        <v>343.5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876000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876000</v>
      </c>
      <c r="O33" s="47">
        <f t="shared" si="1"/>
        <v>308.45070422535213</v>
      </c>
      <c r="P33" s="9"/>
    </row>
    <row r="34" spans="1:119">
      <c r="A34" s="12"/>
      <c r="B34" s="25">
        <v>343.8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38735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38735</v>
      </c>
      <c r="O34" s="47">
        <f t="shared" si="1"/>
        <v>13.639084507042254</v>
      </c>
      <c r="P34" s="9"/>
    </row>
    <row r="35" spans="1:119">
      <c r="A35" s="12"/>
      <c r="B35" s="25">
        <v>346.9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37450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37450</v>
      </c>
      <c r="O35" s="47">
        <f t="shared" si="1"/>
        <v>13.18661971830986</v>
      </c>
      <c r="P35" s="9"/>
    </row>
    <row r="36" spans="1:119">
      <c r="A36" s="12"/>
      <c r="B36" s="25">
        <v>347.9</v>
      </c>
      <c r="C36" s="20" t="s">
        <v>74</v>
      </c>
      <c r="D36" s="46">
        <v>6750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6750</v>
      </c>
      <c r="O36" s="47">
        <f t="shared" si="1"/>
        <v>2.3767605633802815</v>
      </c>
      <c r="P36" s="9"/>
    </row>
    <row r="37" spans="1:119" ht="15.75">
      <c r="A37" s="29" t="s">
        <v>35</v>
      </c>
      <c r="B37" s="30"/>
      <c r="C37" s="31"/>
      <c r="D37" s="32">
        <f t="shared" ref="D37:M37" si="9">SUM(D38:D38)</f>
        <v>20495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6" si="10">SUM(D37:M37)</f>
        <v>20495</v>
      </c>
      <c r="O37" s="45">
        <f t="shared" si="1"/>
        <v>7.216549295774648</v>
      </c>
      <c r="P37" s="10"/>
    </row>
    <row r="38" spans="1:119">
      <c r="A38" s="13"/>
      <c r="B38" s="39">
        <v>359</v>
      </c>
      <c r="C38" s="21" t="s">
        <v>47</v>
      </c>
      <c r="D38" s="46">
        <v>20495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20495</v>
      </c>
      <c r="O38" s="47">
        <f t="shared" si="1"/>
        <v>7.216549295774648</v>
      </c>
      <c r="P38" s="9"/>
    </row>
    <row r="39" spans="1:119" ht="15.75">
      <c r="A39" s="29" t="s">
        <v>3</v>
      </c>
      <c r="B39" s="30"/>
      <c r="C39" s="31"/>
      <c r="D39" s="32">
        <f t="shared" ref="D39:M39" si="11">SUM(D40:D43)</f>
        <v>25143</v>
      </c>
      <c r="E39" s="32">
        <f t="shared" si="11"/>
        <v>16946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25734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67823</v>
      </c>
      <c r="O39" s="45">
        <f t="shared" si="1"/>
        <v>23.881338028169015</v>
      </c>
      <c r="P39" s="10"/>
    </row>
    <row r="40" spans="1:119">
      <c r="A40" s="12"/>
      <c r="B40" s="25">
        <v>361.1</v>
      </c>
      <c r="C40" s="20" t="s">
        <v>48</v>
      </c>
      <c r="D40" s="46">
        <v>9727</v>
      </c>
      <c r="E40" s="46">
        <v>6409</v>
      </c>
      <c r="F40" s="46">
        <v>0</v>
      </c>
      <c r="G40" s="46">
        <v>0</v>
      </c>
      <c r="H40" s="46">
        <v>0</v>
      </c>
      <c r="I40" s="46">
        <v>17854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33990</v>
      </c>
      <c r="O40" s="47">
        <f t="shared" si="1"/>
        <v>11.96830985915493</v>
      </c>
      <c r="P40" s="9"/>
    </row>
    <row r="41" spans="1:119">
      <c r="A41" s="12"/>
      <c r="B41" s="25">
        <v>365</v>
      </c>
      <c r="C41" s="20" t="s">
        <v>102</v>
      </c>
      <c r="D41" s="46">
        <v>194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194</v>
      </c>
      <c r="O41" s="47">
        <f t="shared" si="1"/>
        <v>6.8309859154929584E-2</v>
      </c>
      <c r="P41" s="9"/>
    </row>
    <row r="42" spans="1:119">
      <c r="A42" s="12"/>
      <c r="B42" s="25">
        <v>366</v>
      </c>
      <c r="C42" s="20" t="s">
        <v>68</v>
      </c>
      <c r="D42" s="46">
        <v>10181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10181</v>
      </c>
      <c r="O42" s="47">
        <f t="shared" si="1"/>
        <v>3.5848591549295774</v>
      </c>
      <c r="P42" s="9"/>
    </row>
    <row r="43" spans="1:119">
      <c r="A43" s="12"/>
      <c r="B43" s="25">
        <v>369.9</v>
      </c>
      <c r="C43" s="20" t="s">
        <v>69</v>
      </c>
      <c r="D43" s="46">
        <v>5041</v>
      </c>
      <c r="E43" s="46">
        <v>10537</v>
      </c>
      <c r="F43" s="46">
        <v>0</v>
      </c>
      <c r="G43" s="46">
        <v>0</v>
      </c>
      <c r="H43" s="46">
        <v>0</v>
      </c>
      <c r="I43" s="46">
        <v>7880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23458</v>
      </c>
      <c r="O43" s="47">
        <f t="shared" si="1"/>
        <v>8.2598591549295772</v>
      </c>
      <c r="P43" s="9"/>
    </row>
    <row r="44" spans="1:119" ht="15.75">
      <c r="A44" s="29" t="s">
        <v>36</v>
      </c>
      <c r="B44" s="30"/>
      <c r="C44" s="31"/>
      <c r="D44" s="32">
        <f t="shared" ref="D44:M44" si="12">SUM(D45:D45)</f>
        <v>33283</v>
      </c>
      <c r="E44" s="32">
        <f t="shared" si="12"/>
        <v>30515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33587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97385</v>
      </c>
      <c r="O44" s="45">
        <f t="shared" si="1"/>
        <v>34.29049295774648</v>
      </c>
      <c r="P44" s="9"/>
    </row>
    <row r="45" spans="1:119" ht="15.75" thickBot="1">
      <c r="A45" s="12"/>
      <c r="B45" s="25">
        <v>381</v>
      </c>
      <c r="C45" s="20" t="s">
        <v>49</v>
      </c>
      <c r="D45" s="46">
        <v>33283</v>
      </c>
      <c r="E45" s="46">
        <v>30515</v>
      </c>
      <c r="F45" s="46">
        <v>0</v>
      </c>
      <c r="G45" s="46">
        <v>0</v>
      </c>
      <c r="H45" s="46">
        <v>0</v>
      </c>
      <c r="I45" s="46">
        <v>33587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97385</v>
      </c>
      <c r="O45" s="47">
        <f t="shared" si="1"/>
        <v>34.29049295774648</v>
      </c>
      <c r="P45" s="9"/>
    </row>
    <row r="46" spans="1:119" ht="16.5" thickBot="1">
      <c r="A46" s="14" t="s">
        <v>43</v>
      </c>
      <c r="B46" s="23"/>
      <c r="C46" s="22"/>
      <c r="D46" s="15">
        <f t="shared" ref="D46:M46" si="13">SUM(D5,D14,D18,D29,D37,D39,D44)</f>
        <v>2658718</v>
      </c>
      <c r="E46" s="15">
        <f t="shared" si="13"/>
        <v>867910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3085843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0</v>
      </c>
      <c r="N46" s="15">
        <f t="shared" si="10"/>
        <v>6612471</v>
      </c>
      <c r="O46" s="38">
        <f t="shared" si="1"/>
        <v>2328.3348591549297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3" t="s">
        <v>127</v>
      </c>
      <c r="M48" s="123"/>
      <c r="N48" s="123"/>
      <c r="O48" s="43">
        <v>2840</v>
      </c>
    </row>
    <row r="49" spans="1:15">
      <c r="A49" s="124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2"/>
    </row>
    <row r="50" spans="1:15" ht="15.75" customHeight="1" thickBot="1">
      <c r="A50" s="125" t="s">
        <v>71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118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1178241</v>
      </c>
      <c r="E5" s="27">
        <f t="shared" si="0"/>
        <v>297806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1476047</v>
      </c>
      <c r="O5" s="33">
        <f t="shared" ref="O5:O36" si="1">(N5/O$56)</f>
        <v>559.95713201820945</v>
      </c>
      <c r="P5" s="6"/>
    </row>
    <row r="6" spans="1:133">
      <c r="A6" s="12"/>
      <c r="B6" s="25">
        <v>311</v>
      </c>
      <c r="C6" s="20" t="s">
        <v>2</v>
      </c>
      <c r="D6" s="46">
        <v>694902</v>
      </c>
      <c r="E6" s="46">
        <v>12544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707446</v>
      </c>
      <c r="O6" s="47">
        <f t="shared" si="1"/>
        <v>268.37860394537176</v>
      </c>
      <c r="P6" s="9"/>
    </row>
    <row r="7" spans="1:133">
      <c r="A7" s="12"/>
      <c r="B7" s="25">
        <v>312.41000000000003</v>
      </c>
      <c r="C7" s="20" t="s">
        <v>11</v>
      </c>
      <c r="D7" s="46">
        <v>61265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61265</v>
      </c>
      <c r="O7" s="47">
        <f t="shared" si="1"/>
        <v>23.241654021244308</v>
      </c>
      <c r="P7" s="9"/>
    </row>
    <row r="8" spans="1:133">
      <c r="A8" s="12"/>
      <c r="B8" s="25">
        <v>312.42</v>
      </c>
      <c r="C8" s="20" t="s">
        <v>79</v>
      </c>
      <c r="D8" s="46">
        <v>29041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29041</v>
      </c>
      <c r="O8" s="47">
        <f t="shared" si="1"/>
        <v>11.017071320182094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285262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285262</v>
      </c>
      <c r="O9" s="47">
        <f t="shared" si="1"/>
        <v>108.21775417298937</v>
      </c>
      <c r="P9" s="9"/>
    </row>
    <row r="10" spans="1:133">
      <c r="A10" s="12"/>
      <c r="B10" s="25">
        <v>314.10000000000002</v>
      </c>
      <c r="C10" s="20" t="s">
        <v>13</v>
      </c>
      <c r="D10" s="46">
        <v>274406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274406</v>
      </c>
      <c r="O10" s="47">
        <f t="shared" si="1"/>
        <v>104.09939301972686</v>
      </c>
      <c r="P10" s="9"/>
    </row>
    <row r="11" spans="1:133">
      <c r="A11" s="12"/>
      <c r="B11" s="25">
        <v>314.8</v>
      </c>
      <c r="C11" s="20" t="s">
        <v>14</v>
      </c>
      <c r="D11" s="46">
        <v>11971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11971</v>
      </c>
      <c r="O11" s="47">
        <f t="shared" si="1"/>
        <v>4.5413505311077387</v>
      </c>
      <c r="P11" s="9"/>
    </row>
    <row r="12" spans="1:133">
      <c r="A12" s="12"/>
      <c r="B12" s="25">
        <v>315</v>
      </c>
      <c r="C12" s="20" t="s">
        <v>84</v>
      </c>
      <c r="D12" s="46">
        <v>90068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90068</v>
      </c>
      <c r="O12" s="47">
        <f t="shared" si="1"/>
        <v>34.168437025796663</v>
      </c>
      <c r="P12" s="9"/>
    </row>
    <row r="13" spans="1:133">
      <c r="A13" s="12"/>
      <c r="B13" s="25">
        <v>316</v>
      </c>
      <c r="C13" s="20" t="s">
        <v>85</v>
      </c>
      <c r="D13" s="46">
        <v>16588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16588</v>
      </c>
      <c r="O13" s="47">
        <f t="shared" si="1"/>
        <v>6.2928679817905921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233064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49550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282614</v>
      </c>
      <c r="O14" s="45">
        <f t="shared" si="1"/>
        <v>107.21320182094082</v>
      </c>
      <c r="P14" s="10"/>
    </row>
    <row r="15" spans="1:133">
      <c r="A15" s="12"/>
      <c r="B15" s="25">
        <v>323.10000000000002</v>
      </c>
      <c r="C15" s="20" t="s">
        <v>18</v>
      </c>
      <c r="D15" s="46">
        <v>229689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229689</v>
      </c>
      <c r="O15" s="47">
        <f t="shared" si="1"/>
        <v>87.13543247344461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49550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49550</v>
      </c>
      <c r="O16" s="47">
        <f t="shared" si="1"/>
        <v>18.797420333839149</v>
      </c>
      <c r="P16" s="9"/>
    </row>
    <row r="17" spans="1:16">
      <c r="A17" s="12"/>
      <c r="B17" s="25">
        <v>329</v>
      </c>
      <c r="C17" s="20" t="s">
        <v>19</v>
      </c>
      <c r="D17" s="46">
        <v>3375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3375</v>
      </c>
      <c r="O17" s="47">
        <f t="shared" si="1"/>
        <v>1.2803490136570561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SUM(D19:D32)</f>
        <v>547164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51901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599065</v>
      </c>
      <c r="O18" s="45">
        <f t="shared" si="1"/>
        <v>227.26289833080426</v>
      </c>
      <c r="P18" s="10"/>
    </row>
    <row r="19" spans="1:16">
      <c r="A19" s="12"/>
      <c r="B19" s="25">
        <v>331.2</v>
      </c>
      <c r="C19" s="20" t="s">
        <v>97</v>
      </c>
      <c r="D19" s="46">
        <v>42785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42785</v>
      </c>
      <c r="O19" s="47">
        <f t="shared" si="1"/>
        <v>16.231031866464338</v>
      </c>
      <c r="P19" s="9"/>
    </row>
    <row r="20" spans="1:16">
      <c r="A20" s="12"/>
      <c r="B20" s="25">
        <v>331.31</v>
      </c>
      <c r="C20" s="20" t="s">
        <v>119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16984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16984</v>
      </c>
      <c r="O20" s="47">
        <f t="shared" si="1"/>
        <v>6.4430955993930201</v>
      </c>
      <c r="P20" s="9"/>
    </row>
    <row r="21" spans="1:16">
      <c r="A21" s="12"/>
      <c r="B21" s="25">
        <v>331.34</v>
      </c>
      <c r="C21" s="20" t="s">
        <v>120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29229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29229</v>
      </c>
      <c r="O21" s="47">
        <f t="shared" si="1"/>
        <v>11.088391502276176</v>
      </c>
      <c r="P21" s="9"/>
    </row>
    <row r="22" spans="1:16">
      <c r="A22" s="12"/>
      <c r="B22" s="25">
        <v>331.7</v>
      </c>
      <c r="C22" s="20" t="s">
        <v>21</v>
      </c>
      <c r="D22" s="46">
        <v>29412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29412</v>
      </c>
      <c r="O22" s="47">
        <f t="shared" si="1"/>
        <v>11.157814871016692</v>
      </c>
      <c r="P22" s="9"/>
    </row>
    <row r="23" spans="1:16">
      <c r="A23" s="12"/>
      <c r="B23" s="25">
        <v>334.2</v>
      </c>
      <c r="C23" s="20" t="s">
        <v>22</v>
      </c>
      <c r="D23" s="46">
        <v>1385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1385</v>
      </c>
      <c r="O23" s="47">
        <f t="shared" si="1"/>
        <v>0.52541729893778455</v>
      </c>
      <c r="P23" s="9"/>
    </row>
    <row r="24" spans="1:16">
      <c r="A24" s="12"/>
      <c r="B24" s="25">
        <v>334.31</v>
      </c>
      <c r="C24" s="20" t="s">
        <v>115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2831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2831</v>
      </c>
      <c r="O24" s="47">
        <f t="shared" si="1"/>
        <v>1.0739757207890743</v>
      </c>
      <c r="P24" s="9"/>
    </row>
    <row r="25" spans="1:16">
      <c r="A25" s="12"/>
      <c r="B25" s="25">
        <v>334.34</v>
      </c>
      <c r="C25" s="20" t="s">
        <v>121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2857</v>
      </c>
      <c r="O25" s="47">
        <f t="shared" si="1"/>
        <v>1.0838391502276177</v>
      </c>
      <c r="P25" s="9"/>
    </row>
    <row r="26" spans="1:16">
      <c r="A26" s="12"/>
      <c r="B26" s="25">
        <v>334.49</v>
      </c>
      <c r="C26" s="20" t="s">
        <v>63</v>
      </c>
      <c r="D26" s="46">
        <v>121746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121746</v>
      </c>
      <c r="O26" s="47">
        <f t="shared" si="1"/>
        <v>46.185887708649467</v>
      </c>
      <c r="P26" s="9"/>
    </row>
    <row r="27" spans="1:16">
      <c r="A27" s="12"/>
      <c r="B27" s="25">
        <v>334.7</v>
      </c>
      <c r="C27" s="20" t="s">
        <v>23</v>
      </c>
      <c r="D27" s="46">
        <v>4902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4902</v>
      </c>
      <c r="O27" s="47">
        <f t="shared" si="1"/>
        <v>1.8596358118361154</v>
      </c>
      <c r="P27" s="9"/>
    </row>
    <row r="28" spans="1:16">
      <c r="A28" s="12"/>
      <c r="B28" s="25">
        <v>335.12</v>
      </c>
      <c r="C28" s="20" t="s">
        <v>87</v>
      </c>
      <c r="D28" s="46">
        <v>81644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81644</v>
      </c>
      <c r="O28" s="47">
        <f t="shared" si="1"/>
        <v>30.97268588770865</v>
      </c>
      <c r="P28" s="9"/>
    </row>
    <row r="29" spans="1:16">
      <c r="A29" s="12"/>
      <c r="B29" s="25">
        <v>335.14</v>
      </c>
      <c r="C29" s="20" t="s">
        <v>88</v>
      </c>
      <c r="D29" s="46">
        <v>2086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2086</v>
      </c>
      <c r="O29" s="47">
        <f t="shared" si="1"/>
        <v>0.79135053110773901</v>
      </c>
      <c r="P29" s="9"/>
    </row>
    <row r="30" spans="1:16">
      <c r="A30" s="12"/>
      <c r="B30" s="25">
        <v>335.15</v>
      </c>
      <c r="C30" s="20" t="s">
        <v>89</v>
      </c>
      <c r="D30" s="46">
        <v>5296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5296</v>
      </c>
      <c r="O30" s="47">
        <f t="shared" si="1"/>
        <v>2.0091047040971168</v>
      </c>
      <c r="P30" s="9"/>
    </row>
    <row r="31" spans="1:16">
      <c r="A31" s="12"/>
      <c r="B31" s="25">
        <v>335.18</v>
      </c>
      <c r="C31" s="20" t="s">
        <v>90</v>
      </c>
      <c r="D31" s="46">
        <v>147908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147908</v>
      </c>
      <c r="O31" s="47">
        <f t="shared" si="1"/>
        <v>56.110773899848255</v>
      </c>
      <c r="P31" s="9"/>
    </row>
    <row r="32" spans="1:16">
      <c r="A32" s="12"/>
      <c r="B32" s="25">
        <v>337.7</v>
      </c>
      <c r="C32" s="20" t="s">
        <v>29</v>
      </c>
      <c r="D32" s="46">
        <v>110000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110000</v>
      </c>
      <c r="O32" s="47">
        <f t="shared" si="1"/>
        <v>41.729893778452201</v>
      </c>
      <c r="P32" s="9"/>
    </row>
    <row r="33" spans="1:16" ht="15.75">
      <c r="A33" s="29" t="s">
        <v>34</v>
      </c>
      <c r="B33" s="30"/>
      <c r="C33" s="31"/>
      <c r="D33" s="32">
        <f t="shared" ref="D33:M33" si="7">SUM(D34:D42)</f>
        <v>14238</v>
      </c>
      <c r="E33" s="32">
        <f t="shared" si="7"/>
        <v>5555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2828248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2848041</v>
      </c>
      <c r="O33" s="45">
        <f t="shared" si="1"/>
        <v>1080.4404400606979</v>
      </c>
      <c r="P33" s="10"/>
    </row>
    <row r="34" spans="1:16">
      <c r="A34" s="12"/>
      <c r="B34" s="25">
        <v>341.2</v>
      </c>
      <c r="C34" s="20" t="s">
        <v>122</v>
      </c>
      <c r="D34" s="46">
        <v>0</v>
      </c>
      <c r="E34" s="46">
        <v>5555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8">SUM(D34:M34)</f>
        <v>5555</v>
      </c>
      <c r="O34" s="47">
        <f t="shared" si="1"/>
        <v>2.1073596358118363</v>
      </c>
      <c r="P34" s="9"/>
    </row>
    <row r="35" spans="1:16">
      <c r="A35" s="12"/>
      <c r="B35" s="25">
        <v>342.1</v>
      </c>
      <c r="C35" s="20" t="s">
        <v>64</v>
      </c>
      <c r="D35" s="46">
        <v>410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410</v>
      </c>
      <c r="O35" s="47">
        <f t="shared" si="1"/>
        <v>0.15553869499241274</v>
      </c>
      <c r="P35" s="9"/>
    </row>
    <row r="36" spans="1:16">
      <c r="A36" s="12"/>
      <c r="B36" s="25">
        <v>343.3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1404430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1404430</v>
      </c>
      <c r="O36" s="47">
        <f t="shared" si="1"/>
        <v>532.78831562974199</v>
      </c>
      <c r="P36" s="9"/>
    </row>
    <row r="37" spans="1:16">
      <c r="A37" s="12"/>
      <c r="B37" s="25">
        <v>343.4</v>
      </c>
      <c r="C37" s="20" t="s">
        <v>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560437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560437</v>
      </c>
      <c r="O37" s="47">
        <f t="shared" ref="O37:O54" si="9">(N37/O$56)</f>
        <v>212.60887708649469</v>
      </c>
      <c r="P37" s="9"/>
    </row>
    <row r="38" spans="1:16">
      <c r="A38" s="12"/>
      <c r="B38" s="25">
        <v>343.5</v>
      </c>
      <c r="C38" s="20" t="s">
        <v>40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826509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826509</v>
      </c>
      <c r="O38" s="47">
        <f t="shared" si="9"/>
        <v>313.54666160849774</v>
      </c>
      <c r="P38" s="9"/>
    </row>
    <row r="39" spans="1:16">
      <c r="A39" s="12"/>
      <c r="B39" s="25">
        <v>343.8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18872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18872</v>
      </c>
      <c r="O39" s="47">
        <f t="shared" si="9"/>
        <v>7.1593323216995444</v>
      </c>
      <c r="P39" s="9"/>
    </row>
    <row r="40" spans="1:16">
      <c r="A40" s="12"/>
      <c r="B40" s="25">
        <v>346.9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18000</v>
      </c>
      <c r="O40" s="47">
        <f t="shared" si="9"/>
        <v>6.8285280728376332</v>
      </c>
      <c r="P40" s="9"/>
    </row>
    <row r="41" spans="1:16">
      <c r="A41" s="12"/>
      <c r="B41" s="25">
        <v>347.2</v>
      </c>
      <c r="C41" s="20" t="s">
        <v>80</v>
      </c>
      <c r="D41" s="46">
        <v>11578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11578</v>
      </c>
      <c r="O41" s="47">
        <f t="shared" si="9"/>
        <v>4.3922610015174506</v>
      </c>
      <c r="P41" s="9"/>
    </row>
    <row r="42" spans="1:16">
      <c r="A42" s="12"/>
      <c r="B42" s="25">
        <v>347.9</v>
      </c>
      <c r="C42" s="20" t="s">
        <v>74</v>
      </c>
      <c r="D42" s="46">
        <v>2250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2250</v>
      </c>
      <c r="O42" s="47">
        <f t="shared" si="9"/>
        <v>0.85356600910470415</v>
      </c>
      <c r="P42" s="9"/>
    </row>
    <row r="43" spans="1:16" ht="15.75">
      <c r="A43" s="29" t="s">
        <v>35</v>
      </c>
      <c r="B43" s="30"/>
      <c r="C43" s="31"/>
      <c r="D43" s="32">
        <f t="shared" ref="D43:M43" si="10">SUM(D44:D44)</f>
        <v>28302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4" si="11">SUM(D43:M43)</f>
        <v>28302</v>
      </c>
      <c r="O43" s="45">
        <f t="shared" si="9"/>
        <v>10.736722306525039</v>
      </c>
      <c r="P43" s="10"/>
    </row>
    <row r="44" spans="1:16">
      <c r="A44" s="13"/>
      <c r="B44" s="39">
        <v>359</v>
      </c>
      <c r="C44" s="21" t="s">
        <v>47</v>
      </c>
      <c r="D44" s="46">
        <v>28302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28302</v>
      </c>
      <c r="O44" s="47">
        <f t="shared" si="9"/>
        <v>10.736722306525039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SUM(D46:D49)</f>
        <v>62767</v>
      </c>
      <c r="E45" s="32">
        <f t="shared" si="12"/>
        <v>34217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122013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218997</v>
      </c>
      <c r="O45" s="45">
        <f t="shared" si="9"/>
        <v>83.079286798179055</v>
      </c>
      <c r="P45" s="10"/>
    </row>
    <row r="46" spans="1:16">
      <c r="A46" s="12"/>
      <c r="B46" s="25">
        <v>361.1</v>
      </c>
      <c r="C46" s="20" t="s">
        <v>48</v>
      </c>
      <c r="D46" s="46">
        <v>40802</v>
      </c>
      <c r="E46" s="46">
        <v>34217</v>
      </c>
      <c r="F46" s="46">
        <v>0</v>
      </c>
      <c r="G46" s="46">
        <v>0</v>
      </c>
      <c r="H46" s="46">
        <v>0</v>
      </c>
      <c r="I46" s="46">
        <v>91342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166361</v>
      </c>
      <c r="O46" s="47">
        <f t="shared" si="9"/>
        <v>63.111153262518968</v>
      </c>
      <c r="P46" s="9"/>
    </row>
    <row r="47" spans="1:16">
      <c r="A47" s="12"/>
      <c r="B47" s="25">
        <v>365</v>
      </c>
      <c r="C47" s="20" t="s">
        <v>102</v>
      </c>
      <c r="D47" s="46">
        <v>1358</v>
      </c>
      <c r="E47" s="46">
        <v>0</v>
      </c>
      <c r="F47" s="46">
        <v>0</v>
      </c>
      <c r="G47" s="46">
        <v>0</v>
      </c>
      <c r="H47" s="46">
        <v>0</v>
      </c>
      <c r="I47" s="46">
        <v>6415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7773</v>
      </c>
      <c r="O47" s="47">
        <f t="shared" si="9"/>
        <v>2.9487860394537178</v>
      </c>
      <c r="P47" s="9"/>
    </row>
    <row r="48" spans="1:16">
      <c r="A48" s="12"/>
      <c r="B48" s="25">
        <v>366</v>
      </c>
      <c r="C48" s="20" t="s">
        <v>68</v>
      </c>
      <c r="D48" s="46">
        <v>19218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19218</v>
      </c>
      <c r="O48" s="47">
        <f t="shared" si="9"/>
        <v>7.2905918057663124</v>
      </c>
      <c r="P48" s="9"/>
    </row>
    <row r="49" spans="1:119">
      <c r="A49" s="12"/>
      <c r="B49" s="25">
        <v>369.9</v>
      </c>
      <c r="C49" s="20" t="s">
        <v>69</v>
      </c>
      <c r="D49" s="46">
        <v>1389</v>
      </c>
      <c r="E49" s="46">
        <v>0</v>
      </c>
      <c r="F49" s="46">
        <v>0</v>
      </c>
      <c r="G49" s="46">
        <v>0</v>
      </c>
      <c r="H49" s="46">
        <v>0</v>
      </c>
      <c r="I49" s="46">
        <v>24256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25645</v>
      </c>
      <c r="O49" s="47">
        <f t="shared" si="9"/>
        <v>9.7287556904400603</v>
      </c>
      <c r="P49" s="9"/>
    </row>
    <row r="50" spans="1:119" ht="15.75">
      <c r="A50" s="29" t="s">
        <v>36</v>
      </c>
      <c r="B50" s="30"/>
      <c r="C50" s="31"/>
      <c r="D50" s="32">
        <f t="shared" ref="D50:M50" si="13">SUM(D51:D53)</f>
        <v>334557</v>
      </c>
      <c r="E50" s="32">
        <f t="shared" si="13"/>
        <v>20500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18960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374017</v>
      </c>
      <c r="O50" s="45">
        <f t="shared" si="9"/>
        <v>141.8880880121396</v>
      </c>
      <c r="P50" s="9"/>
    </row>
    <row r="51" spans="1:119">
      <c r="A51" s="12"/>
      <c r="B51" s="25">
        <v>381</v>
      </c>
      <c r="C51" s="20" t="s">
        <v>49</v>
      </c>
      <c r="D51" s="46">
        <v>322783</v>
      </c>
      <c r="E51" s="46">
        <v>20500</v>
      </c>
      <c r="F51" s="46">
        <v>0</v>
      </c>
      <c r="G51" s="46">
        <v>0</v>
      </c>
      <c r="H51" s="46">
        <v>0</v>
      </c>
      <c r="I51" s="46">
        <v>2500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345783</v>
      </c>
      <c r="O51" s="47">
        <f t="shared" si="9"/>
        <v>131.17716236722308</v>
      </c>
      <c r="P51" s="9"/>
    </row>
    <row r="52" spans="1:119">
      <c r="A52" s="12"/>
      <c r="B52" s="25">
        <v>389.8</v>
      </c>
      <c r="C52" s="20" t="s">
        <v>123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10660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10660</v>
      </c>
      <c r="O52" s="47">
        <f t="shared" si="9"/>
        <v>4.0440060698027311</v>
      </c>
      <c r="P52" s="9"/>
    </row>
    <row r="53" spans="1:119" ht="15.75" thickBot="1">
      <c r="A53" s="48"/>
      <c r="B53" s="49">
        <v>392</v>
      </c>
      <c r="C53" s="50" t="s">
        <v>116</v>
      </c>
      <c r="D53" s="46">
        <v>11774</v>
      </c>
      <c r="E53" s="46">
        <v>0</v>
      </c>
      <c r="F53" s="46">
        <v>0</v>
      </c>
      <c r="G53" s="46">
        <v>0</v>
      </c>
      <c r="H53" s="46">
        <v>0</v>
      </c>
      <c r="I53" s="46">
        <v>5800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17574</v>
      </c>
      <c r="O53" s="47">
        <f t="shared" si="9"/>
        <v>6.6669195751138091</v>
      </c>
      <c r="P53" s="9"/>
    </row>
    <row r="54" spans="1:119" ht="16.5" thickBot="1">
      <c r="A54" s="14" t="s">
        <v>43</v>
      </c>
      <c r="B54" s="23"/>
      <c r="C54" s="22"/>
      <c r="D54" s="15">
        <f t="shared" ref="D54:M54" si="14">SUM(D5,D14,D18,D33,D43,D45,D50)</f>
        <v>2398333</v>
      </c>
      <c r="E54" s="15">
        <f t="shared" si="14"/>
        <v>358078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3070672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5827083</v>
      </c>
      <c r="O54" s="38">
        <f t="shared" si="9"/>
        <v>2210.5777693474961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23" t="s">
        <v>124</v>
      </c>
      <c r="M56" s="123"/>
      <c r="N56" s="123"/>
      <c r="O56" s="43">
        <v>2636</v>
      </c>
    </row>
    <row r="57" spans="1:119">
      <c r="A57" s="124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2"/>
    </row>
    <row r="58" spans="1:119" ht="15.75" customHeight="1" thickBot="1">
      <c r="A58" s="125" t="s">
        <v>71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5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1086237</v>
      </c>
      <c r="E5" s="27">
        <f t="shared" si="0"/>
        <v>304359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1390596</v>
      </c>
      <c r="O5" s="33">
        <f t="shared" ref="O5:O47" si="1">(N5/O$49)</f>
        <v>528.34194528875378</v>
      </c>
      <c r="P5" s="6"/>
    </row>
    <row r="6" spans="1:133">
      <c r="A6" s="12"/>
      <c r="B6" s="25">
        <v>311</v>
      </c>
      <c r="C6" s="20" t="s">
        <v>2</v>
      </c>
      <c r="D6" s="46">
        <v>627935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627935</v>
      </c>
      <c r="O6" s="47">
        <f t="shared" si="1"/>
        <v>238.57712765957447</v>
      </c>
      <c r="P6" s="9"/>
    </row>
    <row r="7" spans="1:133">
      <c r="A7" s="12"/>
      <c r="B7" s="25">
        <v>312.41000000000003</v>
      </c>
      <c r="C7" s="20" t="s">
        <v>11</v>
      </c>
      <c r="D7" s="46">
        <v>61641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61641</v>
      </c>
      <c r="O7" s="47">
        <f t="shared" si="1"/>
        <v>23.419832826747719</v>
      </c>
      <c r="P7" s="9"/>
    </row>
    <row r="8" spans="1:133">
      <c r="A8" s="12"/>
      <c r="B8" s="25">
        <v>312.42</v>
      </c>
      <c r="C8" s="20" t="s">
        <v>79</v>
      </c>
      <c r="D8" s="46">
        <v>29352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29352</v>
      </c>
      <c r="O8" s="47">
        <f t="shared" si="1"/>
        <v>11.151975683890578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304359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304359</v>
      </c>
      <c r="O9" s="47">
        <f t="shared" si="1"/>
        <v>115.63791793313069</v>
      </c>
      <c r="P9" s="9"/>
    </row>
    <row r="10" spans="1:133">
      <c r="A10" s="12"/>
      <c r="B10" s="25">
        <v>314.10000000000002</v>
      </c>
      <c r="C10" s="20" t="s">
        <v>13</v>
      </c>
      <c r="D10" s="46">
        <v>247254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247254</v>
      </c>
      <c r="O10" s="47">
        <f t="shared" si="1"/>
        <v>93.941489361702125</v>
      </c>
      <c r="P10" s="9"/>
    </row>
    <row r="11" spans="1:133">
      <c r="A11" s="12"/>
      <c r="B11" s="25">
        <v>314.8</v>
      </c>
      <c r="C11" s="20" t="s">
        <v>14</v>
      </c>
      <c r="D11" s="46">
        <v>10476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10476</v>
      </c>
      <c r="O11" s="47">
        <f t="shared" si="1"/>
        <v>3.9802431610942248</v>
      </c>
      <c r="P11" s="9"/>
    </row>
    <row r="12" spans="1:133">
      <c r="A12" s="12"/>
      <c r="B12" s="25">
        <v>315</v>
      </c>
      <c r="C12" s="20" t="s">
        <v>84</v>
      </c>
      <c r="D12" s="46">
        <v>95955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95955</v>
      </c>
      <c r="O12" s="47">
        <f t="shared" si="1"/>
        <v>36.45706686930091</v>
      </c>
      <c r="P12" s="9"/>
    </row>
    <row r="13" spans="1:133">
      <c r="A13" s="12"/>
      <c r="B13" s="25">
        <v>316</v>
      </c>
      <c r="C13" s="20" t="s">
        <v>85</v>
      </c>
      <c r="D13" s="46">
        <v>13624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13624</v>
      </c>
      <c r="O13" s="47">
        <f t="shared" si="1"/>
        <v>5.1762917933130703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213406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116650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330056</v>
      </c>
      <c r="O14" s="45">
        <f t="shared" si="1"/>
        <v>125.40121580547113</v>
      </c>
      <c r="P14" s="10"/>
    </row>
    <row r="15" spans="1:133">
      <c r="A15" s="12"/>
      <c r="B15" s="25">
        <v>323.10000000000002</v>
      </c>
      <c r="C15" s="20" t="s">
        <v>18</v>
      </c>
      <c r="D15" s="46">
        <v>210441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210441</v>
      </c>
      <c r="O15" s="47">
        <f t="shared" si="1"/>
        <v>79.954787234042556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116650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116650</v>
      </c>
      <c r="O16" s="47">
        <f t="shared" si="1"/>
        <v>44.319908814589667</v>
      </c>
      <c r="P16" s="9"/>
    </row>
    <row r="17" spans="1:16">
      <c r="A17" s="12"/>
      <c r="B17" s="25">
        <v>329</v>
      </c>
      <c r="C17" s="20" t="s">
        <v>19</v>
      </c>
      <c r="D17" s="46">
        <v>2965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2965</v>
      </c>
      <c r="O17" s="47">
        <f t="shared" si="1"/>
        <v>1.1265197568389058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SUM(D19:D27)</f>
        <v>389255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42500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431755</v>
      </c>
      <c r="O18" s="45">
        <f t="shared" si="1"/>
        <v>164.04065349544072</v>
      </c>
      <c r="P18" s="10"/>
    </row>
    <row r="19" spans="1:16">
      <c r="A19" s="12"/>
      <c r="B19" s="25">
        <v>331.1</v>
      </c>
      <c r="C19" s="20" t="s">
        <v>86</v>
      </c>
      <c r="D19" s="46">
        <v>10890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10890</v>
      </c>
      <c r="O19" s="47">
        <f t="shared" si="1"/>
        <v>4.1375379939209722</v>
      </c>
      <c r="P19" s="9"/>
    </row>
    <row r="20" spans="1:16">
      <c r="A20" s="12"/>
      <c r="B20" s="25">
        <v>334.1</v>
      </c>
      <c r="C20" s="20" t="s">
        <v>114</v>
      </c>
      <c r="D20" s="46">
        <v>3975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3975</v>
      </c>
      <c r="O20" s="47">
        <f t="shared" si="1"/>
        <v>1.5102583586626139</v>
      </c>
      <c r="P20" s="9"/>
    </row>
    <row r="21" spans="1:16">
      <c r="A21" s="12"/>
      <c r="B21" s="25">
        <v>334.31</v>
      </c>
      <c r="C21" s="20" t="s">
        <v>115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42500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42500</v>
      </c>
      <c r="O21" s="47">
        <f t="shared" si="1"/>
        <v>16.147416413373861</v>
      </c>
      <c r="P21" s="9"/>
    </row>
    <row r="22" spans="1:16">
      <c r="A22" s="12"/>
      <c r="B22" s="25">
        <v>334.49</v>
      </c>
      <c r="C22" s="20" t="s">
        <v>63</v>
      </c>
      <c r="D22" s="46">
        <v>30479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30479</v>
      </c>
      <c r="O22" s="47">
        <f t="shared" si="1"/>
        <v>11.58016717325228</v>
      </c>
      <c r="P22" s="9"/>
    </row>
    <row r="23" spans="1:16">
      <c r="A23" s="12"/>
      <c r="B23" s="25">
        <v>335.12</v>
      </c>
      <c r="C23" s="20" t="s">
        <v>87</v>
      </c>
      <c r="D23" s="46">
        <v>75752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75752</v>
      </c>
      <c r="O23" s="47">
        <f t="shared" si="1"/>
        <v>28.781155015197569</v>
      </c>
      <c r="P23" s="9"/>
    </row>
    <row r="24" spans="1:16">
      <c r="A24" s="12"/>
      <c r="B24" s="25">
        <v>335.14</v>
      </c>
      <c r="C24" s="20" t="s">
        <v>88</v>
      </c>
      <c r="D24" s="46">
        <v>1594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1594</v>
      </c>
      <c r="O24" s="47">
        <f t="shared" si="1"/>
        <v>0.60562310030395139</v>
      </c>
      <c r="P24" s="9"/>
    </row>
    <row r="25" spans="1:16">
      <c r="A25" s="12"/>
      <c r="B25" s="25">
        <v>335.15</v>
      </c>
      <c r="C25" s="20" t="s">
        <v>89</v>
      </c>
      <c r="D25" s="46">
        <v>6141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6141</v>
      </c>
      <c r="O25" s="47">
        <f t="shared" si="1"/>
        <v>2.3332066869300911</v>
      </c>
      <c r="P25" s="9"/>
    </row>
    <row r="26" spans="1:16">
      <c r="A26" s="12"/>
      <c r="B26" s="25">
        <v>335.18</v>
      </c>
      <c r="C26" s="20" t="s">
        <v>90</v>
      </c>
      <c r="D26" s="46">
        <v>150424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150424</v>
      </c>
      <c r="O26" s="47">
        <f t="shared" si="1"/>
        <v>57.151975683890576</v>
      </c>
      <c r="P26" s="9"/>
    </row>
    <row r="27" spans="1:16">
      <c r="A27" s="12"/>
      <c r="B27" s="25">
        <v>337.7</v>
      </c>
      <c r="C27" s="20" t="s">
        <v>29</v>
      </c>
      <c r="D27" s="46">
        <v>110000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110000</v>
      </c>
      <c r="O27" s="47">
        <f t="shared" si="1"/>
        <v>41.793313069908812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SUM(D29:D35)</f>
        <v>14823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2898314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2913137</v>
      </c>
      <c r="O28" s="45">
        <f t="shared" si="1"/>
        <v>1106.8149696048631</v>
      </c>
      <c r="P28" s="10"/>
    </row>
    <row r="29" spans="1:16">
      <c r="A29" s="12"/>
      <c r="B29" s="25">
        <v>342.1</v>
      </c>
      <c r="C29" s="20" t="s">
        <v>64</v>
      </c>
      <c r="D29" s="46">
        <v>1149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1149</v>
      </c>
      <c r="O29" s="47">
        <f t="shared" si="1"/>
        <v>0.43655015197568386</v>
      </c>
      <c r="P29" s="9"/>
    </row>
    <row r="30" spans="1:16">
      <c r="A30" s="12"/>
      <c r="B30" s="25">
        <v>343.3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1453010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1453010</v>
      </c>
      <c r="O30" s="47">
        <f t="shared" si="1"/>
        <v>552.05547112462011</v>
      </c>
      <c r="P30" s="9"/>
    </row>
    <row r="31" spans="1:16">
      <c r="A31" s="12"/>
      <c r="B31" s="25">
        <v>343.4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472996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472996</v>
      </c>
      <c r="O31" s="47">
        <f t="shared" si="1"/>
        <v>179.709726443769</v>
      </c>
      <c r="P31" s="9"/>
    </row>
    <row r="32" spans="1:16">
      <c r="A32" s="12"/>
      <c r="B32" s="25">
        <v>343.5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891918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891918</v>
      </c>
      <c r="O32" s="47">
        <f t="shared" si="1"/>
        <v>338.87462006079028</v>
      </c>
      <c r="P32" s="9"/>
    </row>
    <row r="33" spans="1:119">
      <c r="A33" s="12"/>
      <c r="B33" s="25">
        <v>346.9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80390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80390</v>
      </c>
      <c r="O33" s="47">
        <f t="shared" si="1"/>
        <v>30.543313069908816</v>
      </c>
      <c r="P33" s="9"/>
    </row>
    <row r="34" spans="1:119">
      <c r="A34" s="12"/>
      <c r="B34" s="25">
        <v>347.2</v>
      </c>
      <c r="C34" s="20" t="s">
        <v>80</v>
      </c>
      <c r="D34" s="46">
        <v>10080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10080</v>
      </c>
      <c r="O34" s="47">
        <f t="shared" si="1"/>
        <v>3.8297872340425534</v>
      </c>
      <c r="P34" s="9"/>
    </row>
    <row r="35" spans="1:119">
      <c r="A35" s="12"/>
      <c r="B35" s="25">
        <v>347.9</v>
      </c>
      <c r="C35" s="20" t="s">
        <v>74</v>
      </c>
      <c r="D35" s="46">
        <v>3594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3594</v>
      </c>
      <c r="O35" s="47">
        <f t="shared" si="1"/>
        <v>1.365501519756839</v>
      </c>
      <c r="P35" s="9"/>
    </row>
    <row r="36" spans="1:119" ht="15.75">
      <c r="A36" s="29" t="s">
        <v>35</v>
      </c>
      <c r="B36" s="30"/>
      <c r="C36" s="31"/>
      <c r="D36" s="32">
        <f t="shared" ref="D36:M36" si="8">SUM(D37:D37)</f>
        <v>23292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7" si="9">SUM(D36:M36)</f>
        <v>23292</v>
      </c>
      <c r="O36" s="45">
        <f t="shared" si="1"/>
        <v>8.8495440729483281</v>
      </c>
      <c r="P36" s="10"/>
    </row>
    <row r="37" spans="1:119">
      <c r="A37" s="13"/>
      <c r="B37" s="39">
        <v>359</v>
      </c>
      <c r="C37" s="21" t="s">
        <v>47</v>
      </c>
      <c r="D37" s="46">
        <v>23292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23292</v>
      </c>
      <c r="O37" s="47">
        <f t="shared" si="1"/>
        <v>8.8495440729483281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SUM(D39:D42)</f>
        <v>48526</v>
      </c>
      <c r="E38" s="32">
        <f t="shared" si="10"/>
        <v>25138</v>
      </c>
      <c r="F38" s="32">
        <f t="shared" si="10"/>
        <v>0</v>
      </c>
      <c r="G38" s="32">
        <f t="shared" si="10"/>
        <v>169</v>
      </c>
      <c r="H38" s="32">
        <f t="shared" si="10"/>
        <v>0</v>
      </c>
      <c r="I38" s="32">
        <f t="shared" si="10"/>
        <v>59120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132953</v>
      </c>
      <c r="O38" s="45">
        <f t="shared" si="1"/>
        <v>50.514057750759875</v>
      </c>
      <c r="P38" s="10"/>
    </row>
    <row r="39" spans="1:119">
      <c r="A39" s="12"/>
      <c r="B39" s="25">
        <v>361.1</v>
      </c>
      <c r="C39" s="20" t="s">
        <v>48</v>
      </c>
      <c r="D39" s="46">
        <v>20866</v>
      </c>
      <c r="E39" s="46">
        <v>25138</v>
      </c>
      <c r="F39" s="46">
        <v>0</v>
      </c>
      <c r="G39" s="46">
        <v>169</v>
      </c>
      <c r="H39" s="46">
        <v>0</v>
      </c>
      <c r="I39" s="46">
        <v>45635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91808</v>
      </c>
      <c r="O39" s="47">
        <f t="shared" si="1"/>
        <v>34.881458966565347</v>
      </c>
      <c r="P39" s="9"/>
    </row>
    <row r="40" spans="1:119">
      <c r="A40" s="12"/>
      <c r="B40" s="25">
        <v>364</v>
      </c>
      <c r="C40" s="20" t="s">
        <v>91</v>
      </c>
      <c r="D40" s="46">
        <v>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1000</v>
      </c>
      <c r="O40" s="47">
        <f t="shared" si="1"/>
        <v>0.37993920972644379</v>
      </c>
      <c r="P40" s="9"/>
    </row>
    <row r="41" spans="1:119">
      <c r="A41" s="12"/>
      <c r="B41" s="25">
        <v>365</v>
      </c>
      <c r="C41" s="20" t="s">
        <v>102</v>
      </c>
      <c r="D41" s="46">
        <v>4455</v>
      </c>
      <c r="E41" s="46">
        <v>0</v>
      </c>
      <c r="F41" s="46">
        <v>0</v>
      </c>
      <c r="G41" s="46">
        <v>0</v>
      </c>
      <c r="H41" s="46">
        <v>0</v>
      </c>
      <c r="I41" s="46">
        <v>13485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17940</v>
      </c>
      <c r="O41" s="47">
        <f t="shared" si="1"/>
        <v>6.816109422492401</v>
      </c>
      <c r="P41" s="9"/>
    </row>
    <row r="42" spans="1:119">
      <c r="A42" s="12"/>
      <c r="B42" s="25">
        <v>369.9</v>
      </c>
      <c r="C42" s="20" t="s">
        <v>69</v>
      </c>
      <c r="D42" s="46">
        <v>22205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22205</v>
      </c>
      <c r="O42" s="47">
        <f t="shared" si="1"/>
        <v>8.436550151975684</v>
      </c>
      <c r="P42" s="9"/>
    </row>
    <row r="43" spans="1:119" ht="15.75">
      <c r="A43" s="29" t="s">
        <v>36</v>
      </c>
      <c r="B43" s="30"/>
      <c r="C43" s="31"/>
      <c r="D43" s="32">
        <f t="shared" ref="D43:M43" si="11">SUM(D44:D46)</f>
        <v>55091</v>
      </c>
      <c r="E43" s="32">
        <f t="shared" si="11"/>
        <v>0</v>
      </c>
      <c r="F43" s="32">
        <f t="shared" si="11"/>
        <v>0</v>
      </c>
      <c r="G43" s="32">
        <f t="shared" si="11"/>
        <v>13000</v>
      </c>
      <c r="H43" s="32">
        <f t="shared" si="11"/>
        <v>0</v>
      </c>
      <c r="I43" s="32">
        <f t="shared" si="11"/>
        <v>161964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230055</v>
      </c>
      <c r="O43" s="45">
        <f t="shared" si="1"/>
        <v>87.406914893617028</v>
      </c>
      <c r="P43" s="9"/>
    </row>
    <row r="44" spans="1:119">
      <c r="A44" s="12"/>
      <c r="B44" s="25">
        <v>381</v>
      </c>
      <c r="C44" s="20" t="s">
        <v>49</v>
      </c>
      <c r="D44" s="46">
        <v>33283</v>
      </c>
      <c r="E44" s="46">
        <v>0</v>
      </c>
      <c r="F44" s="46">
        <v>0</v>
      </c>
      <c r="G44" s="46">
        <v>13000</v>
      </c>
      <c r="H44" s="46">
        <v>0</v>
      </c>
      <c r="I44" s="46">
        <v>75265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121548</v>
      </c>
      <c r="O44" s="47">
        <f t="shared" si="1"/>
        <v>46.180851063829785</v>
      </c>
      <c r="P44" s="9"/>
    </row>
    <row r="45" spans="1:119">
      <c r="A45" s="12"/>
      <c r="B45" s="25">
        <v>389.6</v>
      </c>
      <c r="C45" s="20" t="s">
        <v>106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86699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86699</v>
      </c>
      <c r="O45" s="47">
        <f t="shared" si="1"/>
        <v>32.940349544072951</v>
      </c>
      <c r="P45" s="9"/>
    </row>
    <row r="46" spans="1:119" ht="15.75" thickBot="1">
      <c r="A46" s="48"/>
      <c r="B46" s="49">
        <v>392</v>
      </c>
      <c r="C46" s="50" t="s">
        <v>116</v>
      </c>
      <c r="D46" s="46">
        <v>21808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21808</v>
      </c>
      <c r="O46" s="47">
        <f t="shared" si="1"/>
        <v>8.2857142857142865</v>
      </c>
      <c r="P46" s="9"/>
    </row>
    <row r="47" spans="1:119" ht="16.5" thickBot="1">
      <c r="A47" s="14" t="s">
        <v>43</v>
      </c>
      <c r="B47" s="23"/>
      <c r="C47" s="22"/>
      <c r="D47" s="15">
        <f t="shared" ref="D47:M47" si="12">SUM(D5,D14,D18,D28,D36,D38,D43)</f>
        <v>1830630</v>
      </c>
      <c r="E47" s="15">
        <f t="shared" si="12"/>
        <v>329497</v>
      </c>
      <c r="F47" s="15">
        <f t="shared" si="12"/>
        <v>0</v>
      </c>
      <c r="G47" s="15">
        <f t="shared" si="12"/>
        <v>13169</v>
      </c>
      <c r="H47" s="15">
        <f t="shared" si="12"/>
        <v>0</v>
      </c>
      <c r="I47" s="15">
        <f t="shared" si="12"/>
        <v>3278548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5451844</v>
      </c>
      <c r="O47" s="38">
        <f t="shared" si="1"/>
        <v>2071.3693009118542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23" t="s">
        <v>117</v>
      </c>
      <c r="M49" s="123"/>
      <c r="N49" s="123"/>
      <c r="O49" s="43">
        <v>2632</v>
      </c>
    </row>
    <row r="50" spans="1:15">
      <c r="A50" s="124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2"/>
    </row>
    <row r="51" spans="1:15" ht="15.75" customHeight="1" thickBot="1">
      <c r="A51" s="125" t="s">
        <v>71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5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110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1068721</v>
      </c>
      <c r="E5" s="27">
        <f t="shared" si="0"/>
        <v>236788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1305509</v>
      </c>
      <c r="O5" s="33">
        <f t="shared" ref="O5:O44" si="1">(N5/O$46)</f>
        <v>506.2074447460256</v>
      </c>
      <c r="P5" s="6"/>
    </row>
    <row r="6" spans="1:133">
      <c r="A6" s="12"/>
      <c r="B6" s="25">
        <v>311</v>
      </c>
      <c r="C6" s="20" t="s">
        <v>2</v>
      </c>
      <c r="D6" s="46">
        <v>612378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612378</v>
      </c>
      <c r="O6" s="47">
        <f t="shared" si="1"/>
        <v>237.44784800310197</v>
      </c>
      <c r="P6" s="9"/>
    </row>
    <row r="7" spans="1:133">
      <c r="A7" s="12"/>
      <c r="B7" s="25">
        <v>312.41000000000003</v>
      </c>
      <c r="C7" s="20" t="s">
        <v>11</v>
      </c>
      <c r="D7" s="46">
        <v>59390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59390</v>
      </c>
      <c r="O7" s="47">
        <f t="shared" si="1"/>
        <v>23.0283055447848</v>
      </c>
      <c r="P7" s="9"/>
    </row>
    <row r="8" spans="1:133">
      <c r="A8" s="12"/>
      <c r="B8" s="25">
        <v>312.42</v>
      </c>
      <c r="C8" s="20" t="s">
        <v>79</v>
      </c>
      <c r="D8" s="46">
        <v>29099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29099</v>
      </c>
      <c r="O8" s="47">
        <f t="shared" si="1"/>
        <v>11.283055447848003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236788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236788</v>
      </c>
      <c r="O9" s="47">
        <f t="shared" si="1"/>
        <v>91.813881349360216</v>
      </c>
      <c r="P9" s="9"/>
    </row>
    <row r="10" spans="1:133">
      <c r="A10" s="12"/>
      <c r="B10" s="25">
        <v>314.10000000000002</v>
      </c>
      <c r="C10" s="20" t="s">
        <v>13</v>
      </c>
      <c r="D10" s="46">
        <v>244660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244660</v>
      </c>
      <c r="O10" s="47">
        <f t="shared" si="1"/>
        <v>94.866227219852661</v>
      </c>
      <c r="P10" s="9"/>
    </row>
    <row r="11" spans="1:133">
      <c r="A11" s="12"/>
      <c r="B11" s="25">
        <v>314.8</v>
      </c>
      <c r="C11" s="20" t="s">
        <v>14</v>
      </c>
      <c r="D11" s="46">
        <v>8426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8426</v>
      </c>
      <c r="O11" s="47">
        <f t="shared" si="1"/>
        <v>3.2671578131058552</v>
      </c>
      <c r="P11" s="9"/>
    </row>
    <row r="12" spans="1:133">
      <c r="A12" s="12"/>
      <c r="B12" s="25">
        <v>315</v>
      </c>
      <c r="C12" s="20" t="s">
        <v>84</v>
      </c>
      <c r="D12" s="46">
        <v>98700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98700</v>
      </c>
      <c r="O12" s="47">
        <f t="shared" si="1"/>
        <v>38.270647537805353</v>
      </c>
      <c r="P12" s="9"/>
    </row>
    <row r="13" spans="1:133">
      <c r="A13" s="12"/>
      <c r="B13" s="25">
        <v>316</v>
      </c>
      <c r="C13" s="20" t="s">
        <v>85</v>
      </c>
      <c r="D13" s="46">
        <v>16068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16068</v>
      </c>
      <c r="O13" s="47">
        <f t="shared" si="1"/>
        <v>6.2303218301667309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207709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85943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293652</v>
      </c>
      <c r="O14" s="45">
        <f t="shared" si="1"/>
        <v>113.86273749515316</v>
      </c>
      <c r="P14" s="10"/>
    </row>
    <row r="15" spans="1:133">
      <c r="A15" s="12"/>
      <c r="B15" s="25">
        <v>323.10000000000002</v>
      </c>
      <c r="C15" s="20" t="s">
        <v>18</v>
      </c>
      <c r="D15" s="46">
        <v>200239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200239</v>
      </c>
      <c r="O15" s="47">
        <f t="shared" si="1"/>
        <v>77.642109344707251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85943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85943</v>
      </c>
      <c r="O16" s="47">
        <f t="shared" si="1"/>
        <v>33.324156649864285</v>
      </c>
      <c r="P16" s="9"/>
    </row>
    <row r="17" spans="1:16">
      <c r="A17" s="12"/>
      <c r="B17" s="25">
        <v>329</v>
      </c>
      <c r="C17" s="20" t="s">
        <v>19</v>
      </c>
      <c r="D17" s="46">
        <v>7470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7470</v>
      </c>
      <c r="O17" s="47">
        <f t="shared" si="1"/>
        <v>2.8964715005816206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SUM(D19:D26)</f>
        <v>370346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370346</v>
      </c>
      <c r="O18" s="45">
        <f t="shared" si="1"/>
        <v>143.60062039550212</v>
      </c>
      <c r="P18" s="10"/>
    </row>
    <row r="19" spans="1:16">
      <c r="A19" s="12"/>
      <c r="B19" s="25">
        <v>331.2</v>
      </c>
      <c r="C19" s="20" t="s">
        <v>97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0.38774718883288095</v>
      </c>
      <c r="P19" s="9"/>
    </row>
    <row r="20" spans="1:16">
      <c r="A20" s="12"/>
      <c r="B20" s="25">
        <v>334.49</v>
      </c>
      <c r="C20" s="20" t="s">
        <v>63</v>
      </c>
      <c r="D20" s="46">
        <v>33161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33161</v>
      </c>
      <c r="O20" s="47">
        <f t="shared" si="1"/>
        <v>12.858084528887165</v>
      </c>
      <c r="P20" s="9"/>
    </row>
    <row r="21" spans="1:16">
      <c r="A21" s="12"/>
      <c r="B21" s="25">
        <v>334.5</v>
      </c>
      <c r="C21" s="20" t="s">
        <v>111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25000</v>
      </c>
      <c r="O21" s="47">
        <f t="shared" si="1"/>
        <v>9.6936797208220238</v>
      </c>
      <c r="P21" s="9"/>
    </row>
    <row r="22" spans="1:16">
      <c r="A22" s="12"/>
      <c r="B22" s="25">
        <v>335.12</v>
      </c>
      <c r="C22" s="20" t="s">
        <v>87</v>
      </c>
      <c r="D22" s="46">
        <v>74076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74076</v>
      </c>
      <c r="O22" s="47">
        <f t="shared" si="1"/>
        <v>28.722760759984489</v>
      </c>
      <c r="P22" s="9"/>
    </row>
    <row r="23" spans="1:16">
      <c r="A23" s="12"/>
      <c r="B23" s="25">
        <v>335.14</v>
      </c>
      <c r="C23" s="20" t="s">
        <v>88</v>
      </c>
      <c r="D23" s="46">
        <v>1659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1659</v>
      </c>
      <c r="O23" s="47">
        <f t="shared" si="1"/>
        <v>0.6432725862737495</v>
      </c>
      <c r="P23" s="9"/>
    </row>
    <row r="24" spans="1:16">
      <c r="A24" s="12"/>
      <c r="B24" s="25">
        <v>335.15</v>
      </c>
      <c r="C24" s="20" t="s">
        <v>89</v>
      </c>
      <c r="D24" s="46">
        <v>3914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3914</v>
      </c>
      <c r="O24" s="47">
        <f t="shared" si="1"/>
        <v>1.517642497091896</v>
      </c>
      <c r="P24" s="9"/>
    </row>
    <row r="25" spans="1:16">
      <c r="A25" s="12"/>
      <c r="B25" s="25">
        <v>335.18</v>
      </c>
      <c r="C25" s="20" t="s">
        <v>90</v>
      </c>
      <c r="D25" s="46">
        <v>121536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121536</v>
      </c>
      <c r="O25" s="47">
        <f t="shared" si="1"/>
        <v>47.125242341993022</v>
      </c>
      <c r="P25" s="9"/>
    </row>
    <row r="26" spans="1:16">
      <c r="A26" s="12"/>
      <c r="B26" s="25">
        <v>337.7</v>
      </c>
      <c r="C26" s="20" t="s">
        <v>29</v>
      </c>
      <c r="D26" s="46">
        <v>110000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110000</v>
      </c>
      <c r="O26" s="47">
        <f t="shared" si="1"/>
        <v>42.652190771616908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SUM(D28:D34)</f>
        <v>17855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2453789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2471644</v>
      </c>
      <c r="O27" s="45">
        <f t="shared" si="1"/>
        <v>958.37301279565725</v>
      </c>
      <c r="P27" s="10"/>
    </row>
    <row r="28" spans="1:16">
      <c r="A28" s="12"/>
      <c r="B28" s="25">
        <v>342.1</v>
      </c>
      <c r="C28" s="20" t="s">
        <v>64</v>
      </c>
      <c r="D28" s="46">
        <v>2610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8">SUM(D28:M28)</f>
        <v>2610</v>
      </c>
      <c r="O28" s="47">
        <f t="shared" si="1"/>
        <v>1.0120201628538192</v>
      </c>
      <c r="P28" s="9"/>
    </row>
    <row r="29" spans="1:16">
      <c r="A29" s="12"/>
      <c r="B29" s="25">
        <v>343.3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1276320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1276320</v>
      </c>
      <c r="O29" s="47">
        <f t="shared" si="1"/>
        <v>494.88949205118263</v>
      </c>
      <c r="P29" s="9"/>
    </row>
    <row r="30" spans="1:16">
      <c r="A30" s="12"/>
      <c r="B30" s="25">
        <v>343.4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480763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480763</v>
      </c>
      <c r="O30" s="47">
        <f t="shared" si="1"/>
        <v>186.41450174486235</v>
      </c>
      <c r="P30" s="9"/>
    </row>
    <row r="31" spans="1:16">
      <c r="A31" s="12"/>
      <c r="B31" s="25">
        <v>343.5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640759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640759</v>
      </c>
      <c r="O31" s="47">
        <f t="shared" si="1"/>
        <v>248.45250096936797</v>
      </c>
      <c r="P31" s="9"/>
    </row>
    <row r="32" spans="1:16">
      <c r="A32" s="12"/>
      <c r="B32" s="25">
        <v>346.9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55947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55947</v>
      </c>
      <c r="O32" s="47">
        <f t="shared" si="1"/>
        <v>21.69329197363319</v>
      </c>
      <c r="P32" s="9"/>
    </row>
    <row r="33" spans="1:119">
      <c r="A33" s="12"/>
      <c r="B33" s="25">
        <v>347.2</v>
      </c>
      <c r="C33" s="20" t="s">
        <v>80</v>
      </c>
      <c r="D33" s="46">
        <v>11440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11440</v>
      </c>
      <c r="O33" s="47">
        <f t="shared" si="1"/>
        <v>4.4358278402481579</v>
      </c>
      <c r="P33" s="9"/>
    </row>
    <row r="34" spans="1:119">
      <c r="A34" s="12"/>
      <c r="B34" s="25">
        <v>347.9</v>
      </c>
      <c r="C34" s="20" t="s">
        <v>74</v>
      </c>
      <c r="D34" s="46">
        <v>3805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3805</v>
      </c>
      <c r="O34" s="47">
        <f t="shared" si="1"/>
        <v>1.4753780535091121</v>
      </c>
      <c r="P34" s="9"/>
    </row>
    <row r="35" spans="1:119" ht="15.75">
      <c r="A35" s="29" t="s">
        <v>35</v>
      </c>
      <c r="B35" s="30"/>
      <c r="C35" s="31"/>
      <c r="D35" s="32">
        <f t="shared" ref="D35:M35" si="9">SUM(D36:D36)</f>
        <v>15225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4" si="10">SUM(D35:M35)</f>
        <v>15225</v>
      </c>
      <c r="O35" s="45">
        <f t="shared" si="1"/>
        <v>5.9034509499806127</v>
      </c>
      <c r="P35" s="10"/>
    </row>
    <row r="36" spans="1:119">
      <c r="A36" s="13"/>
      <c r="B36" s="39">
        <v>359</v>
      </c>
      <c r="C36" s="21" t="s">
        <v>47</v>
      </c>
      <c r="D36" s="46">
        <v>15225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15225</v>
      </c>
      <c r="O36" s="47">
        <f t="shared" si="1"/>
        <v>5.9034509499806127</v>
      </c>
      <c r="P36" s="9"/>
    </row>
    <row r="37" spans="1:119" ht="15.75">
      <c r="A37" s="29" t="s">
        <v>3</v>
      </c>
      <c r="B37" s="30"/>
      <c r="C37" s="31"/>
      <c r="D37" s="32">
        <f t="shared" ref="D37:M37" si="11">SUM(D38:D41)</f>
        <v>43116</v>
      </c>
      <c r="E37" s="32">
        <f t="shared" si="11"/>
        <v>7273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15680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0"/>
        <v>66069</v>
      </c>
      <c r="O37" s="45">
        <f t="shared" si="1"/>
        <v>25.618069018999613</v>
      </c>
      <c r="P37" s="10"/>
    </row>
    <row r="38" spans="1:119">
      <c r="A38" s="12"/>
      <c r="B38" s="25">
        <v>361.1</v>
      </c>
      <c r="C38" s="20" t="s">
        <v>48</v>
      </c>
      <c r="D38" s="46">
        <v>7526</v>
      </c>
      <c r="E38" s="46">
        <v>7273</v>
      </c>
      <c r="F38" s="46">
        <v>0</v>
      </c>
      <c r="G38" s="46">
        <v>0</v>
      </c>
      <c r="H38" s="46">
        <v>0</v>
      </c>
      <c r="I38" s="46">
        <v>15680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30479</v>
      </c>
      <c r="O38" s="47">
        <f t="shared" si="1"/>
        <v>11.818146568437379</v>
      </c>
      <c r="P38" s="9"/>
    </row>
    <row r="39" spans="1:119">
      <c r="A39" s="12"/>
      <c r="B39" s="25">
        <v>365</v>
      </c>
      <c r="C39" s="20" t="s">
        <v>102</v>
      </c>
      <c r="D39" s="46">
        <v>800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800</v>
      </c>
      <c r="O39" s="47">
        <f t="shared" si="1"/>
        <v>0.31019775106630476</v>
      </c>
      <c r="P39" s="9"/>
    </row>
    <row r="40" spans="1:119">
      <c r="A40" s="12"/>
      <c r="B40" s="25">
        <v>366</v>
      </c>
      <c r="C40" s="20" t="s">
        <v>68</v>
      </c>
      <c r="D40" s="46">
        <v>19379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19379</v>
      </c>
      <c r="O40" s="47">
        <f t="shared" si="1"/>
        <v>7.5141527723924</v>
      </c>
      <c r="P40" s="9"/>
    </row>
    <row r="41" spans="1:119">
      <c r="A41" s="12"/>
      <c r="B41" s="25">
        <v>369.9</v>
      </c>
      <c r="C41" s="20" t="s">
        <v>69</v>
      </c>
      <c r="D41" s="46">
        <v>15411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15411</v>
      </c>
      <c r="O41" s="47">
        <f t="shared" si="1"/>
        <v>5.9755719271035286</v>
      </c>
      <c r="P41" s="9"/>
    </row>
    <row r="42" spans="1:119" ht="15.75">
      <c r="A42" s="29" t="s">
        <v>36</v>
      </c>
      <c r="B42" s="30"/>
      <c r="C42" s="31"/>
      <c r="D42" s="32">
        <f t="shared" ref="D42:M42" si="12">SUM(D43:D43)</f>
        <v>32003</v>
      </c>
      <c r="E42" s="32">
        <f t="shared" si="12"/>
        <v>33300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27036</v>
      </c>
      <c r="J42" s="32">
        <f t="shared" si="12"/>
        <v>0</v>
      </c>
      <c r="K42" s="32">
        <f t="shared" si="12"/>
        <v>0</v>
      </c>
      <c r="L42" s="32">
        <f t="shared" si="12"/>
        <v>0</v>
      </c>
      <c r="M42" s="32">
        <f t="shared" si="12"/>
        <v>0</v>
      </c>
      <c r="N42" s="32">
        <f t="shared" si="10"/>
        <v>92339</v>
      </c>
      <c r="O42" s="45">
        <f t="shared" si="1"/>
        <v>35.804187669639397</v>
      </c>
      <c r="P42" s="9"/>
    </row>
    <row r="43" spans="1:119" ht="15.75" thickBot="1">
      <c r="A43" s="12"/>
      <c r="B43" s="25">
        <v>381</v>
      </c>
      <c r="C43" s="20" t="s">
        <v>49</v>
      </c>
      <c r="D43" s="46">
        <v>32003</v>
      </c>
      <c r="E43" s="46">
        <v>33300</v>
      </c>
      <c r="F43" s="46">
        <v>0</v>
      </c>
      <c r="G43" s="46">
        <v>0</v>
      </c>
      <c r="H43" s="46">
        <v>0</v>
      </c>
      <c r="I43" s="46">
        <v>27036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92339</v>
      </c>
      <c r="O43" s="47">
        <f t="shared" si="1"/>
        <v>35.804187669639397</v>
      </c>
      <c r="P43" s="9"/>
    </row>
    <row r="44" spans="1:119" ht="16.5" thickBot="1">
      <c r="A44" s="14" t="s">
        <v>43</v>
      </c>
      <c r="B44" s="23"/>
      <c r="C44" s="22"/>
      <c r="D44" s="15">
        <f t="shared" ref="D44:M44" si="13">SUM(D5,D14,D18,D27,D35,D37,D42)</f>
        <v>1754975</v>
      </c>
      <c r="E44" s="15">
        <f t="shared" si="13"/>
        <v>277361</v>
      </c>
      <c r="F44" s="15">
        <f t="shared" si="13"/>
        <v>0</v>
      </c>
      <c r="G44" s="15">
        <f t="shared" si="13"/>
        <v>0</v>
      </c>
      <c r="H44" s="15">
        <f t="shared" si="13"/>
        <v>0</v>
      </c>
      <c r="I44" s="15">
        <f t="shared" si="13"/>
        <v>2582448</v>
      </c>
      <c r="J44" s="15">
        <f t="shared" si="13"/>
        <v>0</v>
      </c>
      <c r="K44" s="15">
        <f t="shared" si="13"/>
        <v>0</v>
      </c>
      <c r="L44" s="15">
        <f t="shared" si="13"/>
        <v>0</v>
      </c>
      <c r="M44" s="15">
        <f t="shared" si="13"/>
        <v>0</v>
      </c>
      <c r="N44" s="15">
        <f t="shared" si="10"/>
        <v>4614784</v>
      </c>
      <c r="O44" s="38">
        <f t="shared" si="1"/>
        <v>1789.3695230709577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3" t="s">
        <v>112</v>
      </c>
      <c r="M46" s="123"/>
      <c r="N46" s="123"/>
      <c r="O46" s="43">
        <v>2579</v>
      </c>
    </row>
    <row r="47" spans="1:119">
      <c r="A47" s="124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/>
    </row>
    <row r="48" spans="1:119" ht="15.75" customHeight="1" thickBot="1">
      <c r="A48" s="125" t="s">
        <v>71</v>
      </c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108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1029621</v>
      </c>
      <c r="E5" s="27">
        <f t="shared" si="0"/>
        <v>233467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1263088</v>
      </c>
      <c r="O5" s="33">
        <f t="shared" ref="O5:O43" si="1">(N5/O$45)</f>
        <v>492.62402496099844</v>
      </c>
      <c r="P5" s="6"/>
    </row>
    <row r="6" spans="1:133">
      <c r="A6" s="12"/>
      <c r="B6" s="25">
        <v>311</v>
      </c>
      <c r="C6" s="20" t="s">
        <v>2</v>
      </c>
      <c r="D6" s="46">
        <v>587236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587236</v>
      </c>
      <c r="O6" s="47">
        <f t="shared" si="1"/>
        <v>229.03120124804991</v>
      </c>
      <c r="P6" s="9"/>
    </row>
    <row r="7" spans="1:133">
      <c r="A7" s="12"/>
      <c r="B7" s="25">
        <v>312.41000000000003</v>
      </c>
      <c r="C7" s="20" t="s">
        <v>11</v>
      </c>
      <c r="D7" s="46">
        <v>52127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52127</v>
      </c>
      <c r="O7" s="47">
        <f t="shared" si="1"/>
        <v>20.33034321372855</v>
      </c>
      <c r="P7" s="9"/>
    </row>
    <row r="8" spans="1:133">
      <c r="A8" s="12"/>
      <c r="B8" s="25">
        <v>312.42</v>
      </c>
      <c r="C8" s="20" t="s">
        <v>79</v>
      </c>
      <c r="D8" s="46">
        <v>28879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28879</v>
      </c>
      <c r="O8" s="47">
        <f t="shared" si="1"/>
        <v>11.263260530421217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233467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233467</v>
      </c>
      <c r="O9" s="47">
        <f t="shared" si="1"/>
        <v>91.055772230889232</v>
      </c>
      <c r="P9" s="9"/>
    </row>
    <row r="10" spans="1:133">
      <c r="A10" s="12"/>
      <c r="B10" s="25">
        <v>314.10000000000002</v>
      </c>
      <c r="C10" s="20" t="s">
        <v>13</v>
      </c>
      <c r="D10" s="46">
        <v>237540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237540</v>
      </c>
      <c r="O10" s="47">
        <f t="shared" si="1"/>
        <v>92.644305772230894</v>
      </c>
      <c r="P10" s="9"/>
    </row>
    <row r="11" spans="1:133">
      <c r="A11" s="12"/>
      <c r="B11" s="25">
        <v>314.8</v>
      </c>
      <c r="C11" s="20" t="s">
        <v>14</v>
      </c>
      <c r="D11" s="46">
        <v>7862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7862</v>
      </c>
      <c r="O11" s="47">
        <f t="shared" si="1"/>
        <v>3.0663026521060841</v>
      </c>
      <c r="P11" s="9"/>
    </row>
    <row r="12" spans="1:133">
      <c r="A12" s="12"/>
      <c r="B12" s="25">
        <v>315</v>
      </c>
      <c r="C12" s="20" t="s">
        <v>84</v>
      </c>
      <c r="D12" s="46">
        <v>100765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100765</v>
      </c>
      <c r="O12" s="47">
        <f t="shared" si="1"/>
        <v>39.299921996879874</v>
      </c>
      <c r="P12" s="9"/>
    </row>
    <row r="13" spans="1:133">
      <c r="A13" s="12"/>
      <c r="B13" s="25">
        <v>316</v>
      </c>
      <c r="C13" s="20" t="s">
        <v>85</v>
      </c>
      <c r="D13" s="46">
        <v>15212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15212</v>
      </c>
      <c r="O13" s="47">
        <f t="shared" si="1"/>
        <v>5.9329173166926674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199897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41090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240987</v>
      </c>
      <c r="O14" s="45">
        <f t="shared" si="1"/>
        <v>93.988689547581899</v>
      </c>
      <c r="P14" s="10"/>
    </row>
    <row r="15" spans="1:133">
      <c r="A15" s="12"/>
      <c r="B15" s="25">
        <v>323.10000000000002</v>
      </c>
      <c r="C15" s="20" t="s">
        <v>18</v>
      </c>
      <c r="D15" s="46">
        <v>196222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196222</v>
      </c>
      <c r="O15" s="47">
        <f t="shared" si="1"/>
        <v>76.529641185647421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41090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41090</v>
      </c>
      <c r="O16" s="47">
        <f t="shared" si="1"/>
        <v>16.025741029641186</v>
      </c>
      <c r="P16" s="9"/>
    </row>
    <row r="17" spans="1:16">
      <c r="A17" s="12"/>
      <c r="B17" s="25">
        <v>329</v>
      </c>
      <c r="C17" s="20" t="s">
        <v>19</v>
      </c>
      <c r="D17" s="46">
        <v>3675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3675</v>
      </c>
      <c r="O17" s="47">
        <f t="shared" si="1"/>
        <v>1.4333073322932917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SUM(D19:D24)</f>
        <v>336193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336193</v>
      </c>
      <c r="O18" s="45">
        <f t="shared" si="1"/>
        <v>131.12051482059283</v>
      </c>
      <c r="P18" s="10"/>
    </row>
    <row r="19" spans="1:16">
      <c r="A19" s="12"/>
      <c r="B19" s="25">
        <v>334.49</v>
      </c>
      <c r="C19" s="20" t="s">
        <v>63</v>
      </c>
      <c r="D19" s="46">
        <v>27583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27583</v>
      </c>
      <c r="O19" s="47">
        <f t="shared" si="1"/>
        <v>10.757800312012481</v>
      </c>
      <c r="P19" s="9"/>
    </row>
    <row r="20" spans="1:16">
      <c r="A20" s="12"/>
      <c r="B20" s="25">
        <v>335.12</v>
      </c>
      <c r="C20" s="20" t="s">
        <v>87</v>
      </c>
      <c r="D20" s="46">
        <v>73511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73511</v>
      </c>
      <c r="O20" s="47">
        <f t="shared" si="1"/>
        <v>28.670436817472698</v>
      </c>
      <c r="P20" s="9"/>
    </row>
    <row r="21" spans="1:16">
      <c r="A21" s="12"/>
      <c r="B21" s="25">
        <v>335.14</v>
      </c>
      <c r="C21" s="20" t="s">
        <v>88</v>
      </c>
      <c r="D21" s="46">
        <v>1455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1455</v>
      </c>
      <c r="O21" s="47">
        <f t="shared" si="1"/>
        <v>0.56747269890795626</v>
      </c>
      <c r="P21" s="9"/>
    </row>
    <row r="22" spans="1:16">
      <c r="A22" s="12"/>
      <c r="B22" s="25">
        <v>335.15</v>
      </c>
      <c r="C22" s="20" t="s">
        <v>89</v>
      </c>
      <c r="D22" s="46">
        <v>4339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4339</v>
      </c>
      <c r="O22" s="47">
        <f t="shared" si="1"/>
        <v>1.6922776911076443</v>
      </c>
      <c r="P22" s="9"/>
    </row>
    <row r="23" spans="1:16">
      <c r="A23" s="12"/>
      <c r="B23" s="25">
        <v>335.18</v>
      </c>
      <c r="C23" s="20" t="s">
        <v>90</v>
      </c>
      <c r="D23" s="46">
        <v>119305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119305</v>
      </c>
      <c r="O23" s="47">
        <f t="shared" si="1"/>
        <v>46.530811232449295</v>
      </c>
      <c r="P23" s="9"/>
    </row>
    <row r="24" spans="1:16">
      <c r="A24" s="12"/>
      <c r="B24" s="25">
        <v>337.7</v>
      </c>
      <c r="C24" s="20" t="s">
        <v>29</v>
      </c>
      <c r="D24" s="46">
        <v>110000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110000</v>
      </c>
      <c r="O24" s="47">
        <f t="shared" si="1"/>
        <v>42.901716068642749</v>
      </c>
      <c r="P24" s="9"/>
    </row>
    <row r="25" spans="1:16" ht="15.75">
      <c r="A25" s="29" t="s">
        <v>34</v>
      </c>
      <c r="B25" s="30"/>
      <c r="C25" s="31"/>
      <c r="D25" s="32">
        <f t="shared" ref="D25:M25" si="6">SUM(D26:D33)</f>
        <v>22556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2373629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2396185</v>
      </c>
      <c r="O25" s="45">
        <f t="shared" si="1"/>
        <v>934.5495319812793</v>
      </c>
      <c r="P25" s="10"/>
    </row>
    <row r="26" spans="1:16">
      <c r="A26" s="12"/>
      <c r="B26" s="25">
        <v>341.9</v>
      </c>
      <c r="C26" s="20" t="s">
        <v>101</v>
      </c>
      <c r="D26" s="46">
        <v>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24</v>
      </c>
      <c r="O26" s="47">
        <f t="shared" si="1"/>
        <v>9.3603744149765994E-3</v>
      </c>
      <c r="P26" s="9"/>
    </row>
    <row r="27" spans="1:16">
      <c r="A27" s="12"/>
      <c r="B27" s="25">
        <v>342.1</v>
      </c>
      <c r="C27" s="20" t="s">
        <v>64</v>
      </c>
      <c r="D27" s="46">
        <v>502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502</v>
      </c>
      <c r="O27" s="47">
        <f t="shared" si="1"/>
        <v>0.19578783151326054</v>
      </c>
      <c r="P27" s="9"/>
    </row>
    <row r="28" spans="1:16">
      <c r="A28" s="12"/>
      <c r="B28" s="25">
        <v>343.3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1161587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1161587</v>
      </c>
      <c r="O28" s="47">
        <f t="shared" si="1"/>
        <v>453.03705148205927</v>
      </c>
      <c r="P28" s="9"/>
    </row>
    <row r="29" spans="1:16">
      <c r="A29" s="12"/>
      <c r="B29" s="25">
        <v>343.4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448816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448816</v>
      </c>
      <c r="O29" s="47">
        <f t="shared" si="1"/>
        <v>175.04524180967238</v>
      </c>
      <c r="P29" s="9"/>
    </row>
    <row r="30" spans="1:16">
      <c r="A30" s="12"/>
      <c r="B30" s="25">
        <v>343.5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706676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706676</v>
      </c>
      <c r="O30" s="47">
        <f t="shared" si="1"/>
        <v>275.61466458658344</v>
      </c>
      <c r="P30" s="9"/>
    </row>
    <row r="31" spans="1:16">
      <c r="A31" s="12"/>
      <c r="B31" s="25">
        <v>343.8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56550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56550</v>
      </c>
      <c r="O31" s="47">
        <f t="shared" si="1"/>
        <v>22.05538221528861</v>
      </c>
      <c r="P31" s="9"/>
    </row>
    <row r="32" spans="1:16">
      <c r="A32" s="12"/>
      <c r="B32" s="25">
        <v>347.2</v>
      </c>
      <c r="C32" s="20" t="s">
        <v>80</v>
      </c>
      <c r="D32" s="46">
        <v>16420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16420</v>
      </c>
      <c r="O32" s="47">
        <f t="shared" si="1"/>
        <v>6.4040561622464898</v>
      </c>
      <c r="P32" s="9"/>
    </row>
    <row r="33" spans="1:119">
      <c r="A33" s="12"/>
      <c r="B33" s="25">
        <v>347.9</v>
      </c>
      <c r="C33" s="20" t="s">
        <v>74</v>
      </c>
      <c r="D33" s="46">
        <v>5610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5610</v>
      </c>
      <c r="O33" s="47">
        <f t="shared" si="1"/>
        <v>2.1879875195007799</v>
      </c>
      <c r="P33" s="9"/>
    </row>
    <row r="34" spans="1:119" ht="15.75">
      <c r="A34" s="29" t="s">
        <v>35</v>
      </c>
      <c r="B34" s="30"/>
      <c r="C34" s="31"/>
      <c r="D34" s="32">
        <f t="shared" ref="D34:M34" si="8">SUM(D35:D35)</f>
        <v>16413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3" si="9">SUM(D34:M34)</f>
        <v>16413</v>
      </c>
      <c r="O34" s="45">
        <f t="shared" si="1"/>
        <v>6.4013260530421219</v>
      </c>
      <c r="P34" s="10"/>
    </row>
    <row r="35" spans="1:119">
      <c r="A35" s="13"/>
      <c r="B35" s="39">
        <v>359</v>
      </c>
      <c r="C35" s="21" t="s">
        <v>47</v>
      </c>
      <c r="D35" s="46">
        <v>16413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16413</v>
      </c>
      <c r="O35" s="47">
        <f t="shared" si="1"/>
        <v>6.4013260530421219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SUM(D37:D40)</f>
        <v>75966</v>
      </c>
      <c r="E36" s="32">
        <f t="shared" si="10"/>
        <v>3619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24664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104249</v>
      </c>
      <c r="O36" s="45">
        <f t="shared" si="1"/>
        <v>40.658736349453982</v>
      </c>
      <c r="P36" s="10"/>
    </row>
    <row r="37" spans="1:119">
      <c r="A37" s="12"/>
      <c r="B37" s="25">
        <v>361.1</v>
      </c>
      <c r="C37" s="20" t="s">
        <v>48</v>
      </c>
      <c r="D37" s="46">
        <v>4499</v>
      </c>
      <c r="E37" s="46">
        <v>3619</v>
      </c>
      <c r="F37" s="46">
        <v>0</v>
      </c>
      <c r="G37" s="46">
        <v>0</v>
      </c>
      <c r="H37" s="46">
        <v>0</v>
      </c>
      <c r="I37" s="46">
        <v>5102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13220</v>
      </c>
      <c r="O37" s="47">
        <f t="shared" si="1"/>
        <v>5.1560062402496101</v>
      </c>
      <c r="P37" s="9"/>
    </row>
    <row r="38" spans="1:119">
      <c r="A38" s="12"/>
      <c r="B38" s="25">
        <v>364</v>
      </c>
      <c r="C38" s="20" t="s">
        <v>91</v>
      </c>
      <c r="D38" s="46">
        <v>800</v>
      </c>
      <c r="E38" s="46">
        <v>0</v>
      </c>
      <c r="F38" s="46">
        <v>0</v>
      </c>
      <c r="G38" s="46">
        <v>0</v>
      </c>
      <c r="H38" s="46">
        <v>0</v>
      </c>
      <c r="I38" s="46">
        <v>19562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20362</v>
      </c>
      <c r="O38" s="47">
        <f t="shared" si="1"/>
        <v>7.9414976599063962</v>
      </c>
      <c r="P38" s="9"/>
    </row>
    <row r="39" spans="1:119">
      <c r="A39" s="12"/>
      <c r="B39" s="25">
        <v>366</v>
      </c>
      <c r="C39" s="20" t="s">
        <v>68</v>
      </c>
      <c r="D39" s="46">
        <v>20825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20825</v>
      </c>
      <c r="O39" s="47">
        <f t="shared" si="1"/>
        <v>8.1220748829953191</v>
      </c>
      <c r="P39" s="9"/>
    </row>
    <row r="40" spans="1:119">
      <c r="A40" s="12"/>
      <c r="B40" s="25">
        <v>369.9</v>
      </c>
      <c r="C40" s="20" t="s">
        <v>69</v>
      </c>
      <c r="D40" s="46">
        <v>49842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49842</v>
      </c>
      <c r="O40" s="47">
        <f t="shared" si="1"/>
        <v>19.439157566302651</v>
      </c>
      <c r="P40" s="9"/>
    </row>
    <row r="41" spans="1:119" ht="15.75">
      <c r="A41" s="29" t="s">
        <v>36</v>
      </c>
      <c r="B41" s="30"/>
      <c r="C41" s="31"/>
      <c r="D41" s="32">
        <f t="shared" ref="D41:M41" si="11">SUM(D42:D42)</f>
        <v>32001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16000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48001</v>
      </c>
      <c r="O41" s="45">
        <f t="shared" si="1"/>
        <v>18.721138845553821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32001</v>
      </c>
      <c r="E42" s="46">
        <v>0</v>
      </c>
      <c r="F42" s="46">
        <v>0</v>
      </c>
      <c r="G42" s="46">
        <v>0</v>
      </c>
      <c r="H42" s="46">
        <v>0</v>
      </c>
      <c r="I42" s="46">
        <v>16000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48001</v>
      </c>
      <c r="O42" s="47">
        <f t="shared" si="1"/>
        <v>18.721138845553821</v>
      </c>
      <c r="P42" s="9"/>
    </row>
    <row r="43" spans="1:119" ht="16.5" thickBot="1">
      <c r="A43" s="14" t="s">
        <v>43</v>
      </c>
      <c r="B43" s="23"/>
      <c r="C43" s="22"/>
      <c r="D43" s="15">
        <f t="shared" ref="D43:M43" si="12">SUM(D5,D14,D18,D25,D34,D36,D41)</f>
        <v>1712647</v>
      </c>
      <c r="E43" s="15">
        <f t="shared" si="12"/>
        <v>237086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2455383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4405116</v>
      </c>
      <c r="O43" s="38">
        <f t="shared" si="1"/>
        <v>1718.0639625585025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23" t="s">
        <v>109</v>
      </c>
      <c r="M45" s="123"/>
      <c r="N45" s="123"/>
      <c r="O45" s="43">
        <v>2564</v>
      </c>
    </row>
    <row r="46" spans="1:119">
      <c r="A46" s="124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</row>
    <row r="47" spans="1:119" ht="15.75" customHeight="1" thickBot="1">
      <c r="A47" s="125" t="s">
        <v>71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59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105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52</v>
      </c>
      <c r="B3" s="113"/>
      <c r="C3" s="114"/>
      <c r="D3" s="133" t="s">
        <v>30</v>
      </c>
      <c r="E3" s="134"/>
      <c r="F3" s="134"/>
      <c r="G3" s="134"/>
      <c r="H3" s="135"/>
      <c r="I3" s="133" t="s">
        <v>31</v>
      </c>
      <c r="J3" s="135"/>
      <c r="K3" s="133" t="s">
        <v>33</v>
      </c>
      <c r="L3" s="135"/>
      <c r="M3" s="36"/>
      <c r="N3" s="37"/>
      <c r="O3" s="136" t="s">
        <v>57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32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995157</v>
      </c>
      <c r="E5" s="27">
        <f t="shared" si="0"/>
        <v>218746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1213903</v>
      </c>
      <c r="O5" s="33">
        <f t="shared" ref="O5:O45" si="1">(N5/O$47)</f>
        <v>502.65134575569357</v>
      </c>
      <c r="P5" s="6"/>
    </row>
    <row r="6" spans="1:133">
      <c r="A6" s="12"/>
      <c r="B6" s="25">
        <v>311</v>
      </c>
      <c r="C6" s="20" t="s">
        <v>2</v>
      </c>
      <c r="D6" s="46">
        <v>584036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584036</v>
      </c>
      <c r="O6" s="47">
        <f t="shared" si="1"/>
        <v>241.8368530020704</v>
      </c>
      <c r="P6" s="9"/>
    </row>
    <row r="7" spans="1:133">
      <c r="A7" s="12"/>
      <c r="B7" s="25">
        <v>312.41000000000003</v>
      </c>
      <c r="C7" s="20" t="s">
        <v>11</v>
      </c>
      <c r="D7" s="46">
        <v>51563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51563</v>
      </c>
      <c r="O7" s="47">
        <f t="shared" si="1"/>
        <v>21.351138716356107</v>
      </c>
      <c r="P7" s="9"/>
    </row>
    <row r="8" spans="1:133">
      <c r="A8" s="12"/>
      <c r="B8" s="25">
        <v>312.42</v>
      </c>
      <c r="C8" s="20" t="s">
        <v>79</v>
      </c>
      <c r="D8" s="46">
        <v>28600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28600</v>
      </c>
      <c r="O8" s="47">
        <f t="shared" si="1"/>
        <v>11.842650103519668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218746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218746</v>
      </c>
      <c r="O9" s="47">
        <f t="shared" si="1"/>
        <v>90.578053830227745</v>
      </c>
      <c r="P9" s="9"/>
    </row>
    <row r="10" spans="1:133">
      <c r="A10" s="12"/>
      <c r="B10" s="25">
        <v>314.10000000000002</v>
      </c>
      <c r="C10" s="20" t="s">
        <v>13</v>
      </c>
      <c r="D10" s="46">
        <v>205588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205588</v>
      </c>
      <c r="O10" s="47">
        <f t="shared" si="1"/>
        <v>85.129606625258802</v>
      </c>
      <c r="P10" s="9"/>
    </row>
    <row r="11" spans="1:133">
      <c r="A11" s="12"/>
      <c r="B11" s="25">
        <v>314.8</v>
      </c>
      <c r="C11" s="20" t="s">
        <v>14</v>
      </c>
      <c r="D11" s="46">
        <v>8121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8121</v>
      </c>
      <c r="O11" s="47">
        <f t="shared" si="1"/>
        <v>3.3627329192546584</v>
      </c>
      <c r="P11" s="9"/>
    </row>
    <row r="12" spans="1:133">
      <c r="A12" s="12"/>
      <c r="B12" s="25">
        <v>315</v>
      </c>
      <c r="C12" s="20" t="s">
        <v>84</v>
      </c>
      <c r="D12" s="46">
        <v>99108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99108</v>
      </c>
      <c r="O12" s="47">
        <f t="shared" si="1"/>
        <v>41.038509316770188</v>
      </c>
      <c r="P12" s="9"/>
    </row>
    <row r="13" spans="1:133">
      <c r="A13" s="12"/>
      <c r="B13" s="25">
        <v>316</v>
      </c>
      <c r="C13" s="20" t="s">
        <v>85</v>
      </c>
      <c r="D13" s="46">
        <v>18141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18141</v>
      </c>
      <c r="O13" s="47">
        <f t="shared" si="1"/>
        <v>7.5118012422360252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187945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27627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215572</v>
      </c>
      <c r="O14" s="45">
        <f t="shared" si="1"/>
        <v>89.263768115942028</v>
      </c>
      <c r="P14" s="10"/>
    </row>
    <row r="15" spans="1:133">
      <c r="A15" s="12"/>
      <c r="B15" s="25">
        <v>323.10000000000002</v>
      </c>
      <c r="C15" s="20" t="s">
        <v>18</v>
      </c>
      <c r="D15" s="46">
        <v>187211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187211</v>
      </c>
      <c r="O15" s="47">
        <f t="shared" si="1"/>
        <v>77.520082815734995</v>
      </c>
      <c r="P15" s="9"/>
    </row>
    <row r="16" spans="1:133">
      <c r="A16" s="12"/>
      <c r="B16" s="25">
        <v>324.22000000000003</v>
      </c>
      <c r="C16" s="20" t="s">
        <v>61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27627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27627</v>
      </c>
      <c r="O16" s="47">
        <f t="shared" si="1"/>
        <v>11.43975155279503</v>
      </c>
      <c r="P16" s="9"/>
    </row>
    <row r="17" spans="1:16">
      <c r="A17" s="12"/>
      <c r="B17" s="25">
        <v>329</v>
      </c>
      <c r="C17" s="20" t="s">
        <v>19</v>
      </c>
      <c r="D17" s="46">
        <v>734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734</v>
      </c>
      <c r="O17" s="47">
        <f t="shared" si="1"/>
        <v>0.30393374741200829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SUM(D19:D26)</f>
        <v>352277</v>
      </c>
      <c r="E18" s="32">
        <f t="shared" si="5"/>
        <v>389298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741575</v>
      </c>
      <c r="O18" s="45">
        <f t="shared" si="1"/>
        <v>307.07039337474117</v>
      </c>
      <c r="P18" s="10"/>
    </row>
    <row r="19" spans="1:16">
      <c r="A19" s="12"/>
      <c r="B19" s="25">
        <v>331.1</v>
      </c>
      <c r="C19" s="20" t="s">
        <v>86</v>
      </c>
      <c r="D19" s="46">
        <v>0</v>
      </c>
      <c r="E19" s="46">
        <v>389298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389298</v>
      </c>
      <c r="O19" s="47">
        <f t="shared" si="1"/>
        <v>161.19999999999999</v>
      </c>
      <c r="P19" s="9"/>
    </row>
    <row r="20" spans="1:16">
      <c r="A20" s="12"/>
      <c r="B20" s="25">
        <v>334.2</v>
      </c>
      <c r="C20" s="20" t="s">
        <v>22</v>
      </c>
      <c r="D20" s="46">
        <v>2116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2116</v>
      </c>
      <c r="O20" s="47">
        <f t="shared" si="1"/>
        <v>0.87619047619047619</v>
      </c>
      <c r="P20" s="9"/>
    </row>
    <row r="21" spans="1:16">
      <c r="A21" s="12"/>
      <c r="B21" s="25">
        <v>334.49</v>
      </c>
      <c r="C21" s="20" t="s">
        <v>63</v>
      </c>
      <c r="D21" s="46">
        <v>51681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51681</v>
      </c>
      <c r="O21" s="47">
        <f t="shared" si="1"/>
        <v>21.4</v>
      </c>
      <c r="P21" s="9"/>
    </row>
    <row r="22" spans="1:16">
      <c r="A22" s="12"/>
      <c r="B22" s="25">
        <v>335.12</v>
      </c>
      <c r="C22" s="20" t="s">
        <v>87</v>
      </c>
      <c r="D22" s="46">
        <v>73109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73109</v>
      </c>
      <c r="O22" s="47">
        <f t="shared" si="1"/>
        <v>30.272877846790891</v>
      </c>
      <c r="P22" s="9"/>
    </row>
    <row r="23" spans="1:16">
      <c r="A23" s="12"/>
      <c r="B23" s="25">
        <v>335.14</v>
      </c>
      <c r="C23" s="20" t="s">
        <v>88</v>
      </c>
      <c r="D23" s="46">
        <v>1592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1592</v>
      </c>
      <c r="O23" s="47">
        <f t="shared" si="1"/>
        <v>0.65921325051759838</v>
      </c>
      <c r="P23" s="9"/>
    </row>
    <row r="24" spans="1:16">
      <c r="A24" s="12"/>
      <c r="B24" s="25">
        <v>335.15</v>
      </c>
      <c r="C24" s="20" t="s">
        <v>89</v>
      </c>
      <c r="D24" s="46">
        <v>2954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2954</v>
      </c>
      <c r="O24" s="47">
        <f t="shared" si="1"/>
        <v>1.2231884057971014</v>
      </c>
      <c r="P24" s="9"/>
    </row>
    <row r="25" spans="1:16">
      <c r="A25" s="12"/>
      <c r="B25" s="25">
        <v>335.18</v>
      </c>
      <c r="C25" s="20" t="s">
        <v>90</v>
      </c>
      <c r="D25" s="46">
        <v>110825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110825</v>
      </c>
      <c r="O25" s="47">
        <f t="shared" si="1"/>
        <v>45.890269151138718</v>
      </c>
      <c r="P25" s="9"/>
    </row>
    <row r="26" spans="1:16">
      <c r="A26" s="12"/>
      <c r="B26" s="25">
        <v>337.7</v>
      </c>
      <c r="C26" s="20" t="s">
        <v>29</v>
      </c>
      <c r="D26" s="46">
        <v>110000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110000</v>
      </c>
      <c r="O26" s="47">
        <f t="shared" si="1"/>
        <v>45.54865424430642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SUM(D28:D33)</f>
        <v>17840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2387333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2405173</v>
      </c>
      <c r="O27" s="45">
        <f t="shared" si="1"/>
        <v>995.93084886128361</v>
      </c>
      <c r="P27" s="10"/>
    </row>
    <row r="28" spans="1:16">
      <c r="A28" s="12"/>
      <c r="B28" s="25">
        <v>343.3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1256225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1256225</v>
      </c>
      <c r="O28" s="47">
        <f t="shared" si="1"/>
        <v>520.17598343685302</v>
      </c>
      <c r="P28" s="9"/>
    </row>
    <row r="29" spans="1:16">
      <c r="A29" s="12"/>
      <c r="B29" s="25">
        <v>343.4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432713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432713</v>
      </c>
      <c r="O29" s="47">
        <f t="shared" si="1"/>
        <v>179.17722567287785</v>
      </c>
      <c r="P29" s="9"/>
    </row>
    <row r="30" spans="1:16">
      <c r="A30" s="12"/>
      <c r="B30" s="25">
        <v>343.5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663591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663591</v>
      </c>
      <c r="O30" s="47">
        <f t="shared" si="1"/>
        <v>274.77888198757762</v>
      </c>
      <c r="P30" s="9"/>
    </row>
    <row r="31" spans="1:16">
      <c r="A31" s="12"/>
      <c r="B31" s="25">
        <v>343.8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34804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34804</v>
      </c>
      <c r="O31" s="47">
        <f t="shared" si="1"/>
        <v>14.41159420289855</v>
      </c>
      <c r="P31" s="9"/>
    </row>
    <row r="32" spans="1:16">
      <c r="A32" s="12"/>
      <c r="B32" s="25">
        <v>347.2</v>
      </c>
      <c r="C32" s="20" t="s">
        <v>80</v>
      </c>
      <c r="D32" s="46">
        <v>13220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13220</v>
      </c>
      <c r="O32" s="47">
        <f t="shared" si="1"/>
        <v>5.4741200828157348</v>
      </c>
      <c r="P32" s="9"/>
    </row>
    <row r="33" spans="1:119">
      <c r="A33" s="12"/>
      <c r="B33" s="25">
        <v>347.9</v>
      </c>
      <c r="C33" s="20" t="s">
        <v>74</v>
      </c>
      <c r="D33" s="46">
        <v>4620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4620</v>
      </c>
      <c r="O33" s="47">
        <f t="shared" si="1"/>
        <v>1.9130434782608696</v>
      </c>
      <c r="P33" s="9"/>
    </row>
    <row r="34" spans="1:119" ht="15.75">
      <c r="A34" s="29" t="s">
        <v>35</v>
      </c>
      <c r="B34" s="30"/>
      <c r="C34" s="31"/>
      <c r="D34" s="32">
        <f t="shared" ref="D34:M34" si="8">SUM(D35:D35)</f>
        <v>12965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5" si="9">SUM(D34:M34)</f>
        <v>12965</v>
      </c>
      <c r="O34" s="45">
        <f t="shared" si="1"/>
        <v>5.3685300207039335</v>
      </c>
      <c r="P34" s="10"/>
    </row>
    <row r="35" spans="1:119">
      <c r="A35" s="13"/>
      <c r="B35" s="39">
        <v>359</v>
      </c>
      <c r="C35" s="21" t="s">
        <v>47</v>
      </c>
      <c r="D35" s="46">
        <v>12965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12965</v>
      </c>
      <c r="O35" s="47">
        <f t="shared" si="1"/>
        <v>5.3685300207039335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SUM(D37:D41)</f>
        <v>19513</v>
      </c>
      <c r="E36" s="32">
        <f t="shared" si="10"/>
        <v>2655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6235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28403</v>
      </c>
      <c r="O36" s="45">
        <f t="shared" si="1"/>
        <v>11.761076604554866</v>
      </c>
      <c r="P36" s="10"/>
    </row>
    <row r="37" spans="1:119">
      <c r="A37" s="12"/>
      <c r="B37" s="25">
        <v>361.1</v>
      </c>
      <c r="C37" s="20" t="s">
        <v>48</v>
      </c>
      <c r="D37" s="46">
        <v>4725</v>
      </c>
      <c r="E37" s="46">
        <v>2655</v>
      </c>
      <c r="F37" s="46">
        <v>0</v>
      </c>
      <c r="G37" s="46">
        <v>0</v>
      </c>
      <c r="H37" s="46">
        <v>0</v>
      </c>
      <c r="I37" s="46">
        <v>5245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12625</v>
      </c>
      <c r="O37" s="47">
        <f t="shared" si="1"/>
        <v>5.2277432712215317</v>
      </c>
      <c r="P37" s="9"/>
    </row>
    <row r="38" spans="1:119">
      <c r="A38" s="12"/>
      <c r="B38" s="25">
        <v>364</v>
      </c>
      <c r="C38" s="20" t="s">
        <v>91</v>
      </c>
      <c r="D38" s="46">
        <v>600</v>
      </c>
      <c r="E38" s="46">
        <v>0</v>
      </c>
      <c r="F38" s="46">
        <v>0</v>
      </c>
      <c r="G38" s="46">
        <v>0</v>
      </c>
      <c r="H38" s="46">
        <v>0</v>
      </c>
      <c r="I38" s="46">
        <v>990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1590</v>
      </c>
      <c r="O38" s="47">
        <f t="shared" si="1"/>
        <v>0.65838509316770188</v>
      </c>
      <c r="P38" s="9"/>
    </row>
    <row r="39" spans="1:119">
      <c r="A39" s="12"/>
      <c r="B39" s="25">
        <v>366</v>
      </c>
      <c r="C39" s="20" t="s">
        <v>68</v>
      </c>
      <c r="D39" s="46">
        <v>11501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11501</v>
      </c>
      <c r="O39" s="47">
        <f t="shared" si="1"/>
        <v>4.7623188405797103</v>
      </c>
      <c r="P39" s="9"/>
    </row>
    <row r="40" spans="1:119">
      <c r="A40" s="12"/>
      <c r="B40" s="25">
        <v>369.3</v>
      </c>
      <c r="C40" s="20" t="s">
        <v>75</v>
      </c>
      <c r="D40" s="46">
        <v>1742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1742</v>
      </c>
      <c r="O40" s="47">
        <f t="shared" si="1"/>
        <v>0.72132505175983441</v>
      </c>
      <c r="P40" s="9"/>
    </row>
    <row r="41" spans="1:119">
      <c r="A41" s="12"/>
      <c r="B41" s="25">
        <v>369.9</v>
      </c>
      <c r="C41" s="20" t="s">
        <v>69</v>
      </c>
      <c r="D41" s="46">
        <v>945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945</v>
      </c>
      <c r="O41" s="47">
        <f t="shared" si="1"/>
        <v>0.39130434782608697</v>
      </c>
      <c r="P41" s="9"/>
    </row>
    <row r="42" spans="1:119" ht="15.75">
      <c r="A42" s="29" t="s">
        <v>36</v>
      </c>
      <c r="B42" s="30"/>
      <c r="C42" s="31"/>
      <c r="D42" s="32">
        <f t="shared" ref="D42:M42" si="11">SUM(D43:D44)</f>
        <v>673823</v>
      </c>
      <c r="E42" s="32">
        <f t="shared" si="11"/>
        <v>81700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26000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781523</v>
      </c>
      <c r="O42" s="45">
        <f t="shared" si="1"/>
        <v>323.61200828157348</v>
      </c>
      <c r="P42" s="9"/>
    </row>
    <row r="43" spans="1:119">
      <c r="A43" s="12"/>
      <c r="B43" s="25">
        <v>381</v>
      </c>
      <c r="C43" s="20" t="s">
        <v>49</v>
      </c>
      <c r="D43" s="46">
        <v>31999</v>
      </c>
      <c r="E43" s="46">
        <v>81700</v>
      </c>
      <c r="F43" s="46">
        <v>0</v>
      </c>
      <c r="G43" s="46">
        <v>0</v>
      </c>
      <c r="H43" s="46">
        <v>0</v>
      </c>
      <c r="I43" s="46">
        <v>26000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139699</v>
      </c>
      <c r="O43" s="47">
        <f t="shared" si="1"/>
        <v>57.846376811594205</v>
      </c>
      <c r="P43" s="9"/>
    </row>
    <row r="44" spans="1:119" ht="15.75" thickBot="1">
      <c r="A44" s="12"/>
      <c r="B44" s="25">
        <v>389.6</v>
      </c>
      <c r="C44" s="20" t="s">
        <v>106</v>
      </c>
      <c r="D44" s="46">
        <v>641824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641824</v>
      </c>
      <c r="O44" s="47">
        <f t="shared" si="1"/>
        <v>265.76563146997927</v>
      </c>
      <c r="P44" s="9"/>
    </row>
    <row r="45" spans="1:119" ht="16.5" thickBot="1">
      <c r="A45" s="14" t="s">
        <v>43</v>
      </c>
      <c r="B45" s="23"/>
      <c r="C45" s="22"/>
      <c r="D45" s="15">
        <f t="shared" ref="D45:M45" si="12">SUM(D5,D14,D18,D27,D34,D36,D42)</f>
        <v>2259520</v>
      </c>
      <c r="E45" s="15">
        <f t="shared" si="12"/>
        <v>692399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2447195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9"/>
        <v>5399114</v>
      </c>
      <c r="O45" s="38">
        <f t="shared" si="1"/>
        <v>2235.6579710144929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3" t="s">
        <v>107</v>
      </c>
      <c r="M47" s="123"/>
      <c r="N47" s="123"/>
      <c r="O47" s="43">
        <v>2415</v>
      </c>
    </row>
    <row r="48" spans="1:119">
      <c r="A48" s="124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2"/>
    </row>
    <row r="49" spans="1:15" ht="15.75" customHeight="1" thickBot="1">
      <c r="A49" s="125" t="s">
        <v>71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2025-04-09T19:55:13Z</cp:lastPrinted>
  <dcterms:created xsi:type="dcterms:W3CDTF">2000-08-31T21:26:31Z</dcterms:created>
  <dcterms:modified xsi:type="dcterms:W3CDTF">2025-04-09T19:55:20Z</dcterms:modified>
</cp:coreProperties>
</file>