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A28722F7A75B5B745991F7894BBA51728B8ED3C2" xr6:coauthVersionLast="47" xr6:coauthVersionMax="47" xr10:uidLastSave="{07EDDDB8-2009-4911-884A-878881770339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'2007'!$A$1:$O$24</definedName>
    <definedName name="_xlnm.Print_Area" localSheetId="15">'2008'!$A$1:$O$24</definedName>
    <definedName name="_xlnm.Print_Area" localSheetId="14">'2009'!$A$1:$O$27</definedName>
    <definedName name="_xlnm.Print_Area" localSheetId="13">'2010'!$A$1:$O$28</definedName>
    <definedName name="_xlnm.Print_Area" localSheetId="12">'2011'!$A$1:$O$27</definedName>
    <definedName name="_xlnm.Print_Area" localSheetId="11">'2012'!$A$1:$O$26</definedName>
    <definedName name="_xlnm.Print_Area" localSheetId="10">'2013'!$A$1:$O$26</definedName>
    <definedName name="_xlnm.Print_Area" localSheetId="9">'2014'!$A$1:$O$26</definedName>
    <definedName name="_xlnm.Print_Area" localSheetId="8">'2015'!$A$1:$O$26</definedName>
    <definedName name="_xlnm.Print_Area" localSheetId="7">'2016'!$A$1:$O$26</definedName>
    <definedName name="_xlnm.Print_Area" localSheetId="6">'2017'!$A$1:$O$27</definedName>
    <definedName name="_xlnm.Print_Area" localSheetId="5">'2018'!$A$1:$O$25</definedName>
    <definedName name="_xlnm.Print_Area" localSheetId="4">'2019'!$A$1:$O$28</definedName>
    <definedName name="_xlnm.Print_Area" localSheetId="3">'2020'!$A$1:$O$26</definedName>
    <definedName name="_xlnm.Print_Area" localSheetId="2">'2021'!$A$1:$P$28</definedName>
    <definedName name="_xlnm.Print_Area" localSheetId="1">'2022'!$A$1:$P$27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0" l="1"/>
  <c r="F23" i="50"/>
  <c r="G23" i="50"/>
  <c r="H23" i="50"/>
  <c r="I23" i="50"/>
  <c r="J23" i="50"/>
  <c r="K23" i="50"/>
  <c r="L23" i="50"/>
  <c r="M23" i="50"/>
  <c r="N23" i="50"/>
  <c r="D23" i="50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N17" i="50"/>
  <c r="M17" i="50"/>
  <c r="L17" i="50"/>
  <c r="K17" i="50"/>
  <c r="J17" i="50"/>
  <c r="I17" i="50"/>
  <c r="H17" i="50"/>
  <c r="G17" i="50"/>
  <c r="F17" i="50"/>
  <c r="E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1" i="50" l="1"/>
  <c r="P21" i="50" s="1"/>
  <c r="O17" i="50"/>
  <c r="P17" i="50" s="1"/>
  <c r="O15" i="50"/>
  <c r="P15" i="50" s="1"/>
  <c r="O13" i="50"/>
  <c r="P13" i="50" s="1"/>
  <c r="O9" i="50"/>
  <c r="P9" i="50" s="1"/>
  <c r="O7" i="50"/>
  <c r="P7" i="50" s="1"/>
  <c r="O5" i="50"/>
  <c r="P5" i="50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M23" i="49" s="1"/>
  <c r="L5" i="49"/>
  <c r="L23" i="49" s="1"/>
  <c r="K5" i="49"/>
  <c r="J5" i="49"/>
  <c r="I5" i="49"/>
  <c r="H5" i="49"/>
  <c r="G5" i="49"/>
  <c r="F5" i="49"/>
  <c r="E5" i="49"/>
  <c r="D5" i="49"/>
  <c r="O23" i="50" l="1"/>
  <c r="P23" i="50" s="1"/>
  <c r="F23" i="49"/>
  <c r="G23" i="49"/>
  <c r="H23" i="49"/>
  <c r="I23" i="49"/>
  <c r="J23" i="49"/>
  <c r="N23" i="49"/>
  <c r="D23" i="49"/>
  <c r="E23" i="49"/>
  <c r="K23" i="49"/>
  <c r="O21" i="49"/>
  <c r="P21" i="49" s="1"/>
  <c r="O17" i="49"/>
  <c r="P17" i="49" s="1"/>
  <c r="O15" i="49"/>
  <c r="P15" i="49" s="1"/>
  <c r="O13" i="49"/>
  <c r="P13" i="49" s="1"/>
  <c r="O9" i="49"/>
  <c r="P9" i="49" s="1"/>
  <c r="O7" i="49"/>
  <c r="P7" i="49" s="1"/>
  <c r="O5" i="49"/>
  <c r="P5" i="49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/>
  <c r="O20" i="48"/>
  <c r="P20" i="48" s="1"/>
  <c r="O19" i="48"/>
  <c r="P19" i="48"/>
  <c r="N18" i="48"/>
  <c r="M18" i="48"/>
  <c r="L18" i="48"/>
  <c r="K18" i="48"/>
  <c r="J18" i="48"/>
  <c r="I18" i="48"/>
  <c r="O18" i="48" s="1"/>
  <c r="P18" i="48" s="1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N24" i="48" s="1"/>
  <c r="M5" i="48"/>
  <c r="L5" i="48"/>
  <c r="K5" i="48"/>
  <c r="J5" i="48"/>
  <c r="I5" i="48"/>
  <c r="H5" i="48"/>
  <c r="G5" i="48"/>
  <c r="F5" i="48"/>
  <c r="E5" i="48"/>
  <c r="D5" i="48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N18" i="46" s="1"/>
  <c r="O18" i="46" s="1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N16" i="46" s="1"/>
  <c r="O16" i="46" s="1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M10" i="46"/>
  <c r="L10" i="46"/>
  <c r="K10" i="46"/>
  <c r="J10" i="46"/>
  <c r="I10" i="46"/>
  <c r="H10" i="46"/>
  <c r="G10" i="46"/>
  <c r="F10" i="46"/>
  <c r="E10" i="46"/>
  <c r="D10" i="46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J7" i="45"/>
  <c r="I7" i="45"/>
  <c r="H7" i="45"/>
  <c r="G7" i="45"/>
  <c r="F7" i="45"/>
  <c r="E7" i="45"/>
  <c r="D7" i="45"/>
  <c r="N6" i="45"/>
  <c r="O6" i="45" s="1"/>
  <c r="M5" i="45"/>
  <c r="L5" i="45"/>
  <c r="K5" i="45"/>
  <c r="J5" i="45"/>
  <c r="I5" i="45"/>
  <c r="H5" i="45"/>
  <c r="G5" i="45"/>
  <c r="G24" i="45" s="1"/>
  <c r="F5" i="45"/>
  <c r="F24" i="45" s="1"/>
  <c r="E5" i="45"/>
  <c r="E24" i="45" s="1"/>
  <c r="D5" i="45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M9" i="44"/>
  <c r="L9" i="44"/>
  <c r="K9" i="44"/>
  <c r="J9" i="44"/>
  <c r="I9" i="44"/>
  <c r="H9" i="44"/>
  <c r="G9" i="44"/>
  <c r="F9" i="44"/>
  <c r="E9" i="44"/>
  <c r="D9" i="44"/>
  <c r="N8" i="44"/>
  <c r="O8" i="44"/>
  <c r="M7" i="44"/>
  <c r="L7" i="44"/>
  <c r="K7" i="44"/>
  <c r="J7" i="44"/>
  <c r="I7" i="44"/>
  <c r="H7" i="44"/>
  <c r="G7" i="44"/>
  <c r="F7" i="44"/>
  <c r="E7" i="44"/>
  <c r="D7" i="44"/>
  <c r="N6" i="44"/>
  <c r="O6" i="44"/>
  <c r="M5" i="44"/>
  <c r="L5" i="44"/>
  <c r="L21" i="44" s="1"/>
  <c r="K5" i="44"/>
  <c r="K21" i="44" s="1"/>
  <c r="J5" i="44"/>
  <c r="J21" i="44" s="1"/>
  <c r="I5" i="44"/>
  <c r="H5" i="44"/>
  <c r="G5" i="44"/>
  <c r="F5" i="44"/>
  <c r="E5" i="44"/>
  <c r="D5" i="44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M8" i="43"/>
  <c r="L8" i="43"/>
  <c r="K8" i="43"/>
  <c r="J8" i="43"/>
  <c r="I8" i="43"/>
  <c r="H8" i="43"/>
  <c r="G8" i="43"/>
  <c r="F8" i="43"/>
  <c r="E8" i="43"/>
  <c r="D8" i="43"/>
  <c r="N7" i="43"/>
  <c r="O7" i="43"/>
  <c r="N6" i="43"/>
  <c r="O6" i="43" s="1"/>
  <c r="M5" i="43"/>
  <c r="L5" i="43"/>
  <c r="K5" i="43"/>
  <c r="J5" i="43"/>
  <c r="I5" i="43"/>
  <c r="I23" i="43" s="1"/>
  <c r="H5" i="43"/>
  <c r="G5" i="43"/>
  <c r="F5" i="43"/>
  <c r="E5" i="43"/>
  <c r="D5" i="43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J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 s="1"/>
  <c r="N12" i="41"/>
  <c r="O12" i="41" s="1"/>
  <c r="N11" i="41"/>
  <c r="O11" i="41"/>
  <c r="N10" i="41"/>
  <c r="O10" i="41"/>
  <c r="M9" i="41"/>
  <c r="L9" i="41"/>
  <c r="K9" i="41"/>
  <c r="K20" i="41" s="1"/>
  <c r="J9" i="41"/>
  <c r="I9" i="41"/>
  <c r="H9" i="41"/>
  <c r="G9" i="41"/>
  <c r="F9" i="41"/>
  <c r="E9" i="41"/>
  <c r="D9" i="41"/>
  <c r="N8" i="41"/>
  <c r="O8" i="41"/>
  <c r="M7" i="41"/>
  <c r="L7" i="41"/>
  <c r="K7" i="41"/>
  <c r="J7" i="41"/>
  <c r="I7" i="41"/>
  <c r="H7" i="41"/>
  <c r="G7" i="41"/>
  <c r="F7" i="41"/>
  <c r="E7" i="41"/>
  <c r="D7" i="41"/>
  <c r="N6" i="41"/>
  <c r="O6" i="41" s="1"/>
  <c r="M5" i="41"/>
  <c r="L5" i="41"/>
  <c r="K5" i="41"/>
  <c r="J5" i="41"/>
  <c r="I5" i="41"/>
  <c r="H5" i="41"/>
  <c r="G5" i="41"/>
  <c r="F5" i="41"/>
  <c r="E5" i="41"/>
  <c r="D5" i="4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/>
  <c r="N6" i="40"/>
  <c r="O6" i="40" s="1"/>
  <c r="M5" i="40"/>
  <c r="L5" i="40"/>
  <c r="K5" i="40"/>
  <c r="J5" i="40"/>
  <c r="I5" i="40"/>
  <c r="H5" i="40"/>
  <c r="H22" i="40" s="1"/>
  <c r="G5" i="40"/>
  <c r="G22" i="40" s="1"/>
  <c r="F5" i="40"/>
  <c r="F22" i="40" s="1"/>
  <c r="E5" i="40"/>
  <c r="D5" i="40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J22" i="39" s="1"/>
  <c r="I8" i="39"/>
  <c r="H8" i="39"/>
  <c r="G8" i="39"/>
  <c r="F8" i="39"/>
  <c r="E8" i="39"/>
  <c r="E22" i="39"/>
  <c r="D8" i="39"/>
  <c r="N7" i="39"/>
  <c r="O7" i="39" s="1"/>
  <c r="N6" i="39"/>
  <c r="O6" i="39" s="1"/>
  <c r="M5" i="39"/>
  <c r="L5" i="39"/>
  <c r="K5" i="39"/>
  <c r="K22" i="39" s="1"/>
  <c r="J5" i="39"/>
  <c r="I5" i="39"/>
  <c r="H5" i="39"/>
  <c r="G5" i="39"/>
  <c r="F5" i="39"/>
  <c r="E5" i="39"/>
  <c r="D5" i="39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M14" i="38"/>
  <c r="L14" i="38"/>
  <c r="K14" i="38"/>
  <c r="K20" i="38" s="1"/>
  <c r="J14" i="38"/>
  <c r="I14" i="38"/>
  <c r="H14" i="38"/>
  <c r="H20" i="38" s="1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M7" i="38"/>
  <c r="L7" i="38"/>
  <c r="L20" i="38" s="1"/>
  <c r="K7" i="38"/>
  <c r="J7" i="38"/>
  <c r="I7" i="38"/>
  <c r="H7" i="38"/>
  <c r="G7" i="38"/>
  <c r="F7" i="38"/>
  <c r="E7" i="38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 s="1"/>
  <c r="M8" i="37"/>
  <c r="L8" i="37"/>
  <c r="K8" i="37"/>
  <c r="K22" i="37" s="1"/>
  <c r="J8" i="37"/>
  <c r="I8" i="37"/>
  <c r="H8" i="37"/>
  <c r="G8" i="37"/>
  <c r="F8" i="37"/>
  <c r="E8" i="37"/>
  <c r="E22" i="37" s="1"/>
  <c r="D8" i="37"/>
  <c r="N7" i="37"/>
  <c r="O7" i="37" s="1"/>
  <c r="N6" i="37"/>
  <c r="O6" i="37" s="1"/>
  <c r="M5" i="37"/>
  <c r="M22" i="37" s="1"/>
  <c r="L5" i="37"/>
  <c r="L22" i="37"/>
  <c r="K5" i="37"/>
  <c r="J5" i="37"/>
  <c r="I5" i="37"/>
  <c r="H5" i="37"/>
  <c r="G5" i="37"/>
  <c r="F5" i="37"/>
  <c r="E5" i="37"/>
  <c r="D5" i="37"/>
  <c r="D5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M10" i="36"/>
  <c r="N10" i="36" s="1"/>
  <c r="O10" i="36" s="1"/>
  <c r="L10" i="36"/>
  <c r="K10" i="36"/>
  <c r="J10" i="36"/>
  <c r="I10" i="36"/>
  <c r="H10" i="36"/>
  <c r="G10" i="36"/>
  <c r="F10" i="36"/>
  <c r="E10" i="36"/>
  <c r="D10" i="36"/>
  <c r="N9" i="36"/>
  <c r="O9" i="36" s="1"/>
  <c r="M8" i="36"/>
  <c r="L8" i="36"/>
  <c r="L22" i="36" s="1"/>
  <c r="K8" i="36"/>
  <c r="J8" i="36"/>
  <c r="J22" i="36" s="1"/>
  <c r="I8" i="36"/>
  <c r="H8" i="36"/>
  <c r="G8" i="36"/>
  <c r="F8" i="36"/>
  <c r="E8" i="36"/>
  <c r="D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N5" i="36" s="1"/>
  <c r="O5" i="36" s="1"/>
  <c r="N22" i="35"/>
  <c r="O22" i="35" s="1"/>
  <c r="M21" i="35"/>
  <c r="L21" i="35"/>
  <c r="K21" i="35"/>
  <c r="J21" i="35"/>
  <c r="I21" i="35"/>
  <c r="H21" i="35"/>
  <c r="N21" i="35" s="1"/>
  <c r="O21" i="35" s="1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H9" i="35"/>
  <c r="G9" i="35"/>
  <c r="F9" i="35"/>
  <c r="E9" i="35"/>
  <c r="D9" i="35"/>
  <c r="N8" i="35"/>
  <c r="O8" i="35" s="1"/>
  <c r="N7" i="35"/>
  <c r="O7" i="35" s="1"/>
  <c r="N6" i="35"/>
  <c r="O6" i="35" s="1"/>
  <c r="M5" i="35"/>
  <c r="M23" i="35" s="1"/>
  <c r="L5" i="35"/>
  <c r="K5" i="35"/>
  <c r="J5" i="35"/>
  <c r="I5" i="35"/>
  <c r="H5" i="35"/>
  <c r="G5" i="35"/>
  <c r="F5" i="35"/>
  <c r="E5" i="35"/>
  <c r="D5" i="35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H24" i="34" s="1"/>
  <c r="G11" i="34"/>
  <c r="F11" i="34"/>
  <c r="E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/>
  <c r="N7" i="34"/>
  <c r="O7" i="34" s="1"/>
  <c r="N6" i="34"/>
  <c r="O6" i="34" s="1"/>
  <c r="M5" i="34"/>
  <c r="L5" i="34"/>
  <c r="K5" i="34"/>
  <c r="J5" i="34"/>
  <c r="J24" i="34" s="1"/>
  <c r="I5" i="34"/>
  <c r="N5" i="34" s="1"/>
  <c r="O5" i="34" s="1"/>
  <c r="H5" i="34"/>
  <c r="G5" i="34"/>
  <c r="F5" i="34"/>
  <c r="E5" i="34"/>
  <c r="D5" i="34"/>
  <c r="E21" i="33"/>
  <c r="F21" i="33"/>
  <c r="G21" i="33"/>
  <c r="H21" i="33"/>
  <c r="I21" i="33"/>
  <c r="J21" i="33"/>
  <c r="K21" i="33"/>
  <c r="L21" i="33"/>
  <c r="M21" i="33"/>
  <c r="D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N15" i="33" s="1"/>
  <c r="O15" i="33" s="1"/>
  <c r="K15" i="33"/>
  <c r="L15" i="33"/>
  <c r="M15" i="33"/>
  <c r="E11" i="33"/>
  <c r="F11" i="33"/>
  <c r="G11" i="33"/>
  <c r="H11" i="33"/>
  <c r="I11" i="33"/>
  <c r="J11" i="33"/>
  <c r="K11" i="33"/>
  <c r="L11" i="33"/>
  <c r="M11" i="33"/>
  <c r="E9" i="33"/>
  <c r="F9" i="33"/>
  <c r="G9" i="33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M23" i="33" s="1"/>
  <c r="D19" i="33"/>
  <c r="D17" i="33"/>
  <c r="D15" i="33"/>
  <c r="D11" i="33"/>
  <c r="N11" i="33"/>
  <c r="O11" i="33"/>
  <c r="D9" i="33"/>
  <c r="D5" i="33"/>
  <c r="D23" i="33" s="1"/>
  <c r="N22" i="33"/>
  <c r="O22" i="33" s="1"/>
  <c r="N18" i="33"/>
  <c r="O18" i="33"/>
  <c r="N20" i="33"/>
  <c r="O20" i="33" s="1"/>
  <c r="N16" i="33"/>
  <c r="O16" i="33"/>
  <c r="N6" i="33"/>
  <c r="O6" i="33" s="1"/>
  <c r="N7" i="33"/>
  <c r="O7" i="33" s="1"/>
  <c r="N8" i="33"/>
  <c r="O8" i="33" s="1"/>
  <c r="N12" i="33"/>
  <c r="O12" i="33" s="1"/>
  <c r="N13" i="33"/>
  <c r="O13" i="33" s="1"/>
  <c r="N14" i="33"/>
  <c r="O14" i="33"/>
  <c r="N10" i="33"/>
  <c r="O10" i="33" s="1"/>
  <c r="N20" i="39"/>
  <c r="O20" i="39" s="1"/>
  <c r="N8" i="37"/>
  <c r="O8" i="37" s="1"/>
  <c r="N18" i="42"/>
  <c r="O18" i="42"/>
  <c r="N9" i="33" l="1"/>
  <c r="O9" i="33" s="1"/>
  <c r="E23" i="35"/>
  <c r="N5" i="45"/>
  <c r="O5" i="45" s="1"/>
  <c r="I20" i="38"/>
  <c r="J24" i="45"/>
  <c r="J23" i="35"/>
  <c r="G22" i="42"/>
  <c r="L24" i="45"/>
  <c r="D22" i="46"/>
  <c r="J22" i="46"/>
  <c r="K23" i="35"/>
  <c r="F22" i="36"/>
  <c r="N14" i="36"/>
  <c r="O14" i="36" s="1"/>
  <c r="N18" i="36"/>
  <c r="O18" i="36" s="1"/>
  <c r="G22" i="37"/>
  <c r="H22" i="42"/>
  <c r="N19" i="44"/>
  <c r="O19" i="44" s="1"/>
  <c r="M24" i="45"/>
  <c r="E22" i="46"/>
  <c r="K22" i="46"/>
  <c r="L23" i="35"/>
  <c r="H22" i="36"/>
  <c r="N16" i="38"/>
  <c r="O16" i="38" s="1"/>
  <c r="N18" i="40"/>
  <c r="O18" i="40" s="1"/>
  <c r="D20" i="41"/>
  <c r="N7" i="41"/>
  <c r="O7" i="41" s="1"/>
  <c r="I22" i="42"/>
  <c r="N10" i="42"/>
  <c r="O10" i="42" s="1"/>
  <c r="N5" i="43"/>
  <c r="O5" i="43" s="1"/>
  <c r="F22" i="46"/>
  <c r="N14" i="46"/>
  <c r="O14" i="46" s="1"/>
  <c r="O16" i="48"/>
  <c r="P16" i="48" s="1"/>
  <c r="L23" i="33"/>
  <c r="D22" i="37"/>
  <c r="E20" i="41"/>
  <c r="N20" i="41" s="1"/>
  <c r="O20" i="41" s="1"/>
  <c r="J22" i="42"/>
  <c r="E23" i="43"/>
  <c r="G22" i="46"/>
  <c r="I21" i="44"/>
  <c r="M22" i="39"/>
  <c r="G22" i="36"/>
  <c r="F23" i="43"/>
  <c r="G20" i="41"/>
  <c r="I22" i="46"/>
  <c r="E24" i="48"/>
  <c r="I23" i="33"/>
  <c r="F22" i="37"/>
  <c r="E20" i="38"/>
  <c r="F22" i="39"/>
  <c r="N14" i="39"/>
  <c r="O14" i="39" s="1"/>
  <c r="H20" i="41"/>
  <c r="N18" i="41"/>
  <c r="O18" i="41" s="1"/>
  <c r="M22" i="42"/>
  <c r="N16" i="42"/>
  <c r="O16" i="42" s="1"/>
  <c r="N7" i="44"/>
  <c r="O7" i="44" s="1"/>
  <c r="F24" i="48"/>
  <c r="N8" i="36"/>
  <c r="O8" i="36" s="1"/>
  <c r="N19" i="33"/>
  <c r="O19" i="33" s="1"/>
  <c r="N15" i="35"/>
  <c r="O15" i="35" s="1"/>
  <c r="N9" i="44"/>
  <c r="O9" i="44" s="1"/>
  <c r="O8" i="48"/>
  <c r="P8" i="48" s="1"/>
  <c r="N16" i="43"/>
  <c r="O16" i="43" s="1"/>
  <c r="N15" i="44"/>
  <c r="O15" i="44" s="1"/>
  <c r="N17" i="33"/>
  <c r="O17" i="33" s="1"/>
  <c r="I20" i="41"/>
  <c r="N13" i="45"/>
  <c r="O13" i="45" s="1"/>
  <c r="M24" i="48"/>
  <c r="N16" i="41"/>
  <c r="O16" i="41" s="1"/>
  <c r="N20" i="46"/>
  <c r="O20" i="46" s="1"/>
  <c r="N9" i="45"/>
  <c r="O9" i="45" s="1"/>
  <c r="F22" i="42"/>
  <c r="N16" i="37"/>
  <c r="O16" i="37" s="1"/>
  <c r="N8" i="39"/>
  <c r="O8" i="39" s="1"/>
  <c r="D22" i="36"/>
  <c r="O22" i="48"/>
  <c r="P22" i="48" s="1"/>
  <c r="N7" i="38"/>
  <c r="O7" i="38" s="1"/>
  <c r="G23" i="43"/>
  <c r="H23" i="33"/>
  <c r="F20" i="38"/>
  <c r="N22" i="34"/>
  <c r="O22" i="34" s="1"/>
  <c r="H22" i="37"/>
  <c r="J23" i="43"/>
  <c r="D21" i="44"/>
  <c r="N13" i="44"/>
  <c r="O13" i="44" s="1"/>
  <c r="N5" i="46"/>
  <c r="O5" i="46" s="1"/>
  <c r="H24" i="48"/>
  <c r="N20" i="40"/>
  <c r="O20" i="40" s="1"/>
  <c r="F23" i="35"/>
  <c r="I22" i="40"/>
  <c r="M22" i="40"/>
  <c r="N8" i="40"/>
  <c r="O8" i="40" s="1"/>
  <c r="J23" i="33"/>
  <c r="L22" i="42"/>
  <c r="N15" i="34"/>
  <c r="O15" i="34" s="1"/>
  <c r="N10" i="43"/>
  <c r="O10" i="43" s="1"/>
  <c r="F23" i="33"/>
  <c r="N9" i="34"/>
  <c r="O9" i="34" s="1"/>
  <c r="G24" i="34"/>
  <c r="N9" i="35"/>
  <c r="O9" i="35" s="1"/>
  <c r="D23" i="35"/>
  <c r="I22" i="39"/>
  <c r="G22" i="39"/>
  <c r="N18" i="39"/>
  <c r="O18" i="39" s="1"/>
  <c r="K23" i="43"/>
  <c r="E21" i="44"/>
  <c r="N17" i="45"/>
  <c r="O17" i="45" s="1"/>
  <c r="M22" i="46"/>
  <c r="I24" i="48"/>
  <c r="D24" i="48"/>
  <c r="O24" i="48" s="1"/>
  <c r="P24" i="48" s="1"/>
  <c r="M21" i="44"/>
  <c r="I24" i="45"/>
  <c r="J20" i="38"/>
  <c r="K22" i="40"/>
  <c r="K22" i="42"/>
  <c r="N17" i="35"/>
  <c r="O17" i="35" s="1"/>
  <c r="N7" i="45"/>
  <c r="O7" i="45" s="1"/>
  <c r="H22" i="39"/>
  <c r="E23" i="33"/>
  <c r="N23" i="33" s="1"/>
  <c r="O23" i="33" s="1"/>
  <c r="L24" i="34"/>
  <c r="N19" i="34"/>
  <c r="O19" i="34" s="1"/>
  <c r="M22" i="36"/>
  <c r="N16" i="36"/>
  <c r="O16" i="36" s="1"/>
  <c r="J22" i="37"/>
  <c r="N16" i="40"/>
  <c r="O16" i="40" s="1"/>
  <c r="L20" i="41"/>
  <c r="N20" i="42"/>
  <c r="O20" i="42" s="1"/>
  <c r="L23" i="43"/>
  <c r="N18" i="43"/>
  <c r="O18" i="43" s="1"/>
  <c r="F21" i="44"/>
  <c r="N21" i="44" s="1"/>
  <c r="O21" i="44" s="1"/>
  <c r="N17" i="44"/>
  <c r="O17" i="44" s="1"/>
  <c r="J24" i="48"/>
  <c r="N14" i="38"/>
  <c r="O14" i="38" s="1"/>
  <c r="N9" i="41"/>
  <c r="O9" i="41" s="1"/>
  <c r="K24" i="34"/>
  <c r="N8" i="43"/>
  <c r="O8" i="43" s="1"/>
  <c r="J22" i="40"/>
  <c r="H23" i="35"/>
  <c r="N14" i="40"/>
  <c r="O14" i="40" s="1"/>
  <c r="E22" i="42"/>
  <c r="L22" i="39"/>
  <c r="N11" i="34"/>
  <c r="O11" i="34" s="1"/>
  <c r="H23" i="43"/>
  <c r="H22" i="46"/>
  <c r="N21" i="33"/>
  <c r="O21" i="33" s="1"/>
  <c r="N9" i="38"/>
  <c r="O9" i="38" s="1"/>
  <c r="E24" i="34"/>
  <c r="M24" i="34"/>
  <c r="N14" i="37"/>
  <c r="O14" i="37" s="1"/>
  <c r="N18" i="37"/>
  <c r="O18" i="37" s="1"/>
  <c r="N5" i="39"/>
  <c r="O5" i="39" s="1"/>
  <c r="N10" i="39"/>
  <c r="O10" i="39" s="1"/>
  <c r="N5" i="40"/>
  <c r="O5" i="40" s="1"/>
  <c r="M20" i="41"/>
  <c r="N8" i="42"/>
  <c r="O8" i="42" s="1"/>
  <c r="M23" i="43"/>
  <c r="G21" i="44"/>
  <c r="K24" i="48"/>
  <c r="O14" i="48"/>
  <c r="P14" i="48" s="1"/>
  <c r="G20" i="38"/>
  <c r="L22" i="40"/>
  <c r="K24" i="45"/>
  <c r="N11" i="35"/>
  <c r="O11" i="35" s="1"/>
  <c r="I22" i="36"/>
  <c r="F20" i="41"/>
  <c r="K22" i="36"/>
  <c r="G24" i="48"/>
  <c r="G23" i="33"/>
  <c r="F24" i="34"/>
  <c r="K23" i="33"/>
  <c r="I24" i="34"/>
  <c r="N20" i="36"/>
  <c r="O20" i="36" s="1"/>
  <c r="I22" i="37"/>
  <c r="E22" i="40"/>
  <c r="H21" i="44"/>
  <c r="D24" i="45"/>
  <c r="N21" i="45"/>
  <c r="O21" i="45" s="1"/>
  <c r="N10" i="46"/>
  <c r="O10" i="46" s="1"/>
  <c r="L24" i="48"/>
  <c r="O23" i="49"/>
  <c r="P23" i="49" s="1"/>
  <c r="N22" i="37"/>
  <c r="O22" i="37" s="1"/>
  <c r="H24" i="45"/>
  <c r="D22" i="39"/>
  <c r="N14" i="43"/>
  <c r="O14" i="43" s="1"/>
  <c r="N5" i="42"/>
  <c r="O5" i="42" s="1"/>
  <c r="D24" i="34"/>
  <c r="N5" i="41"/>
  <c r="O5" i="41" s="1"/>
  <c r="N5" i="38"/>
  <c r="O5" i="38" s="1"/>
  <c r="I23" i="35"/>
  <c r="N21" i="43"/>
  <c r="O21" i="43" s="1"/>
  <c r="M20" i="38"/>
  <c r="D22" i="40"/>
  <c r="G23" i="35"/>
  <c r="E22" i="36"/>
  <c r="N22" i="36" s="1"/>
  <c r="O22" i="36" s="1"/>
  <c r="D22" i="42"/>
  <c r="O5" i="48"/>
  <c r="P5" i="48" s="1"/>
  <c r="N8" i="46"/>
  <c r="O8" i="46" s="1"/>
  <c r="N5" i="44"/>
  <c r="O5" i="44" s="1"/>
  <c r="N5" i="35"/>
  <c r="O5" i="35" s="1"/>
  <c r="D23" i="43"/>
  <c r="N5" i="37"/>
  <c r="O5" i="37" s="1"/>
  <c r="D20" i="38"/>
  <c r="O10" i="48"/>
  <c r="P10" i="48" s="1"/>
  <c r="L22" i="46"/>
  <c r="N5" i="33"/>
  <c r="O5" i="33" s="1"/>
  <c r="N23" i="35" l="1"/>
  <c r="O23" i="35" s="1"/>
  <c r="N24" i="34"/>
  <c r="O24" i="34" s="1"/>
  <c r="N22" i="46"/>
  <c r="O22" i="46" s="1"/>
  <c r="N22" i="39"/>
  <c r="O22" i="39" s="1"/>
  <c r="N24" i="45"/>
  <c r="O24" i="45" s="1"/>
  <c r="N22" i="40"/>
  <c r="O22" i="40" s="1"/>
  <c r="N23" i="43"/>
  <c r="O23" i="43" s="1"/>
  <c r="N22" i="42"/>
  <c r="O22" i="42" s="1"/>
  <c r="N20" i="38"/>
  <c r="O20" i="38" s="1"/>
</calcChain>
</file>

<file path=xl/sharedStrings.xml><?xml version="1.0" encoding="utf-8"?>
<sst xmlns="http://schemas.openxmlformats.org/spreadsheetml/2006/main" count="655" uniqueCount="86">
  <si>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</si>
  <si>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</si>
  <si>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</si>
  <si>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</si>
  <si>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</si>
  <si>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</si>
  <si>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</si>
  <si>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</si>
  <si>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</si>
  <si>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</si>
  <si>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</si>
  <si>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</si>
  <si>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</si>
  <si>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</si>
  <si>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</si>
  <si>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</si>
  <si>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</si>
  <si>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</si>
  <si>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</si>
  <si>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</si>
  <si>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</si>
  <si>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Comprehensive Planning</t>
  </si>
  <si>
    <t>Public Safety</t>
  </si>
  <si>
    <t>Law Enforcement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</si>
  <si>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</si>
  <si>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</si>
  <si>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</si>
  <si>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</si>
  <si>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</si>
  <si>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</si>
  <si>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</si>
  <si>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</si>
  <si>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</si>
  <si>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</si>
  <si>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</si>
  <si>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</si>
  <si>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</si>
  <si>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Lake Placid Expenditures Reported by Account Code and Fund Type</t>
  </si>
  <si>
    <t>Local Fiscal Year Ended September 30, 2010</t>
  </si>
  <si>
    <t>Special Recreation Facilities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</si>
  <si>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</si>
  <si>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</si>
  <si>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</si>
  <si>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</si>
  <si>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</si>
  <si>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</si>
  <si>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</si>
  <si>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</si>
  <si>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</si>
  <si>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Other Physical Environment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</si>
  <si>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</si>
  <si>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</si>
  <si>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</si>
  <si>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</si>
  <si>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</si>
  <si>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</si>
  <si>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</si>
  <si>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</si>
  <si>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</si>
  <si>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</si>
  <si>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</si>
  <si>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</si>
  <si>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</si>
  <si>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</si>
  <si>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</si>
  <si>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Other General Government</t>
  </si>
  <si>
    <t>Other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</si>
  <si>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</si>
  <si>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</si>
  <si>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</si>
  <si>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</si>
  <si>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Cultural Services</t>
  </si>
  <si>
    <t>Non-Operating Interest Expense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</si>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</sst>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8B56-9853-4FDF-8A87-739F376FE30D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357294</v>
      </c>
      <c r="E5" s="100">
        <f>SUM(E6:E6)</f>
        <v>250</v>
      </c>
      <c r="F5" s="100">
        <f>SUM(F6:F6)</f>
        <v>0</v>
      </c>
      <c r="G5" s="100">
        <f>SUM(G6:G6)</f>
        <v>20844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378388</v>
      </c>
      <c r="P5" s="102">
        <f>(O5/P$25)</f>
        <v>157.07264425072646</v>
      </c>
      <c r="Q5" s="103"/>
    </row>
    <row r="6" spans="1:134">
      <c r="A6" s="105"/>
      <c r="B6" s="106">
        <v>513</v>
      </c>
      <c r="C6" s="107" t="s">
        <v>19</v>
      </c>
      <c r="D6" s="108">
        <v>357294</v>
      </c>
      <c r="E6" s="108">
        <v>250</v>
      </c>
      <c r="F6" s="108">
        <v>0</v>
      </c>
      <c r="G6" s="108">
        <v>20844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378388</v>
      </c>
      <c r="P6" s="109">
        <f>(O6/P$25)</f>
        <v>157.07264425072646</v>
      </c>
      <c r="Q6" s="110"/>
    </row>
    <row r="7" spans="1:134" ht="15.75">
      <c r="A7" s="111" t="s">
        <v>22</v>
      </c>
      <c r="B7" s="112"/>
      <c r="C7" s="113"/>
      <c r="D7" s="114">
        <f>SUM(D8:D8)</f>
        <v>1051160</v>
      </c>
      <c r="E7" s="114">
        <f>SUM(E8:E8)</f>
        <v>0</v>
      </c>
      <c r="F7" s="114">
        <f>SUM(F8:F8)</f>
        <v>0</v>
      </c>
      <c r="G7" s="114">
        <f>SUM(G8:G8)</f>
        <v>0</v>
      </c>
      <c r="H7" s="114">
        <f>SUM(H8:H8)</f>
        <v>0</v>
      </c>
      <c r="I7" s="114">
        <f>SUM(I8:I8)</f>
        <v>0</v>
      </c>
      <c r="J7" s="114">
        <f>SUM(J8:J8)</f>
        <v>0</v>
      </c>
      <c r="K7" s="114">
        <f>SUM(K8:K8)</f>
        <v>0</v>
      </c>
      <c r="L7" s="114">
        <f>SUM(L8:L8)</f>
        <v>0</v>
      </c>
      <c r="M7" s="114">
        <f>SUM(M8:M8)</f>
        <v>0</v>
      </c>
      <c r="N7" s="114">
        <f>SUM(N8:N8)</f>
        <v>0</v>
      </c>
      <c r="O7" s="115">
        <f>SUM(D7:N7)</f>
        <v>1051160</v>
      </c>
      <c r="P7" s="116">
        <f>(O7/P$25)</f>
        <v>436.34703196347033</v>
      </c>
      <c r="Q7" s="117"/>
    </row>
    <row r="8" spans="1:134">
      <c r="A8" s="105"/>
      <c r="B8" s="106">
        <v>521</v>
      </c>
      <c r="C8" s="107" t="s">
        <v>23</v>
      </c>
      <c r="D8" s="108">
        <v>1051160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>SUM(D8:N8)</f>
        <v>1051160</v>
      </c>
      <c r="P8" s="109">
        <f>(O8/P$25)</f>
        <v>436.34703196347033</v>
      </c>
      <c r="Q8" s="110"/>
    </row>
    <row r="9" spans="1:134" ht="15.75">
      <c r="A9" s="111" t="s">
        <v>24</v>
      </c>
      <c r="B9" s="112"/>
      <c r="C9" s="113"/>
      <c r="D9" s="114">
        <f>SUM(D10:D12)</f>
        <v>0</v>
      </c>
      <c r="E9" s="114">
        <f>SUM(E10:E12)</f>
        <v>0</v>
      </c>
      <c r="F9" s="114">
        <f>SUM(F10:F12)</f>
        <v>0</v>
      </c>
      <c r="G9" s="114">
        <f>SUM(G10:G12)</f>
        <v>0</v>
      </c>
      <c r="H9" s="114">
        <f>SUM(H10:H12)</f>
        <v>0</v>
      </c>
      <c r="I9" s="114">
        <f>SUM(I10:I12)</f>
        <v>4242359</v>
      </c>
      <c r="J9" s="114">
        <f>SUM(J10:J12)</f>
        <v>0</v>
      </c>
      <c r="K9" s="114">
        <f>SUM(K10:K12)</f>
        <v>0</v>
      </c>
      <c r="L9" s="114">
        <f>SUM(L10:L12)</f>
        <v>0</v>
      </c>
      <c r="M9" s="114">
        <f>SUM(M10:M12)</f>
        <v>0</v>
      </c>
      <c r="N9" s="114">
        <f>SUM(N10:N12)</f>
        <v>0</v>
      </c>
      <c r="O9" s="115">
        <f>SUM(D9:N9)</f>
        <v>4242359</v>
      </c>
      <c r="P9" s="116">
        <f>(O9/P$25)</f>
        <v>1761.0456621004566</v>
      </c>
      <c r="Q9" s="117"/>
    </row>
    <row r="10" spans="1:134">
      <c r="A10" s="105"/>
      <c r="B10" s="106">
        <v>533</v>
      </c>
      <c r="C10" s="107" t="s">
        <v>25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1967919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20" si="1">SUM(D10:N10)</f>
        <v>1967919</v>
      </c>
      <c r="P10" s="109">
        <f>(O10/P$25)</f>
        <v>816.90286425902866</v>
      </c>
      <c r="Q10" s="110"/>
    </row>
    <row r="11" spans="1:134">
      <c r="A11" s="105"/>
      <c r="B11" s="106">
        <v>534</v>
      </c>
      <c r="C11" s="107" t="s">
        <v>26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1014722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1014722</v>
      </c>
      <c r="P11" s="109">
        <f>(O11/P$25)</f>
        <v>421.22125363221255</v>
      </c>
      <c r="Q11" s="110"/>
    </row>
    <row r="12" spans="1:134">
      <c r="A12" s="105"/>
      <c r="B12" s="106">
        <v>535</v>
      </c>
      <c r="C12" s="107" t="s">
        <v>27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1259718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1"/>
        <v>1259718</v>
      </c>
      <c r="P12" s="109">
        <f>(O12/P$25)</f>
        <v>522.92154420921543</v>
      </c>
      <c r="Q12" s="110"/>
    </row>
    <row r="13" spans="1:134" ht="15.75">
      <c r="A13" s="111" t="s">
        <v>28</v>
      </c>
      <c r="B13" s="112"/>
      <c r="C13" s="113"/>
      <c r="D13" s="114">
        <f>SUM(D14:D14)</f>
        <v>340540</v>
      </c>
      <c r="E13" s="114">
        <f>SUM(E14:E14)</f>
        <v>152632</v>
      </c>
      <c r="F13" s="114">
        <f>SUM(F14:F14)</f>
        <v>0</v>
      </c>
      <c r="G13" s="114">
        <f>SUM(G14:G14)</f>
        <v>0</v>
      </c>
      <c r="H13" s="114">
        <f>SUM(H14:H14)</f>
        <v>0</v>
      </c>
      <c r="I13" s="114">
        <f>SUM(I14:I14)</f>
        <v>0</v>
      </c>
      <c r="J13" s="114">
        <f>SUM(J14:J14)</f>
        <v>0</v>
      </c>
      <c r="K13" s="114">
        <f>SUM(K14:K14)</f>
        <v>0</v>
      </c>
      <c r="L13" s="114">
        <f>SUM(L14:L14)</f>
        <v>0</v>
      </c>
      <c r="M13" s="114">
        <f>SUM(M14:M14)</f>
        <v>0</v>
      </c>
      <c r="N13" s="114">
        <f>SUM(N14:N14)</f>
        <v>0</v>
      </c>
      <c r="O13" s="114">
        <f t="shared" si="1"/>
        <v>493172</v>
      </c>
      <c r="P13" s="116">
        <f>(O13/P$25)</f>
        <v>204.72063096720632</v>
      </c>
      <c r="Q13" s="117"/>
    </row>
    <row r="14" spans="1:134">
      <c r="A14" s="105"/>
      <c r="B14" s="106">
        <v>541</v>
      </c>
      <c r="C14" s="107" t="s">
        <v>29</v>
      </c>
      <c r="D14" s="108">
        <v>340540</v>
      </c>
      <c r="E14" s="108">
        <v>152632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493172</v>
      </c>
      <c r="P14" s="109">
        <f>(O14/P$25)</f>
        <v>204.72063096720632</v>
      </c>
      <c r="Q14" s="110"/>
    </row>
    <row r="15" spans="1:134" ht="15.75">
      <c r="A15" s="111" t="s">
        <v>30</v>
      </c>
      <c r="B15" s="112"/>
      <c r="C15" s="113"/>
      <c r="D15" s="114">
        <f>SUM(D16:D16)</f>
        <v>0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43770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1"/>
        <v>43770</v>
      </c>
      <c r="P15" s="116">
        <f>(O15/P$25)</f>
        <v>18.169364881693649</v>
      </c>
      <c r="Q15" s="117"/>
    </row>
    <row r="16" spans="1:134">
      <c r="A16" s="105"/>
      <c r="B16" s="106">
        <v>569</v>
      </c>
      <c r="C16" s="107" t="s">
        <v>31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43770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43770</v>
      </c>
      <c r="P16" s="109">
        <f>(O16/P$25)</f>
        <v>18.169364881693649</v>
      </c>
      <c r="Q16" s="110"/>
    </row>
    <row r="17" spans="1:120" ht="15.75">
      <c r="A17" s="111" t="s">
        <v>32</v>
      </c>
      <c r="B17" s="112"/>
      <c r="C17" s="113"/>
      <c r="D17" s="114">
        <f>SUM(D18:D20)</f>
        <v>504765</v>
      </c>
      <c r="E17" s="114">
        <f>SUM(E18:E20)</f>
        <v>5320</v>
      </c>
      <c r="F17" s="114">
        <f>SUM(F18:F20)</f>
        <v>0</v>
      </c>
      <c r="G17" s="114">
        <f>SUM(G18:G20)</f>
        <v>0</v>
      </c>
      <c r="H17" s="114">
        <f>SUM(H18:H20)</f>
        <v>0</v>
      </c>
      <c r="I17" s="114">
        <f>SUM(I18:I20)</f>
        <v>0</v>
      </c>
      <c r="J17" s="114">
        <f>SUM(J18:J20)</f>
        <v>0</v>
      </c>
      <c r="K17" s="114">
        <f>SUM(K18:K20)</f>
        <v>0</v>
      </c>
      <c r="L17" s="114">
        <f>SUM(L18:L20)</f>
        <v>0</v>
      </c>
      <c r="M17" s="114">
        <f>SUM(M18:M20)</f>
        <v>0</v>
      </c>
      <c r="N17" s="114">
        <f>SUM(N18:N20)</f>
        <v>0</v>
      </c>
      <c r="O17" s="114">
        <f>SUM(D17:N17)</f>
        <v>510085</v>
      </c>
      <c r="P17" s="116">
        <f>(O17/P$25)</f>
        <v>211.74138646741386</v>
      </c>
      <c r="Q17" s="110"/>
    </row>
    <row r="18" spans="1:120">
      <c r="A18" s="105"/>
      <c r="B18" s="106">
        <v>572</v>
      </c>
      <c r="C18" s="107" t="s">
        <v>33</v>
      </c>
      <c r="D18" s="108">
        <v>221517</v>
      </c>
      <c r="E18" s="108">
        <v>5320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1"/>
        <v>226837</v>
      </c>
      <c r="P18" s="109">
        <f>(O18/P$25)</f>
        <v>94.162308011623082</v>
      </c>
      <c r="Q18" s="110"/>
    </row>
    <row r="19" spans="1:120">
      <c r="A19" s="105"/>
      <c r="B19" s="106">
        <v>573</v>
      </c>
      <c r="C19" s="107" t="s">
        <v>71</v>
      </c>
      <c r="D19" s="108">
        <v>89957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1"/>
        <v>89957</v>
      </c>
      <c r="P19" s="109">
        <f>(O19/P$25)</f>
        <v>37.342050643420507</v>
      </c>
      <c r="Q19" s="110"/>
    </row>
    <row r="20" spans="1:120">
      <c r="A20" s="105"/>
      <c r="B20" s="106">
        <v>579</v>
      </c>
      <c r="C20" s="107" t="s">
        <v>66</v>
      </c>
      <c r="D20" s="108">
        <v>193291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1"/>
        <v>193291</v>
      </c>
      <c r="P20" s="109">
        <f>(O20/P$25)</f>
        <v>80.237027812370272</v>
      </c>
      <c r="Q20" s="110"/>
    </row>
    <row r="21" spans="1:120" ht="15.75">
      <c r="A21" s="111" t="s">
        <v>35</v>
      </c>
      <c r="B21" s="112"/>
      <c r="C21" s="113"/>
      <c r="D21" s="114">
        <f>SUM(D22:D22)</f>
        <v>0</v>
      </c>
      <c r="E21" s="114">
        <f>SUM(E22:E22)</f>
        <v>35473</v>
      </c>
      <c r="F21" s="114">
        <f>SUM(F22:F22)</f>
        <v>0</v>
      </c>
      <c r="G21" s="114">
        <f>SUM(G22:G22)</f>
        <v>0</v>
      </c>
      <c r="H21" s="114">
        <f>SUM(H22:H22)</f>
        <v>0</v>
      </c>
      <c r="I21" s="114">
        <f>SUM(I22:I22)</f>
        <v>885503</v>
      </c>
      <c r="J21" s="114">
        <f>SUM(J22:J22)</f>
        <v>0</v>
      </c>
      <c r="K21" s="114">
        <f>SUM(K22:K22)</f>
        <v>0</v>
      </c>
      <c r="L21" s="114">
        <f>SUM(L22:L22)</f>
        <v>0</v>
      </c>
      <c r="M21" s="114">
        <f>SUM(M22:M22)</f>
        <v>0</v>
      </c>
      <c r="N21" s="114">
        <f>SUM(N22:N22)</f>
        <v>0</v>
      </c>
      <c r="O21" s="114">
        <f>SUM(D21:N21)</f>
        <v>920976</v>
      </c>
      <c r="P21" s="116">
        <f>(O21/P$25)</f>
        <v>382.3063511830635</v>
      </c>
      <c r="Q21" s="110"/>
    </row>
    <row r="22" spans="1:120" ht="15.75" thickBot="1">
      <c r="A22" s="105"/>
      <c r="B22" s="106">
        <v>581</v>
      </c>
      <c r="C22" s="107" t="s">
        <v>80</v>
      </c>
      <c r="D22" s="108">
        <v>0</v>
      </c>
      <c r="E22" s="108">
        <v>35473</v>
      </c>
      <c r="F22" s="108">
        <v>0</v>
      </c>
      <c r="G22" s="108">
        <v>0</v>
      </c>
      <c r="H22" s="108">
        <v>0</v>
      </c>
      <c r="I22" s="108">
        <v>885503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920976</v>
      </c>
      <c r="P22" s="109">
        <f>(O22/P$25)</f>
        <v>382.3063511830635</v>
      </c>
      <c r="Q22" s="110"/>
    </row>
    <row r="23" spans="1:120" ht="16.5" thickBot="1">
      <c r="A23" s="118" t="s">
        <v>10</v>
      </c>
      <c r="B23" s="119"/>
      <c r="C23" s="120"/>
      <c r="D23" s="121">
        <f>SUM(D5,D7,D9,D13,D15,D17,D21)</f>
        <v>2253759</v>
      </c>
      <c r="E23" s="121">
        <f t="shared" ref="E23:N23" si="2">SUM(E5,E7,E9,E13,E15,E17,E21)</f>
        <v>193675</v>
      </c>
      <c r="F23" s="121">
        <f t="shared" si="2"/>
        <v>0</v>
      </c>
      <c r="G23" s="121">
        <f t="shared" si="2"/>
        <v>20844</v>
      </c>
      <c r="H23" s="121">
        <f t="shared" si="2"/>
        <v>0</v>
      </c>
      <c r="I23" s="121">
        <f t="shared" si="2"/>
        <v>5171632</v>
      </c>
      <c r="J23" s="121">
        <f t="shared" si="2"/>
        <v>0</v>
      </c>
      <c r="K23" s="121">
        <f t="shared" si="2"/>
        <v>0</v>
      </c>
      <c r="L23" s="121">
        <f t="shared" si="2"/>
        <v>0</v>
      </c>
      <c r="M23" s="121">
        <f t="shared" si="2"/>
        <v>0</v>
      </c>
      <c r="N23" s="121">
        <f t="shared" si="2"/>
        <v>0</v>
      </c>
      <c r="O23" s="121">
        <f>SUM(D23:N23)</f>
        <v>7639910</v>
      </c>
      <c r="P23" s="122">
        <f>(O23/P$25)</f>
        <v>3171.4030718140307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85</v>
      </c>
      <c r="N25" s="133"/>
      <c r="O25" s="133"/>
      <c r="P25" s="131">
        <v>2409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357553</v>
      </c>
      <c r="E5" s="56">
        <f t="shared" si="0"/>
        <v>1010155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1367708</v>
      </c>
      <c r="O5" s="58">
        <f t="shared" ref="O5:O22" si="2">(N5/O$24)</f>
        <v>575.87705263157898</v>
      </c>
      <c r="P5" s="59"/>
    </row>
    <row r="6" spans="1:133">
      <c r="A6" s="61"/>
      <c r="B6" s="62">
        <v>513</v>
      </c>
      <c r="C6" s="63" t="s">
        <v>19</v>
      </c>
      <c r="D6" s="64">
        <v>303352</v>
      </c>
      <c r="E6" s="64">
        <v>1010155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1313507</v>
      </c>
      <c r="O6" s="65">
        <f t="shared" si="2"/>
        <v>553.05557894736842</v>
      </c>
      <c r="P6" s="66"/>
    </row>
    <row r="7" spans="1:133">
      <c r="A7" s="61"/>
      <c r="B7" s="62">
        <v>515</v>
      </c>
      <c r="C7" s="63" t="s">
        <v>21</v>
      </c>
      <c r="D7" s="64">
        <v>54201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54201</v>
      </c>
      <c r="O7" s="65">
        <f t="shared" si="2"/>
        <v>22.821473684210527</v>
      </c>
      <c r="P7" s="66"/>
    </row>
    <row r="8" spans="1:133" ht="15.75">
      <c r="A8" s="67" t="s">
        <v>22</v>
      </c>
      <c r="B8" s="68"/>
      <c r="C8" s="69"/>
      <c r="D8" s="70">
        <f t="shared" ref="D8:M8" si="3">SUM(D9:D9)</f>
        <v>738496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738496</v>
      </c>
      <c r="O8" s="72">
        <f t="shared" si="2"/>
        <v>310.94568421052634</v>
      </c>
      <c r="P8" s="73"/>
    </row>
    <row r="9" spans="1:133">
      <c r="A9" s="61"/>
      <c r="B9" s="62">
        <v>521</v>
      </c>
      <c r="C9" s="63" t="s">
        <v>23</v>
      </c>
      <c r="D9" s="64">
        <v>738496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738496</v>
      </c>
      <c r="O9" s="65">
        <f t="shared" si="2"/>
        <v>310.94568421052634</v>
      </c>
      <c r="P9" s="66"/>
    </row>
    <row r="10" spans="1:133" ht="15.75">
      <c r="A10" s="67" t="s">
        <v>24</v>
      </c>
      <c r="B10" s="68"/>
      <c r="C10" s="69"/>
      <c r="D10" s="70">
        <f t="shared" ref="D10:M10" si="4">SUM(D11:D13)</f>
        <v>0</v>
      </c>
      <c r="E10" s="70">
        <f t="shared" si="4"/>
        <v>0</v>
      </c>
      <c r="F10" s="70">
        <f t="shared" si="4"/>
        <v>0</v>
      </c>
      <c r="G10" s="70">
        <f t="shared" si="4"/>
        <v>0</v>
      </c>
      <c r="H10" s="70">
        <f t="shared" si="4"/>
        <v>0</v>
      </c>
      <c r="I10" s="70">
        <f t="shared" si="4"/>
        <v>2445555</v>
      </c>
      <c r="J10" s="70">
        <f t="shared" si="4"/>
        <v>0</v>
      </c>
      <c r="K10" s="70">
        <f t="shared" si="4"/>
        <v>0</v>
      </c>
      <c r="L10" s="70">
        <f t="shared" si="4"/>
        <v>0</v>
      </c>
      <c r="M10" s="70">
        <f t="shared" si="4"/>
        <v>0</v>
      </c>
      <c r="N10" s="71">
        <f t="shared" si="1"/>
        <v>2445555</v>
      </c>
      <c r="O10" s="72">
        <f t="shared" si="2"/>
        <v>1029.7073684210527</v>
      </c>
      <c r="P10" s="73"/>
    </row>
    <row r="11" spans="1:133">
      <c r="A11" s="61"/>
      <c r="B11" s="62">
        <v>533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1301051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1301051</v>
      </c>
      <c r="O11" s="65">
        <f t="shared" si="2"/>
        <v>547.81094736842101</v>
      </c>
      <c r="P11" s="66"/>
    </row>
    <row r="12" spans="1:133">
      <c r="A12" s="61"/>
      <c r="B12" s="62">
        <v>534</v>
      </c>
      <c r="C12" s="63" t="s">
        <v>52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493600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493600</v>
      </c>
      <c r="O12" s="65">
        <f t="shared" si="2"/>
        <v>207.83157894736843</v>
      </c>
      <c r="P12" s="66"/>
    </row>
    <row r="13" spans="1:133">
      <c r="A13" s="61"/>
      <c r="B13" s="62">
        <v>535</v>
      </c>
      <c r="C13" s="63" t="s">
        <v>27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650904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650904</v>
      </c>
      <c r="O13" s="65">
        <f t="shared" si="2"/>
        <v>274.06484210526315</v>
      </c>
      <c r="P13" s="66"/>
    </row>
    <row r="14" spans="1:133" ht="15.75">
      <c r="A14" s="67" t="s">
        <v>28</v>
      </c>
      <c r="B14" s="68"/>
      <c r="C14" s="69"/>
      <c r="D14" s="70">
        <f t="shared" ref="D14:M14" si="5">SUM(D15:D15)</f>
        <v>349404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349404</v>
      </c>
      <c r="O14" s="72">
        <f t="shared" si="2"/>
        <v>147.11747368421052</v>
      </c>
      <c r="P14" s="73"/>
    </row>
    <row r="15" spans="1:133">
      <c r="A15" s="61"/>
      <c r="B15" s="62">
        <v>541</v>
      </c>
      <c r="C15" s="63" t="s">
        <v>53</v>
      </c>
      <c r="D15" s="64">
        <v>349404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349404</v>
      </c>
      <c r="O15" s="65">
        <f t="shared" si="2"/>
        <v>147.11747368421052</v>
      </c>
      <c r="P15" s="66"/>
    </row>
    <row r="16" spans="1:133" ht="15.75">
      <c r="A16" s="67" t="s">
        <v>30</v>
      </c>
      <c r="B16" s="68"/>
      <c r="C16" s="69"/>
      <c r="D16" s="70">
        <f t="shared" ref="D16:M16" si="6">SUM(D17:D17)</f>
        <v>0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38151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38151</v>
      </c>
      <c r="O16" s="72">
        <f t="shared" si="2"/>
        <v>16.06357894736842</v>
      </c>
      <c r="P16" s="73"/>
    </row>
    <row r="17" spans="1:119">
      <c r="A17" s="61"/>
      <c r="B17" s="62">
        <v>569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38151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38151</v>
      </c>
      <c r="O17" s="65">
        <f t="shared" si="2"/>
        <v>16.06357894736842</v>
      </c>
      <c r="P17" s="66"/>
    </row>
    <row r="18" spans="1:119" ht="15.75">
      <c r="A18" s="67" t="s">
        <v>32</v>
      </c>
      <c r="B18" s="68"/>
      <c r="C18" s="69"/>
      <c r="D18" s="70">
        <f t="shared" ref="D18:M18" si="7">SUM(D19:D19)</f>
        <v>186844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0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186844</v>
      </c>
      <c r="O18" s="72">
        <f t="shared" si="2"/>
        <v>78.671157894736837</v>
      </c>
      <c r="P18" s="66"/>
    </row>
    <row r="19" spans="1:119">
      <c r="A19" s="61"/>
      <c r="B19" s="62">
        <v>572</v>
      </c>
      <c r="C19" s="63" t="s">
        <v>54</v>
      </c>
      <c r="D19" s="64">
        <v>186844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186844</v>
      </c>
      <c r="O19" s="65">
        <f t="shared" si="2"/>
        <v>78.671157894736837</v>
      </c>
      <c r="P19" s="66"/>
    </row>
    <row r="20" spans="1:119" ht="15.75">
      <c r="A20" s="67" t="s">
        <v>55</v>
      </c>
      <c r="B20" s="68"/>
      <c r="C20" s="69"/>
      <c r="D20" s="70">
        <f t="shared" ref="D20:M20" si="8">SUM(D21:D21)</f>
        <v>85947</v>
      </c>
      <c r="E20" s="70">
        <f t="shared" si="8"/>
        <v>146704</v>
      </c>
      <c r="F20" s="70">
        <f t="shared" si="8"/>
        <v>0</v>
      </c>
      <c r="G20" s="70">
        <f t="shared" si="8"/>
        <v>0</v>
      </c>
      <c r="H20" s="70">
        <f t="shared" si="8"/>
        <v>0</v>
      </c>
      <c r="I20" s="70">
        <f t="shared" si="8"/>
        <v>138142</v>
      </c>
      <c r="J20" s="70">
        <f t="shared" si="8"/>
        <v>0</v>
      </c>
      <c r="K20" s="70">
        <f t="shared" si="8"/>
        <v>0</v>
      </c>
      <c r="L20" s="70">
        <f t="shared" si="8"/>
        <v>0</v>
      </c>
      <c r="M20" s="70">
        <f t="shared" si="8"/>
        <v>0</v>
      </c>
      <c r="N20" s="70">
        <f t="shared" si="1"/>
        <v>370793</v>
      </c>
      <c r="O20" s="72">
        <f t="shared" si="2"/>
        <v>156.12336842105262</v>
      </c>
      <c r="P20" s="66"/>
    </row>
    <row r="21" spans="1:119" ht="15.75" thickBot="1">
      <c r="A21" s="61"/>
      <c r="B21" s="62">
        <v>581</v>
      </c>
      <c r="C21" s="63" t="s">
        <v>56</v>
      </c>
      <c r="D21" s="64">
        <v>85947</v>
      </c>
      <c r="E21" s="64">
        <v>146704</v>
      </c>
      <c r="F21" s="64">
        <v>0</v>
      </c>
      <c r="G21" s="64">
        <v>0</v>
      </c>
      <c r="H21" s="64">
        <v>0</v>
      </c>
      <c r="I21" s="64">
        <v>138142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370793</v>
      </c>
      <c r="O21" s="65">
        <f t="shared" si="2"/>
        <v>156.12336842105262</v>
      </c>
      <c r="P21" s="66"/>
    </row>
    <row r="22" spans="1:119" ht="16.5" thickBot="1">
      <c r="A22" s="74" t="s">
        <v>10</v>
      </c>
      <c r="B22" s="75"/>
      <c r="C22" s="76"/>
      <c r="D22" s="77">
        <f>SUM(D5,D8,D10,D14,D16,D18,D20)</f>
        <v>1718244</v>
      </c>
      <c r="E22" s="77">
        <f t="shared" ref="E22:M22" si="9">SUM(E5,E8,E10,E14,E16,E18,E20)</f>
        <v>1156859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2621848</v>
      </c>
      <c r="J22" s="77">
        <f t="shared" si="9"/>
        <v>0</v>
      </c>
      <c r="K22" s="77">
        <f t="shared" si="9"/>
        <v>0</v>
      </c>
      <c r="L22" s="77">
        <f t="shared" si="9"/>
        <v>0</v>
      </c>
      <c r="M22" s="77">
        <f t="shared" si="9"/>
        <v>0</v>
      </c>
      <c r="N22" s="77">
        <f t="shared" si="1"/>
        <v>5496951</v>
      </c>
      <c r="O22" s="78">
        <f t="shared" si="2"/>
        <v>2314.5056842105264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57</v>
      </c>
      <c r="M24" s="171"/>
      <c r="N24" s="171"/>
      <c r="O24" s="88">
        <v>2375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41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309825</v>
      </c>
      <c r="E5" s="24">
        <f t="shared" si="0"/>
        <v>71684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381509</v>
      </c>
      <c r="O5" s="30">
        <f t="shared" ref="O5:O22" si="2">(N5/O$24)</f>
        <v>164.72754749568222</v>
      </c>
      <c r="P5" s="6"/>
    </row>
    <row r="6" spans="1:133">
      <c r="A6" s="12"/>
      <c r="B6" s="42">
        <v>513</v>
      </c>
      <c r="C6" s="19" t="s">
        <v>19</v>
      </c>
      <c r="D6" s="43">
        <v>276545</v>
      </c>
      <c r="E6" s="43">
        <v>71684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348229</v>
      </c>
      <c r="O6" s="44">
        <f t="shared" si="2"/>
        <v>150.35794473229706</v>
      </c>
      <c r="P6" s="9"/>
    </row>
    <row r="7" spans="1:133">
      <c r="A7" s="12"/>
      <c r="B7" s="42">
        <v>515</v>
      </c>
      <c r="C7" s="19" t="s">
        <v>21</v>
      </c>
      <c r="D7" s="43">
        <v>33280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33280</v>
      </c>
      <c r="O7" s="44">
        <f t="shared" si="2"/>
        <v>14.369602763385148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697803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697803</v>
      </c>
      <c r="O8" s="41">
        <f t="shared" si="2"/>
        <v>301.29663212435236</v>
      </c>
      <c r="P8" s="10"/>
    </row>
    <row r="9" spans="1:133">
      <c r="A9" s="12"/>
      <c r="B9" s="42">
        <v>521</v>
      </c>
      <c r="C9" s="19" t="s">
        <v>23</v>
      </c>
      <c r="D9" s="43">
        <v>697803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697803</v>
      </c>
      <c r="O9" s="44">
        <f t="shared" si="2"/>
        <v>301.29663212435236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2042926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2042926</v>
      </c>
      <c r="O10" s="41">
        <f t="shared" si="2"/>
        <v>882.09240069084626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987073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987073</v>
      </c>
      <c r="O11" s="44">
        <f t="shared" si="2"/>
        <v>426.19732297063905</v>
      </c>
      <c r="P11" s="9"/>
    </row>
    <row r="12" spans="1:133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486972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486972</v>
      </c>
      <c r="O12" s="44">
        <f t="shared" si="2"/>
        <v>210.2642487046632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568881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568881</v>
      </c>
      <c r="O13" s="44">
        <f t="shared" si="2"/>
        <v>245.63082901554404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363802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363802</v>
      </c>
      <c r="O14" s="41">
        <f t="shared" si="2"/>
        <v>157.08203799654578</v>
      </c>
      <c r="P14" s="10"/>
    </row>
    <row r="15" spans="1:133">
      <c r="A15" s="12"/>
      <c r="B15" s="42">
        <v>541</v>
      </c>
      <c r="C15" s="19" t="s">
        <v>29</v>
      </c>
      <c r="D15" s="43">
        <v>363802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363802</v>
      </c>
      <c r="O15" s="44">
        <f t="shared" si="2"/>
        <v>157.08203799654578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32503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32503</v>
      </c>
      <c r="O16" s="41">
        <f t="shared" si="2"/>
        <v>14.034110535405873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32503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32503</v>
      </c>
      <c r="O17" s="44">
        <f t="shared" si="2"/>
        <v>14.034110535405873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194754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194754</v>
      </c>
      <c r="O18" s="41">
        <f t="shared" si="2"/>
        <v>84.090673575129529</v>
      </c>
      <c r="P18" s="9"/>
    </row>
    <row r="19" spans="1:119">
      <c r="A19" s="12"/>
      <c r="B19" s="42">
        <v>572</v>
      </c>
      <c r="C19" s="19" t="s">
        <v>33</v>
      </c>
      <c r="D19" s="43">
        <v>194754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194754</v>
      </c>
      <c r="O19" s="44">
        <f t="shared" si="2"/>
        <v>84.090673575129529</v>
      </c>
      <c r="P19" s="9"/>
    </row>
    <row r="20" spans="1:119" ht="15.75">
      <c r="A20" s="26" t="s">
        <v>35</v>
      </c>
      <c r="B20" s="27"/>
      <c r="C20" s="28"/>
      <c r="D20" s="29">
        <f t="shared" ref="D20:M20" si="8">SUM(D21:D21)</f>
        <v>5732</v>
      </c>
      <c r="E20" s="29">
        <f t="shared" si="8"/>
        <v>26653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63789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96174</v>
      </c>
      <c r="O20" s="41">
        <f t="shared" si="2"/>
        <v>41.525906735751292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5732</v>
      </c>
      <c r="E21" s="43">
        <v>26653</v>
      </c>
      <c r="F21" s="43">
        <v>0</v>
      </c>
      <c r="G21" s="43">
        <v>0</v>
      </c>
      <c r="H21" s="43">
        <v>0</v>
      </c>
      <c r="I21" s="43">
        <v>63789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96174</v>
      </c>
      <c r="O21" s="44">
        <f t="shared" si="2"/>
        <v>41.525906735751292</v>
      </c>
      <c r="P21" s="9"/>
    </row>
    <row r="22" spans="1:119" ht="16.5" thickBot="1">
      <c r="A22" s="13" t="s">
        <v>10</v>
      </c>
      <c r="B22" s="21"/>
      <c r="C22" s="20"/>
      <c r="D22" s="14">
        <f>SUM(D5,D8,D10,D14,D16,D18,D20)</f>
        <v>1571916</v>
      </c>
      <c r="E22" s="14">
        <f t="shared" ref="E22:M22" si="9">SUM(E5,E8,E10,E14,E16,E18,E20)</f>
        <v>98337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2139218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3809471</v>
      </c>
      <c r="O22" s="35">
        <f t="shared" si="2"/>
        <v>1644.8493091537132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47</v>
      </c>
      <c r="M24" s="157"/>
      <c r="N24" s="157"/>
      <c r="O24" s="39">
        <v>2316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337846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337846</v>
      </c>
      <c r="O5" s="30">
        <f t="shared" ref="O5:O22" si="2">(N5/O$24)</f>
        <v>148.9620811287478</v>
      </c>
      <c r="P5" s="6"/>
    </row>
    <row r="6" spans="1:133">
      <c r="A6" s="12"/>
      <c r="B6" s="42">
        <v>513</v>
      </c>
      <c r="C6" s="19" t="s">
        <v>19</v>
      </c>
      <c r="D6" s="43">
        <v>297021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297021</v>
      </c>
      <c r="O6" s="44">
        <f t="shared" si="2"/>
        <v>130.9616402116402</v>
      </c>
      <c r="P6" s="9"/>
    </row>
    <row r="7" spans="1:133">
      <c r="A7" s="12"/>
      <c r="B7" s="42">
        <v>515</v>
      </c>
      <c r="C7" s="19" t="s">
        <v>21</v>
      </c>
      <c r="D7" s="43">
        <v>40825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40825</v>
      </c>
      <c r="O7" s="44">
        <f t="shared" si="2"/>
        <v>18.000440917107582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699917</v>
      </c>
      <c r="E8" s="29">
        <f t="shared" si="3"/>
        <v>35639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735556</v>
      </c>
      <c r="O8" s="41">
        <f t="shared" si="2"/>
        <v>324.31922398589063</v>
      </c>
      <c r="P8" s="10"/>
    </row>
    <row r="9" spans="1:133">
      <c r="A9" s="12"/>
      <c r="B9" s="42">
        <v>521</v>
      </c>
      <c r="C9" s="19" t="s">
        <v>23</v>
      </c>
      <c r="D9" s="43">
        <v>699917</v>
      </c>
      <c r="E9" s="43">
        <v>35639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735556</v>
      </c>
      <c r="O9" s="44">
        <f t="shared" si="2"/>
        <v>324.31922398589063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1671662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1671662</v>
      </c>
      <c r="O10" s="41">
        <f t="shared" si="2"/>
        <v>737.06437389770724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743414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743414</v>
      </c>
      <c r="O11" s="44">
        <f t="shared" si="2"/>
        <v>327.78395061728395</v>
      </c>
      <c r="P11" s="9"/>
    </row>
    <row r="12" spans="1:133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407816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407816</v>
      </c>
      <c r="O12" s="44">
        <f t="shared" si="2"/>
        <v>179.81305114638448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520432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520432</v>
      </c>
      <c r="O13" s="44">
        <f t="shared" si="2"/>
        <v>229.46737213403881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344959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344959</v>
      </c>
      <c r="O14" s="41">
        <f t="shared" si="2"/>
        <v>152.09832451499119</v>
      </c>
      <c r="P14" s="10"/>
    </row>
    <row r="15" spans="1:133">
      <c r="A15" s="12"/>
      <c r="B15" s="42">
        <v>541</v>
      </c>
      <c r="C15" s="19" t="s">
        <v>29</v>
      </c>
      <c r="D15" s="43">
        <v>344959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344959</v>
      </c>
      <c r="O15" s="44">
        <f t="shared" si="2"/>
        <v>152.09832451499119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40632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40632</v>
      </c>
      <c r="O16" s="41">
        <f t="shared" si="2"/>
        <v>17.915343915343914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40632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40632</v>
      </c>
      <c r="O17" s="44">
        <f t="shared" si="2"/>
        <v>17.915343915343914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214720</v>
      </c>
      <c r="E18" s="29">
        <f t="shared" si="7"/>
        <v>38217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252937</v>
      </c>
      <c r="O18" s="41">
        <f t="shared" si="2"/>
        <v>111.5242504409171</v>
      </c>
      <c r="P18" s="9"/>
    </row>
    <row r="19" spans="1:119">
      <c r="A19" s="12"/>
      <c r="B19" s="42">
        <v>572</v>
      </c>
      <c r="C19" s="19" t="s">
        <v>33</v>
      </c>
      <c r="D19" s="43">
        <v>214720</v>
      </c>
      <c r="E19" s="43">
        <v>38217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252937</v>
      </c>
      <c r="O19" s="44">
        <f t="shared" si="2"/>
        <v>111.5242504409171</v>
      </c>
      <c r="P19" s="9"/>
    </row>
    <row r="20" spans="1:119" ht="15.75">
      <c r="A20" s="26" t="s">
        <v>35</v>
      </c>
      <c r="B20" s="27"/>
      <c r="C20" s="28"/>
      <c r="D20" s="29">
        <f t="shared" ref="D20:M20" si="8">SUM(D21:D21)</f>
        <v>4013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128783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132796</v>
      </c>
      <c r="O20" s="41">
        <f t="shared" si="2"/>
        <v>58.552028218694886</v>
      </c>
      <c r="P20" s="9"/>
    </row>
    <row r="21" spans="1:119" ht="15.75" thickBot="1">
      <c r="A21" s="12"/>
      <c r="B21" s="42">
        <v>581</v>
      </c>
      <c r="C21" s="19" t="s">
        <v>34</v>
      </c>
      <c r="D21" s="43">
        <v>4013</v>
      </c>
      <c r="E21" s="43">
        <v>0</v>
      </c>
      <c r="F21" s="43">
        <v>0</v>
      </c>
      <c r="G21" s="43">
        <v>0</v>
      </c>
      <c r="H21" s="43">
        <v>0</v>
      </c>
      <c r="I21" s="43">
        <v>128783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132796</v>
      </c>
      <c r="O21" s="44">
        <f t="shared" si="2"/>
        <v>58.552028218694886</v>
      </c>
      <c r="P21" s="9"/>
    </row>
    <row r="22" spans="1:119" ht="16.5" thickBot="1">
      <c r="A22" s="13" t="s">
        <v>10</v>
      </c>
      <c r="B22" s="21"/>
      <c r="C22" s="20"/>
      <c r="D22" s="14">
        <f>SUM(D5,D8,D10,D14,D16,D18,D20)</f>
        <v>1601455</v>
      </c>
      <c r="E22" s="14">
        <f t="shared" ref="E22:M22" si="9">SUM(E5,E8,E10,E14,E16,E18,E20)</f>
        <v>73856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1841077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3516388</v>
      </c>
      <c r="O22" s="35">
        <f t="shared" si="2"/>
        <v>1550.4356261022929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45</v>
      </c>
      <c r="M24" s="157"/>
      <c r="N24" s="157"/>
      <c r="O24" s="39">
        <v>2268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318653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318653</v>
      </c>
      <c r="O5" s="30">
        <f t="shared" ref="O5:O23" si="2">(N5/O$25)</f>
        <v>146.50712643678162</v>
      </c>
      <c r="P5" s="6"/>
    </row>
    <row r="6" spans="1:133">
      <c r="A6" s="12"/>
      <c r="B6" s="42">
        <v>513</v>
      </c>
      <c r="C6" s="19" t="s">
        <v>19</v>
      </c>
      <c r="D6" s="43">
        <v>255058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255058</v>
      </c>
      <c r="O6" s="44">
        <f t="shared" si="2"/>
        <v>117.2680459770115</v>
      </c>
      <c r="P6" s="9"/>
    </row>
    <row r="7" spans="1:133">
      <c r="A7" s="12"/>
      <c r="B7" s="42">
        <v>514</v>
      </c>
      <c r="C7" s="19" t="s">
        <v>20</v>
      </c>
      <c r="D7" s="43">
        <v>21395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21395</v>
      </c>
      <c r="O7" s="44">
        <f t="shared" si="2"/>
        <v>9.8367816091954019</v>
      </c>
      <c r="P7" s="9"/>
    </row>
    <row r="8" spans="1:133">
      <c r="A8" s="12"/>
      <c r="B8" s="42">
        <v>515</v>
      </c>
      <c r="C8" s="19" t="s">
        <v>21</v>
      </c>
      <c r="D8" s="43">
        <v>42200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42200</v>
      </c>
      <c r="O8" s="44">
        <f t="shared" si="2"/>
        <v>19.402298850574713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714041</v>
      </c>
      <c r="E9" s="29">
        <f t="shared" si="3"/>
        <v>18211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732252</v>
      </c>
      <c r="O9" s="41">
        <f t="shared" si="2"/>
        <v>336.66758620689654</v>
      </c>
      <c r="P9" s="10"/>
    </row>
    <row r="10" spans="1:133">
      <c r="A10" s="12"/>
      <c r="B10" s="42">
        <v>521</v>
      </c>
      <c r="C10" s="19" t="s">
        <v>23</v>
      </c>
      <c r="D10" s="43">
        <v>714041</v>
      </c>
      <c r="E10" s="43">
        <v>18211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732252</v>
      </c>
      <c r="O10" s="44">
        <f t="shared" si="2"/>
        <v>336.66758620689654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1611490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1611490</v>
      </c>
      <c r="O11" s="41">
        <f t="shared" si="2"/>
        <v>740.91494252873565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689530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689530</v>
      </c>
      <c r="O12" s="44">
        <f t="shared" si="2"/>
        <v>317.02528735632183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436290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436290</v>
      </c>
      <c r="O13" s="44">
        <f t="shared" si="2"/>
        <v>200.59310344827585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485670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485670</v>
      </c>
      <c r="O14" s="44">
        <f t="shared" si="2"/>
        <v>223.29655172413794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327311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327311</v>
      </c>
      <c r="O15" s="41">
        <f t="shared" si="2"/>
        <v>150.48781609195402</v>
      </c>
      <c r="P15" s="10"/>
    </row>
    <row r="16" spans="1:133">
      <c r="A16" s="12"/>
      <c r="B16" s="42">
        <v>541</v>
      </c>
      <c r="C16" s="19" t="s">
        <v>29</v>
      </c>
      <c r="D16" s="43">
        <v>327311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327311</v>
      </c>
      <c r="O16" s="44">
        <f t="shared" si="2"/>
        <v>150.48781609195402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45182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45182</v>
      </c>
      <c r="O17" s="41">
        <f t="shared" si="2"/>
        <v>20.773333333333333</v>
      </c>
      <c r="P17" s="10"/>
    </row>
    <row r="18" spans="1:119">
      <c r="A18" s="12"/>
      <c r="B18" s="42">
        <v>569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45182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45182</v>
      </c>
      <c r="O18" s="44">
        <f t="shared" si="2"/>
        <v>20.773333333333333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231650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231650</v>
      </c>
      <c r="O19" s="41">
        <f t="shared" si="2"/>
        <v>106.50574712643679</v>
      </c>
      <c r="P19" s="9"/>
    </row>
    <row r="20" spans="1:119">
      <c r="A20" s="12"/>
      <c r="B20" s="42">
        <v>572</v>
      </c>
      <c r="C20" s="19" t="s">
        <v>33</v>
      </c>
      <c r="D20" s="43">
        <v>231650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231650</v>
      </c>
      <c r="O20" s="44">
        <f t="shared" si="2"/>
        <v>106.50574712643679</v>
      </c>
      <c r="P20" s="9"/>
    </row>
    <row r="21" spans="1:119" ht="15.75">
      <c r="A21" s="26" t="s">
        <v>35</v>
      </c>
      <c r="B21" s="27"/>
      <c r="C21" s="28"/>
      <c r="D21" s="29">
        <f t="shared" ref="D21:M21" si="8">SUM(D22:D22)</f>
        <v>43419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130915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174334</v>
      </c>
      <c r="O21" s="41">
        <f t="shared" si="2"/>
        <v>80.153563218390801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43419</v>
      </c>
      <c r="E22" s="43">
        <v>0</v>
      </c>
      <c r="F22" s="43">
        <v>0</v>
      </c>
      <c r="G22" s="43">
        <v>0</v>
      </c>
      <c r="H22" s="43">
        <v>0</v>
      </c>
      <c r="I22" s="43">
        <v>130915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174334</v>
      </c>
      <c r="O22" s="44">
        <f t="shared" si="2"/>
        <v>80.153563218390801</v>
      </c>
      <c r="P22" s="9"/>
    </row>
    <row r="23" spans="1:119" ht="16.5" thickBot="1">
      <c r="A23" s="13" t="s">
        <v>10</v>
      </c>
      <c r="B23" s="21"/>
      <c r="C23" s="20"/>
      <c r="D23" s="14">
        <f>SUM(D5,D9,D11,D15,D17,D19,D21)</f>
        <v>1635074</v>
      </c>
      <c r="E23" s="14">
        <f t="shared" ref="E23:M23" si="9">SUM(E5,E9,E11,E15,E17,E19,E21)</f>
        <v>18211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1787587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3440872</v>
      </c>
      <c r="O23" s="35">
        <f t="shared" si="2"/>
        <v>1582.0101149425288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43</v>
      </c>
      <c r="M25" s="157"/>
      <c r="N25" s="157"/>
      <c r="O25" s="39">
        <v>2175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337108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337108</v>
      </c>
      <c r="O5" s="30">
        <f t="shared" ref="O5:O24" si="2">(N5/O$26)</f>
        <v>151.64552406657671</v>
      </c>
      <c r="P5" s="6"/>
    </row>
    <row r="6" spans="1:133">
      <c r="A6" s="12"/>
      <c r="B6" s="42">
        <v>513</v>
      </c>
      <c r="C6" s="19" t="s">
        <v>19</v>
      </c>
      <c r="D6" s="43">
        <v>262323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262323</v>
      </c>
      <c r="O6" s="44">
        <f t="shared" si="2"/>
        <v>118.00404858299595</v>
      </c>
      <c r="P6" s="9"/>
    </row>
    <row r="7" spans="1:133">
      <c r="A7" s="12"/>
      <c r="B7" s="42">
        <v>514</v>
      </c>
      <c r="C7" s="19" t="s">
        <v>20</v>
      </c>
      <c r="D7" s="43">
        <v>14264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14264</v>
      </c>
      <c r="O7" s="44">
        <f t="shared" si="2"/>
        <v>6.4165542060278904</v>
      </c>
      <c r="P7" s="9"/>
    </row>
    <row r="8" spans="1:133">
      <c r="A8" s="12"/>
      <c r="B8" s="42">
        <v>515</v>
      </c>
      <c r="C8" s="19" t="s">
        <v>21</v>
      </c>
      <c r="D8" s="43">
        <v>60521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60521</v>
      </c>
      <c r="O8" s="44">
        <f t="shared" si="2"/>
        <v>27.224921277552856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713015</v>
      </c>
      <c r="E9" s="29">
        <f t="shared" si="3"/>
        <v>8837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721852</v>
      </c>
      <c r="O9" s="41">
        <f t="shared" si="2"/>
        <v>324.71974808816913</v>
      </c>
      <c r="P9" s="10"/>
    </row>
    <row r="10" spans="1:133">
      <c r="A10" s="12"/>
      <c r="B10" s="42">
        <v>521</v>
      </c>
      <c r="C10" s="19" t="s">
        <v>23</v>
      </c>
      <c r="D10" s="43">
        <v>713015</v>
      </c>
      <c r="E10" s="43">
        <v>8837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721852</v>
      </c>
      <c r="O10" s="44">
        <f t="shared" si="2"/>
        <v>324.71974808816913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1476698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1476698</v>
      </c>
      <c r="O11" s="41">
        <f t="shared" si="2"/>
        <v>664.28160143949617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630629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630629</v>
      </c>
      <c r="O12" s="44">
        <f t="shared" si="2"/>
        <v>283.68376068376068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445238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445238</v>
      </c>
      <c r="O13" s="44">
        <f t="shared" si="2"/>
        <v>200.28699955015745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400831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400831</v>
      </c>
      <c r="O14" s="44">
        <f t="shared" si="2"/>
        <v>180.31084120557804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569879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569879</v>
      </c>
      <c r="O15" s="41">
        <f t="shared" si="2"/>
        <v>256.35582546108861</v>
      </c>
      <c r="P15" s="10"/>
    </row>
    <row r="16" spans="1:133">
      <c r="A16" s="12"/>
      <c r="B16" s="42">
        <v>541</v>
      </c>
      <c r="C16" s="19" t="s">
        <v>29</v>
      </c>
      <c r="D16" s="43">
        <v>569879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569879</v>
      </c>
      <c r="O16" s="44">
        <f t="shared" si="2"/>
        <v>256.35582546108861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56250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56250</v>
      </c>
      <c r="O17" s="41">
        <f t="shared" si="2"/>
        <v>25.303643724696357</v>
      </c>
      <c r="P17" s="10"/>
    </row>
    <row r="18" spans="1:119">
      <c r="A18" s="12"/>
      <c r="B18" s="42">
        <v>569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56250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56250</v>
      </c>
      <c r="O18" s="44">
        <f t="shared" si="2"/>
        <v>25.303643724696357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SUM(D20:D21)</f>
        <v>428331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428331</v>
      </c>
      <c r="O19" s="41">
        <f t="shared" si="2"/>
        <v>192.68151147098516</v>
      </c>
      <c r="P19" s="9"/>
    </row>
    <row r="20" spans="1:119">
      <c r="A20" s="12"/>
      <c r="B20" s="42">
        <v>572</v>
      </c>
      <c r="C20" s="19" t="s">
        <v>33</v>
      </c>
      <c r="D20" s="43">
        <v>416107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416107</v>
      </c>
      <c r="O20" s="44">
        <f t="shared" si="2"/>
        <v>187.18263607737293</v>
      </c>
      <c r="P20" s="9"/>
    </row>
    <row r="21" spans="1:119">
      <c r="A21" s="12"/>
      <c r="B21" s="42">
        <v>575</v>
      </c>
      <c r="C21" s="19" t="s">
        <v>39</v>
      </c>
      <c r="D21" s="43">
        <v>12224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12224</v>
      </c>
      <c r="O21" s="44">
        <f t="shared" si="2"/>
        <v>5.4988753936122361</v>
      </c>
      <c r="P21" s="9"/>
    </row>
    <row r="22" spans="1:119" ht="15.75">
      <c r="A22" s="26" t="s">
        <v>35</v>
      </c>
      <c r="B22" s="27"/>
      <c r="C22" s="28"/>
      <c r="D22" s="29">
        <f t="shared" ref="D22:M22" si="8">SUM(D23:D23)</f>
        <v>3575</v>
      </c>
      <c r="E22" s="29">
        <f t="shared" si="8"/>
        <v>66844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211609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282028</v>
      </c>
      <c r="O22" s="41">
        <f t="shared" si="2"/>
        <v>126.86819613135403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3575</v>
      </c>
      <c r="E23" s="43">
        <v>66844</v>
      </c>
      <c r="F23" s="43">
        <v>0</v>
      </c>
      <c r="G23" s="43">
        <v>0</v>
      </c>
      <c r="H23" s="43">
        <v>0</v>
      </c>
      <c r="I23" s="43">
        <v>211609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282028</v>
      </c>
      <c r="O23" s="44">
        <f t="shared" si="2"/>
        <v>126.86819613135403</v>
      </c>
      <c r="P23" s="9"/>
    </row>
    <row r="24" spans="1:119" ht="16.5" thickBot="1">
      <c r="A24" s="13" t="s">
        <v>10</v>
      </c>
      <c r="B24" s="21"/>
      <c r="C24" s="20"/>
      <c r="D24" s="14">
        <f>SUM(D5,D9,D11,D15,D17,D19,D22)</f>
        <v>2051908</v>
      </c>
      <c r="E24" s="14">
        <f t="shared" ref="E24:M24" si="9">SUM(E5,E9,E11,E15,E17,E19,E22)</f>
        <v>75681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1744557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3872146</v>
      </c>
      <c r="O24" s="35">
        <f t="shared" si="2"/>
        <v>1741.8560503823662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40</v>
      </c>
      <c r="M26" s="157"/>
      <c r="N26" s="157"/>
      <c r="O26" s="39">
        <v>2223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353438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353438</v>
      </c>
      <c r="O5" s="30">
        <f t="shared" ref="O5:O23" si="2">(N5/O$25)</f>
        <v>204.06351039260969</v>
      </c>
      <c r="P5" s="6"/>
    </row>
    <row r="6" spans="1:133">
      <c r="A6" s="12"/>
      <c r="B6" s="42">
        <v>513</v>
      </c>
      <c r="C6" s="19" t="s">
        <v>19</v>
      </c>
      <c r="D6" s="43">
        <v>284883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284883</v>
      </c>
      <c r="O6" s="44">
        <f t="shared" si="2"/>
        <v>164.48210161662817</v>
      </c>
      <c r="P6" s="9"/>
    </row>
    <row r="7" spans="1:133">
      <c r="A7" s="12"/>
      <c r="B7" s="42">
        <v>514</v>
      </c>
      <c r="C7" s="19" t="s">
        <v>20</v>
      </c>
      <c r="D7" s="43">
        <v>23933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23933</v>
      </c>
      <c r="O7" s="44">
        <f t="shared" si="2"/>
        <v>13.818129330254042</v>
      </c>
      <c r="P7" s="9"/>
    </row>
    <row r="8" spans="1:133">
      <c r="A8" s="12"/>
      <c r="B8" s="42">
        <v>515</v>
      </c>
      <c r="C8" s="19" t="s">
        <v>21</v>
      </c>
      <c r="D8" s="43">
        <v>44622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44622</v>
      </c>
      <c r="O8" s="44">
        <f t="shared" si="2"/>
        <v>25.763279445727484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706413</v>
      </c>
      <c r="E9" s="29">
        <f t="shared" si="3"/>
        <v>42449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748862</v>
      </c>
      <c r="O9" s="41">
        <f t="shared" si="2"/>
        <v>432.36836027713628</v>
      </c>
      <c r="P9" s="10"/>
    </row>
    <row r="10" spans="1:133">
      <c r="A10" s="12"/>
      <c r="B10" s="42">
        <v>521</v>
      </c>
      <c r="C10" s="19" t="s">
        <v>23</v>
      </c>
      <c r="D10" s="43">
        <v>706413</v>
      </c>
      <c r="E10" s="43">
        <v>42449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748862</v>
      </c>
      <c r="O10" s="44">
        <f t="shared" si="2"/>
        <v>432.36836027713628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1425319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1425319</v>
      </c>
      <c r="O11" s="41">
        <f t="shared" si="2"/>
        <v>822.93244803695154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633862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633862</v>
      </c>
      <c r="O12" s="44">
        <f t="shared" si="2"/>
        <v>365.97113163972284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429112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429112</v>
      </c>
      <c r="O13" s="44">
        <f t="shared" si="2"/>
        <v>247.75519630484987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362345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362345</v>
      </c>
      <c r="O14" s="44">
        <f t="shared" si="2"/>
        <v>209.20612009237874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267669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267669</v>
      </c>
      <c r="O15" s="41">
        <f t="shared" si="2"/>
        <v>154.54330254041571</v>
      </c>
      <c r="P15" s="10"/>
    </row>
    <row r="16" spans="1:133">
      <c r="A16" s="12"/>
      <c r="B16" s="42">
        <v>541</v>
      </c>
      <c r="C16" s="19" t="s">
        <v>29</v>
      </c>
      <c r="D16" s="43">
        <v>267669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267669</v>
      </c>
      <c r="O16" s="44">
        <f t="shared" si="2"/>
        <v>154.54330254041571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71785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71785</v>
      </c>
      <c r="O17" s="41">
        <f t="shared" si="2"/>
        <v>41.446304849884527</v>
      </c>
      <c r="P17" s="10"/>
    </row>
    <row r="18" spans="1:119">
      <c r="A18" s="12"/>
      <c r="B18" s="42">
        <v>569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71785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71785</v>
      </c>
      <c r="O18" s="44">
        <f t="shared" si="2"/>
        <v>41.446304849884527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452851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452851</v>
      </c>
      <c r="O19" s="41">
        <f t="shared" si="2"/>
        <v>261.46131639722864</v>
      </c>
      <c r="P19" s="9"/>
    </row>
    <row r="20" spans="1:119">
      <c r="A20" s="12"/>
      <c r="B20" s="42">
        <v>572</v>
      </c>
      <c r="C20" s="19" t="s">
        <v>33</v>
      </c>
      <c r="D20" s="43">
        <v>452851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452851</v>
      </c>
      <c r="O20" s="44">
        <f t="shared" si="2"/>
        <v>261.46131639722864</v>
      </c>
      <c r="P20" s="9"/>
    </row>
    <row r="21" spans="1:119" ht="15.75">
      <c r="A21" s="26" t="s">
        <v>35</v>
      </c>
      <c r="B21" s="27"/>
      <c r="C21" s="28"/>
      <c r="D21" s="29">
        <f t="shared" ref="D21:M21" si="8">SUM(D22:D22)</f>
        <v>13431</v>
      </c>
      <c r="E21" s="29">
        <f t="shared" si="8"/>
        <v>46862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406005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466298</v>
      </c>
      <c r="O21" s="41">
        <f t="shared" si="2"/>
        <v>269.22517321016164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13431</v>
      </c>
      <c r="E22" s="43">
        <v>46862</v>
      </c>
      <c r="F22" s="43">
        <v>0</v>
      </c>
      <c r="G22" s="43">
        <v>0</v>
      </c>
      <c r="H22" s="43">
        <v>0</v>
      </c>
      <c r="I22" s="43">
        <v>406005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466298</v>
      </c>
      <c r="O22" s="44">
        <f t="shared" si="2"/>
        <v>269.22517321016164</v>
      </c>
      <c r="P22" s="9"/>
    </row>
    <row r="23" spans="1:119" ht="16.5" thickBot="1">
      <c r="A23" s="13" t="s">
        <v>10</v>
      </c>
      <c r="B23" s="21"/>
      <c r="C23" s="20"/>
      <c r="D23" s="14">
        <f>SUM(D5,D9,D11,D15,D17,D19,D21)</f>
        <v>1793802</v>
      </c>
      <c r="E23" s="14">
        <f t="shared" ref="E23:M23" si="9">SUM(E5,E9,E11,E15,E17,E19,E21)</f>
        <v>89311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1903109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3786222</v>
      </c>
      <c r="O23" s="35">
        <f t="shared" si="2"/>
        <v>2186.0404157043881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36</v>
      </c>
      <c r="M25" s="157"/>
      <c r="N25" s="157"/>
      <c r="O25" s="39">
        <v>1732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305715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305715</v>
      </c>
      <c r="O5" s="30">
        <f t="shared" ref="O5:O20" si="2">(N5/O$22)</f>
        <v>171.75</v>
      </c>
      <c r="P5" s="6"/>
    </row>
    <row r="6" spans="1:133">
      <c r="A6" s="12"/>
      <c r="B6" s="42">
        <v>513</v>
      </c>
      <c r="C6" s="19" t="s">
        <v>19</v>
      </c>
      <c r="D6" s="43">
        <v>305715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305715</v>
      </c>
      <c r="O6" s="44">
        <f t="shared" si="2"/>
        <v>171.75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684825</v>
      </c>
      <c r="E7" s="29">
        <f t="shared" si="3"/>
        <v>67930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752755</v>
      </c>
      <c r="O7" s="41">
        <f t="shared" si="2"/>
        <v>422.89606741573033</v>
      </c>
      <c r="P7" s="10"/>
    </row>
    <row r="8" spans="1:133">
      <c r="A8" s="12"/>
      <c r="B8" s="42">
        <v>521</v>
      </c>
      <c r="C8" s="19" t="s">
        <v>23</v>
      </c>
      <c r="D8" s="43">
        <v>684825</v>
      </c>
      <c r="E8" s="43">
        <v>67930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752755</v>
      </c>
      <c r="O8" s="44">
        <f t="shared" si="2"/>
        <v>422.89606741573033</v>
      </c>
      <c r="P8" s="9"/>
    </row>
    <row r="9" spans="1:133" ht="15.75">
      <c r="A9" s="26" t="s">
        <v>24</v>
      </c>
      <c r="B9" s="27"/>
      <c r="C9" s="28"/>
      <c r="D9" s="29">
        <f t="shared" ref="D9:M9" si="4">SUM(D10:D13)</f>
        <v>0</v>
      </c>
      <c r="E9" s="29">
        <f t="shared" si="4"/>
        <v>24223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1598357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1622580</v>
      </c>
      <c r="O9" s="41">
        <f t="shared" si="2"/>
        <v>911.56179775280896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24223</v>
      </c>
      <c r="F10" s="43">
        <v>0</v>
      </c>
      <c r="G10" s="43">
        <v>0</v>
      </c>
      <c r="H10" s="43">
        <v>0</v>
      </c>
      <c r="I10" s="43">
        <v>663054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687277</v>
      </c>
      <c r="O10" s="44">
        <f t="shared" si="2"/>
        <v>386.11067415730338</v>
      </c>
      <c r="P10" s="9"/>
    </row>
    <row r="11" spans="1:133">
      <c r="A11" s="12"/>
      <c r="B11" s="42">
        <v>534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485046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485046</v>
      </c>
      <c r="O11" s="44">
        <f t="shared" si="2"/>
        <v>272.49775280898876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386476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386476</v>
      </c>
      <c r="O12" s="44">
        <f t="shared" si="2"/>
        <v>217.12134831460673</v>
      </c>
      <c r="P12" s="9"/>
    </row>
    <row r="13" spans="1:133">
      <c r="A13" s="12"/>
      <c r="B13" s="42">
        <v>539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63781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63781</v>
      </c>
      <c r="O13" s="44">
        <f t="shared" si="2"/>
        <v>35.832022471910115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290968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290968</v>
      </c>
      <c r="O14" s="41">
        <f t="shared" si="2"/>
        <v>163.46516853932584</v>
      </c>
      <c r="P14" s="10"/>
    </row>
    <row r="15" spans="1:133">
      <c r="A15" s="12"/>
      <c r="B15" s="42">
        <v>541</v>
      </c>
      <c r="C15" s="19" t="s">
        <v>29</v>
      </c>
      <c r="D15" s="43">
        <v>290968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290968</v>
      </c>
      <c r="O15" s="44">
        <f t="shared" si="2"/>
        <v>163.46516853932584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779343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779343</v>
      </c>
      <c r="O16" s="41">
        <f t="shared" si="2"/>
        <v>437.83314606741573</v>
      </c>
      <c r="P16" s="9"/>
    </row>
    <row r="17" spans="1:119">
      <c r="A17" s="12"/>
      <c r="B17" s="42">
        <v>572</v>
      </c>
      <c r="C17" s="19" t="s">
        <v>33</v>
      </c>
      <c r="D17" s="43">
        <v>779343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779343</v>
      </c>
      <c r="O17" s="44">
        <f t="shared" si="2"/>
        <v>437.83314606741573</v>
      </c>
      <c r="P17" s="9"/>
    </row>
    <row r="18" spans="1:119" ht="15.75">
      <c r="A18" s="26" t="s">
        <v>35</v>
      </c>
      <c r="B18" s="27"/>
      <c r="C18" s="28"/>
      <c r="D18" s="29">
        <f t="shared" ref="D18:M18" si="7">SUM(D19:D19)</f>
        <v>147266</v>
      </c>
      <c r="E18" s="29">
        <f t="shared" si="7"/>
        <v>116062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861629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1124957</v>
      </c>
      <c r="O18" s="41">
        <f t="shared" si="2"/>
        <v>631.99831460674159</v>
      </c>
      <c r="P18" s="9"/>
    </row>
    <row r="19" spans="1:119" ht="15.75" thickBot="1">
      <c r="A19" s="12"/>
      <c r="B19" s="42">
        <v>581</v>
      </c>
      <c r="C19" s="19" t="s">
        <v>34</v>
      </c>
      <c r="D19" s="43">
        <v>147266</v>
      </c>
      <c r="E19" s="43">
        <v>116062</v>
      </c>
      <c r="F19" s="43">
        <v>0</v>
      </c>
      <c r="G19" s="43">
        <v>0</v>
      </c>
      <c r="H19" s="43">
        <v>0</v>
      </c>
      <c r="I19" s="43">
        <v>861629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1124957</v>
      </c>
      <c r="O19" s="44">
        <f t="shared" si="2"/>
        <v>631.99831460674159</v>
      </c>
      <c r="P19" s="9"/>
    </row>
    <row r="20" spans="1:119" ht="16.5" thickBot="1">
      <c r="A20" s="13" t="s">
        <v>10</v>
      </c>
      <c r="B20" s="21"/>
      <c r="C20" s="20"/>
      <c r="D20" s="14">
        <f>SUM(D5,D7,D9,D14,D16,D18)</f>
        <v>2208117</v>
      </c>
      <c r="E20" s="14">
        <f t="shared" ref="E20:M20" si="8">SUM(E5,E7,E9,E14,E16,E18)</f>
        <v>208215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2459986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4876318</v>
      </c>
      <c r="O20" s="35">
        <f t="shared" si="2"/>
        <v>2739.5044943820226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50</v>
      </c>
      <c r="M22" s="157"/>
      <c r="N22" s="157"/>
      <c r="O22" s="39">
        <v>1780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364268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364268</v>
      </c>
      <c r="O5" s="30">
        <f t="shared" ref="O5:O20" si="2">(N5/O$22)</f>
        <v>206.97045454545454</v>
      </c>
      <c r="P5" s="6"/>
    </row>
    <row r="6" spans="1:133">
      <c r="A6" s="12"/>
      <c r="B6" s="42">
        <v>513</v>
      </c>
      <c r="C6" s="19" t="s">
        <v>19</v>
      </c>
      <c r="D6" s="43">
        <v>364268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364268</v>
      </c>
      <c r="O6" s="44">
        <f t="shared" si="2"/>
        <v>206.97045454545454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756975</v>
      </c>
      <c r="E7" s="29">
        <f t="shared" si="3"/>
        <v>24800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781775</v>
      </c>
      <c r="O7" s="41">
        <f t="shared" si="2"/>
        <v>444.19034090909093</v>
      </c>
      <c r="P7" s="10"/>
    </row>
    <row r="8" spans="1:133">
      <c r="A8" s="12"/>
      <c r="B8" s="42">
        <v>521</v>
      </c>
      <c r="C8" s="19" t="s">
        <v>23</v>
      </c>
      <c r="D8" s="43">
        <v>756975</v>
      </c>
      <c r="E8" s="43">
        <v>24800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781775</v>
      </c>
      <c r="O8" s="44">
        <f t="shared" si="2"/>
        <v>444.19034090909093</v>
      </c>
      <c r="P8" s="9"/>
    </row>
    <row r="9" spans="1:133" ht="15.75">
      <c r="A9" s="26" t="s">
        <v>24</v>
      </c>
      <c r="B9" s="27"/>
      <c r="C9" s="28"/>
      <c r="D9" s="29">
        <f t="shared" ref="D9:M9" si="4">SUM(D10:D13)</f>
        <v>405410</v>
      </c>
      <c r="E9" s="29">
        <f t="shared" si="4"/>
        <v>42328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1209739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1657477</v>
      </c>
      <c r="O9" s="41">
        <f t="shared" si="2"/>
        <v>941.74829545454543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25466</v>
      </c>
      <c r="F10" s="43">
        <v>0</v>
      </c>
      <c r="G10" s="43">
        <v>0</v>
      </c>
      <c r="H10" s="43">
        <v>0</v>
      </c>
      <c r="I10" s="43">
        <v>782097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807563</v>
      </c>
      <c r="O10" s="44">
        <f t="shared" si="2"/>
        <v>458.84261363636364</v>
      </c>
      <c r="P10" s="9"/>
    </row>
    <row r="11" spans="1:133">
      <c r="A11" s="12"/>
      <c r="B11" s="42">
        <v>534</v>
      </c>
      <c r="C11" s="19" t="s">
        <v>26</v>
      </c>
      <c r="D11" s="43">
        <v>405410</v>
      </c>
      <c r="E11" s="43">
        <v>16862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422272</v>
      </c>
      <c r="O11" s="44">
        <f t="shared" si="2"/>
        <v>239.92727272727274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366378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366378</v>
      </c>
      <c r="O12" s="44">
        <f t="shared" si="2"/>
        <v>208.16931818181817</v>
      </c>
      <c r="P12" s="9"/>
    </row>
    <row r="13" spans="1:133">
      <c r="A13" s="12"/>
      <c r="B13" s="42">
        <v>539</v>
      </c>
      <c r="C13" s="19" t="s">
        <v>49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61264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61264</v>
      </c>
      <c r="O13" s="44">
        <f t="shared" si="2"/>
        <v>34.809090909090912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299880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299880</v>
      </c>
      <c r="O14" s="41">
        <f t="shared" si="2"/>
        <v>170.38636363636363</v>
      </c>
      <c r="P14" s="10"/>
    </row>
    <row r="15" spans="1:133">
      <c r="A15" s="12"/>
      <c r="B15" s="42">
        <v>541</v>
      </c>
      <c r="C15" s="19" t="s">
        <v>29</v>
      </c>
      <c r="D15" s="43">
        <v>299880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299880</v>
      </c>
      <c r="O15" s="44">
        <f t="shared" si="2"/>
        <v>170.38636363636363</v>
      </c>
      <c r="P15" s="9"/>
    </row>
    <row r="16" spans="1:133" ht="15.75">
      <c r="A16" s="26" t="s">
        <v>32</v>
      </c>
      <c r="B16" s="27"/>
      <c r="C16" s="28"/>
      <c r="D16" s="29">
        <f t="shared" ref="D16:M16" si="6">SUM(D17:D17)</f>
        <v>596492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596492</v>
      </c>
      <c r="O16" s="41">
        <f t="shared" si="2"/>
        <v>338.91590909090911</v>
      </c>
      <c r="P16" s="9"/>
    </row>
    <row r="17" spans="1:119">
      <c r="A17" s="12"/>
      <c r="B17" s="42">
        <v>572</v>
      </c>
      <c r="C17" s="19" t="s">
        <v>33</v>
      </c>
      <c r="D17" s="43">
        <v>596492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596492</v>
      </c>
      <c r="O17" s="44">
        <f t="shared" si="2"/>
        <v>338.91590909090911</v>
      </c>
      <c r="P17" s="9"/>
    </row>
    <row r="18" spans="1:119" ht="15.75">
      <c r="A18" s="26" t="s">
        <v>35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290064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290064</v>
      </c>
      <c r="O18" s="41">
        <f t="shared" si="2"/>
        <v>164.80909090909091</v>
      </c>
      <c r="P18" s="9"/>
    </row>
    <row r="19" spans="1:119" ht="15.75" thickBot="1">
      <c r="A19" s="12"/>
      <c r="B19" s="42">
        <v>581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290064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290064</v>
      </c>
      <c r="O19" s="44">
        <f t="shared" si="2"/>
        <v>164.80909090909091</v>
      </c>
      <c r="P19" s="9"/>
    </row>
    <row r="20" spans="1:119" ht="16.5" thickBot="1">
      <c r="A20" s="13" t="s">
        <v>10</v>
      </c>
      <c r="B20" s="21"/>
      <c r="C20" s="20"/>
      <c r="D20" s="14">
        <f>SUM(D5,D7,D9,D14,D16,D18)</f>
        <v>2423025</v>
      </c>
      <c r="E20" s="14">
        <f t="shared" ref="E20:M20" si="8">SUM(E5,E7,E9,E14,E16,E18)</f>
        <v>67128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1499803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3989956</v>
      </c>
      <c r="O20" s="35">
        <f t="shared" si="2"/>
        <v>2267.0204545454544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61</v>
      </c>
      <c r="M22" s="157"/>
      <c r="N22" s="157"/>
      <c r="O22" s="39">
        <v>1760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235231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175</v>
      </c>
      <c r="O5" s="25">
        <f>SUM(D5:N5)</f>
        <v>235406</v>
      </c>
      <c r="P5" s="30">
        <f t="shared" ref="P5:P23" si="1">(O5/P$25)</f>
        <v>98.702725366876308</v>
      </c>
      <c r="Q5" s="6"/>
    </row>
    <row r="6" spans="1:134">
      <c r="A6" s="12"/>
      <c r="B6" s="42">
        <v>513</v>
      </c>
      <c r="C6" s="19" t="s">
        <v>19</v>
      </c>
      <c r="D6" s="43">
        <v>235231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175</v>
      </c>
      <c r="O6" s="43">
        <f t="shared" ref="O6" si="2">SUM(D6:N6)</f>
        <v>235406</v>
      </c>
      <c r="P6" s="44">
        <f t="shared" si="1"/>
        <v>98.702725366876308</v>
      </c>
      <c r="Q6" s="9"/>
    </row>
    <row r="7" spans="1:134" ht="15.75">
      <c r="A7" s="26" t="s">
        <v>22</v>
      </c>
      <c r="B7" s="27"/>
      <c r="C7" s="28"/>
      <c r="D7" s="29">
        <f t="shared" ref="D7:N7" si="3">SUM(D8:D8)</f>
        <v>928040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928040</v>
      </c>
      <c r="P7" s="41">
        <f t="shared" si="1"/>
        <v>389.1153039832285</v>
      </c>
      <c r="Q7" s="10"/>
    </row>
    <row r="8" spans="1:134">
      <c r="A8" s="12"/>
      <c r="B8" s="42">
        <v>521</v>
      </c>
      <c r="C8" s="19" t="s">
        <v>23</v>
      </c>
      <c r="D8" s="43">
        <v>928040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928040</v>
      </c>
      <c r="P8" s="44">
        <f t="shared" si="1"/>
        <v>389.1153039832285</v>
      </c>
      <c r="Q8" s="9"/>
    </row>
    <row r="9" spans="1:134" ht="15.75">
      <c r="A9" s="26" t="s">
        <v>24</v>
      </c>
      <c r="B9" s="27"/>
      <c r="C9" s="28"/>
      <c r="D9" s="29">
        <f t="shared" ref="D9:N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42468</v>
      </c>
      <c r="H9" s="29">
        <f t="shared" si="4"/>
        <v>0</v>
      </c>
      <c r="I9" s="29">
        <f t="shared" si="4"/>
        <v>3553276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3595744</v>
      </c>
      <c r="P9" s="41">
        <f t="shared" si="1"/>
        <v>1507.6494758909853</v>
      </c>
      <c r="Q9" s="10"/>
    </row>
    <row r="10" spans="1:134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1694831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20" si="5">SUM(D10:N10)</f>
        <v>1694831</v>
      </c>
      <c r="P10" s="44">
        <f t="shared" si="1"/>
        <v>710.62096436058698</v>
      </c>
      <c r="Q10" s="9"/>
    </row>
    <row r="11" spans="1:134">
      <c r="A11" s="12"/>
      <c r="B11" s="42">
        <v>534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892400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5"/>
        <v>892400</v>
      </c>
      <c r="P11" s="44">
        <f t="shared" si="1"/>
        <v>374.17190775681343</v>
      </c>
      <c r="Q11" s="9"/>
    </row>
    <row r="12" spans="1:134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42468</v>
      </c>
      <c r="H12" s="43">
        <v>0</v>
      </c>
      <c r="I12" s="43">
        <v>966045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1008513</v>
      </c>
      <c r="P12" s="44">
        <f t="shared" si="1"/>
        <v>422.85660377358488</v>
      </c>
      <c r="Q12" s="9"/>
    </row>
    <row r="13" spans="1:134" ht="15.75">
      <c r="A13" s="26" t="s">
        <v>28</v>
      </c>
      <c r="B13" s="27"/>
      <c r="C13" s="28"/>
      <c r="D13" s="29">
        <f t="shared" ref="D13:N13" si="6">SUM(D14:D14)</f>
        <v>321464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6"/>
        <v>0</v>
      </c>
      <c r="O13" s="29">
        <f t="shared" si="5"/>
        <v>321464</v>
      </c>
      <c r="P13" s="41">
        <f t="shared" si="1"/>
        <v>134.78574423480083</v>
      </c>
      <c r="Q13" s="10"/>
    </row>
    <row r="14" spans="1:134">
      <c r="A14" s="12"/>
      <c r="B14" s="42">
        <v>541</v>
      </c>
      <c r="C14" s="19" t="s">
        <v>29</v>
      </c>
      <c r="D14" s="43">
        <v>321464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5"/>
        <v>321464</v>
      </c>
      <c r="P14" s="44">
        <f t="shared" si="1"/>
        <v>134.78574423480083</v>
      </c>
      <c r="Q14" s="9"/>
    </row>
    <row r="15" spans="1:134" ht="15.75">
      <c r="A15" s="26" t="s">
        <v>30</v>
      </c>
      <c r="B15" s="27"/>
      <c r="C15" s="28"/>
      <c r="D15" s="29">
        <f t="shared" ref="D15:N15" si="7">SUM(D16:D16)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30806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5"/>
        <v>30806</v>
      </c>
      <c r="P15" s="41">
        <f t="shared" si="1"/>
        <v>12.916561844863732</v>
      </c>
      <c r="Q15" s="10"/>
    </row>
    <row r="16" spans="1:134">
      <c r="A16" s="12"/>
      <c r="B16" s="42">
        <v>569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30806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30806</v>
      </c>
      <c r="P16" s="44">
        <f t="shared" si="1"/>
        <v>12.916561844863732</v>
      </c>
      <c r="Q16" s="9"/>
    </row>
    <row r="17" spans="1:120" ht="15.75">
      <c r="A17" s="26" t="s">
        <v>32</v>
      </c>
      <c r="B17" s="27"/>
      <c r="C17" s="28"/>
      <c r="D17" s="29">
        <f t="shared" ref="D17:N17" si="8">SUM(D18:D20)</f>
        <v>505998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25626</v>
      </c>
      <c r="O17" s="29">
        <f>SUM(D17:N17)</f>
        <v>531624</v>
      </c>
      <c r="P17" s="41">
        <f t="shared" si="1"/>
        <v>222.90314465408804</v>
      </c>
      <c r="Q17" s="9"/>
    </row>
    <row r="18" spans="1:120">
      <c r="A18" s="12"/>
      <c r="B18" s="42">
        <v>572</v>
      </c>
      <c r="C18" s="19" t="s">
        <v>33</v>
      </c>
      <c r="D18" s="43">
        <v>210245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25626</v>
      </c>
      <c r="O18" s="43">
        <f t="shared" si="5"/>
        <v>235871</v>
      </c>
      <c r="P18" s="44">
        <f t="shared" si="1"/>
        <v>98.897693920335428</v>
      </c>
      <c r="Q18" s="9"/>
    </row>
    <row r="19" spans="1:120">
      <c r="A19" s="12"/>
      <c r="B19" s="42">
        <v>573</v>
      </c>
      <c r="C19" s="19" t="s">
        <v>71</v>
      </c>
      <c r="D19" s="43">
        <v>154899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154899</v>
      </c>
      <c r="P19" s="44">
        <f t="shared" si="1"/>
        <v>64.947169811320748</v>
      </c>
      <c r="Q19" s="9"/>
    </row>
    <row r="20" spans="1:120">
      <c r="A20" s="12"/>
      <c r="B20" s="42">
        <v>579</v>
      </c>
      <c r="C20" s="19" t="s">
        <v>66</v>
      </c>
      <c r="D20" s="43">
        <v>140854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140854</v>
      </c>
      <c r="P20" s="44">
        <f t="shared" si="1"/>
        <v>59.058280922431862</v>
      </c>
      <c r="Q20" s="9"/>
    </row>
    <row r="21" spans="1:120" ht="15.75">
      <c r="A21" s="26" t="s">
        <v>35</v>
      </c>
      <c r="B21" s="27"/>
      <c r="C21" s="28"/>
      <c r="D21" s="29">
        <f t="shared" ref="D21:N21" si="9">SUM(D22:D22)</f>
        <v>18397</v>
      </c>
      <c r="E21" s="29">
        <f t="shared" si="9"/>
        <v>0</v>
      </c>
      <c r="F21" s="29">
        <f t="shared" si="9"/>
        <v>0</v>
      </c>
      <c r="G21" s="29">
        <f t="shared" si="9"/>
        <v>2222</v>
      </c>
      <c r="H21" s="29">
        <f t="shared" si="9"/>
        <v>0</v>
      </c>
      <c r="I21" s="29">
        <f t="shared" si="9"/>
        <v>151910</v>
      </c>
      <c r="J21" s="29">
        <f t="shared" si="9"/>
        <v>0</v>
      </c>
      <c r="K21" s="29">
        <f t="shared" si="9"/>
        <v>0</v>
      </c>
      <c r="L21" s="29">
        <f t="shared" si="9"/>
        <v>0</v>
      </c>
      <c r="M21" s="29">
        <f t="shared" si="9"/>
        <v>0</v>
      </c>
      <c r="N21" s="29">
        <f t="shared" si="9"/>
        <v>0</v>
      </c>
      <c r="O21" s="29">
        <f>SUM(D21:N21)</f>
        <v>172529</v>
      </c>
      <c r="P21" s="41">
        <f t="shared" si="1"/>
        <v>72.339203354297695</v>
      </c>
      <c r="Q21" s="9"/>
    </row>
    <row r="22" spans="1:120" ht="15.75" thickBot="1">
      <c r="A22" s="12"/>
      <c r="B22" s="42">
        <v>581</v>
      </c>
      <c r="C22" s="19" t="s">
        <v>80</v>
      </c>
      <c r="D22" s="43">
        <v>18397</v>
      </c>
      <c r="E22" s="43">
        <v>0</v>
      </c>
      <c r="F22" s="43">
        <v>0</v>
      </c>
      <c r="G22" s="43">
        <v>2222</v>
      </c>
      <c r="H22" s="43">
        <v>0</v>
      </c>
      <c r="I22" s="43">
        <v>151910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172529</v>
      </c>
      <c r="P22" s="44">
        <f t="shared" si="1"/>
        <v>72.339203354297695</v>
      </c>
      <c r="Q22" s="9"/>
    </row>
    <row r="23" spans="1:120" ht="16.5" thickBot="1">
      <c r="A23" s="13" t="s">
        <v>10</v>
      </c>
      <c r="B23" s="21"/>
      <c r="C23" s="20"/>
      <c r="D23" s="14">
        <f>SUM(D5,D7,D9,D13,D15,D17,D21)</f>
        <v>2009130</v>
      </c>
      <c r="E23" s="14">
        <f t="shared" ref="E23:N23" si="10">SUM(E5,E7,E9,E13,E15,E17,E21)</f>
        <v>0</v>
      </c>
      <c r="F23" s="14">
        <f t="shared" si="10"/>
        <v>0</v>
      </c>
      <c r="G23" s="14">
        <f t="shared" si="10"/>
        <v>44690</v>
      </c>
      <c r="H23" s="14">
        <f t="shared" si="10"/>
        <v>0</v>
      </c>
      <c r="I23" s="14">
        <f t="shared" si="10"/>
        <v>3735992</v>
      </c>
      <c r="J23" s="14">
        <f t="shared" si="10"/>
        <v>0</v>
      </c>
      <c r="K23" s="14">
        <f t="shared" si="10"/>
        <v>0</v>
      </c>
      <c r="L23" s="14">
        <f t="shared" si="10"/>
        <v>0</v>
      </c>
      <c r="M23" s="14">
        <f t="shared" si="10"/>
        <v>0</v>
      </c>
      <c r="N23" s="14">
        <f t="shared" si="10"/>
        <v>25801</v>
      </c>
      <c r="O23" s="14">
        <f>SUM(D23:N23)</f>
        <v>5815613</v>
      </c>
      <c r="P23" s="35">
        <f t="shared" si="1"/>
        <v>2438.4121593291406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83</v>
      </c>
      <c r="N25" s="157"/>
      <c r="O25" s="157"/>
      <c r="P25" s="39">
        <v>2385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468705</v>
      </c>
      <c r="E5" s="24">
        <f t="shared" si="0"/>
        <v>74577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543282</v>
      </c>
      <c r="P5" s="30">
        <f t="shared" ref="P5:P24" si="2">(O5/P$26)</f>
        <v>229.5234474017744</v>
      </c>
      <c r="Q5" s="6"/>
    </row>
    <row r="6" spans="1:134">
      <c r="A6" s="12"/>
      <c r="B6" s="42">
        <v>513</v>
      </c>
      <c r="C6" s="19" t="s">
        <v>19</v>
      </c>
      <c r="D6" s="43">
        <v>223599</v>
      </c>
      <c r="E6" s="43">
        <v>74577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298176</v>
      </c>
      <c r="P6" s="44">
        <f t="shared" si="2"/>
        <v>125.97211660329531</v>
      </c>
      <c r="Q6" s="9"/>
    </row>
    <row r="7" spans="1:134">
      <c r="A7" s="12"/>
      <c r="B7" s="42">
        <v>514</v>
      </c>
      <c r="C7" s="19" t="s">
        <v>20</v>
      </c>
      <c r="D7" s="43">
        <v>245106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245106</v>
      </c>
      <c r="P7" s="44">
        <f t="shared" si="2"/>
        <v>103.55133079847909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921836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921836</v>
      </c>
      <c r="P8" s="41">
        <f t="shared" si="2"/>
        <v>389.45331643430501</v>
      </c>
      <c r="Q8" s="10"/>
    </row>
    <row r="9" spans="1:134">
      <c r="A9" s="12"/>
      <c r="B9" s="42">
        <v>521</v>
      </c>
      <c r="C9" s="19" t="s">
        <v>23</v>
      </c>
      <c r="D9" s="43">
        <v>921836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921836</v>
      </c>
      <c r="P9" s="44">
        <f t="shared" si="2"/>
        <v>389.45331643430501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3205879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3205879</v>
      </c>
      <c r="P10" s="41">
        <f t="shared" si="2"/>
        <v>1354.4059991550487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1709160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1709160</v>
      </c>
      <c r="P11" s="44">
        <f t="shared" si="2"/>
        <v>722.07858048162234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625894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625894</v>
      </c>
      <c r="P12" s="44">
        <f t="shared" si="2"/>
        <v>264.42501056189269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870825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870825</v>
      </c>
      <c r="P13" s="44">
        <f t="shared" si="2"/>
        <v>367.90240811153359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113381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113381</v>
      </c>
      <c r="P14" s="41">
        <f t="shared" si="2"/>
        <v>47.900718208702997</v>
      </c>
      <c r="Q14" s="10"/>
    </row>
    <row r="15" spans="1:134">
      <c r="A15" s="12"/>
      <c r="B15" s="42">
        <v>541</v>
      </c>
      <c r="C15" s="19" t="s">
        <v>29</v>
      </c>
      <c r="D15" s="43">
        <v>113381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113381</v>
      </c>
      <c r="P15" s="44">
        <f t="shared" si="2"/>
        <v>47.900718208702997</v>
      </c>
      <c r="Q15" s="9"/>
    </row>
    <row r="16" spans="1:134" ht="15.75">
      <c r="A16" s="26" t="s">
        <v>30</v>
      </c>
      <c r="B16" s="27"/>
      <c r="C16" s="28"/>
      <c r="D16" s="29">
        <f t="shared" ref="D16:N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40858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40858</v>
      </c>
      <c r="P16" s="41">
        <f t="shared" si="2"/>
        <v>17.261512463033377</v>
      </c>
      <c r="Q16" s="10"/>
    </row>
    <row r="17" spans="1:120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40858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40858</v>
      </c>
      <c r="P17" s="44">
        <f t="shared" si="2"/>
        <v>17.261512463033377</v>
      </c>
      <c r="Q17" s="9"/>
    </row>
    <row r="18" spans="1:120" ht="15.75">
      <c r="A18" s="26" t="s">
        <v>32</v>
      </c>
      <c r="B18" s="27"/>
      <c r="C18" s="28"/>
      <c r="D18" s="29">
        <f t="shared" ref="D18:N18" si="7">SUM(D19:D21)</f>
        <v>503155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503155</v>
      </c>
      <c r="P18" s="41">
        <f t="shared" si="2"/>
        <v>212.57076468103085</v>
      </c>
      <c r="Q18" s="9"/>
    </row>
    <row r="19" spans="1:120">
      <c r="A19" s="12"/>
      <c r="B19" s="42">
        <v>572</v>
      </c>
      <c r="C19" s="19" t="s">
        <v>33</v>
      </c>
      <c r="D19" s="43">
        <v>185380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185380</v>
      </c>
      <c r="P19" s="44">
        <f t="shared" si="2"/>
        <v>78.3185466835657</v>
      </c>
      <c r="Q19" s="9"/>
    </row>
    <row r="20" spans="1:120">
      <c r="A20" s="12"/>
      <c r="B20" s="42">
        <v>573</v>
      </c>
      <c r="C20" s="19" t="s">
        <v>71</v>
      </c>
      <c r="D20" s="43">
        <v>170600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170600</v>
      </c>
      <c r="P20" s="44">
        <f t="shared" si="2"/>
        <v>72.074355724545839</v>
      </c>
      <c r="Q20" s="9"/>
    </row>
    <row r="21" spans="1:120">
      <c r="A21" s="12"/>
      <c r="B21" s="42">
        <v>579</v>
      </c>
      <c r="C21" s="19" t="s">
        <v>66</v>
      </c>
      <c r="D21" s="43">
        <v>147175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147175</v>
      </c>
      <c r="P21" s="44">
        <f t="shared" si="2"/>
        <v>62.177862272919306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SUM(D23:D23)</f>
        <v>12679</v>
      </c>
      <c r="E22" s="29">
        <f t="shared" si="8"/>
        <v>41000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172502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 t="shared" si="1"/>
        <v>226181</v>
      </c>
      <c r="P22" s="41">
        <f t="shared" si="2"/>
        <v>95.555978031263209</v>
      </c>
      <c r="Q22" s="9"/>
    </row>
    <row r="23" spans="1:120" ht="15.75" thickBot="1">
      <c r="A23" s="12"/>
      <c r="B23" s="42">
        <v>581</v>
      </c>
      <c r="C23" s="19" t="s">
        <v>80</v>
      </c>
      <c r="D23" s="43">
        <v>12679</v>
      </c>
      <c r="E23" s="43">
        <v>41000</v>
      </c>
      <c r="F23" s="43">
        <v>0</v>
      </c>
      <c r="G23" s="43">
        <v>0</v>
      </c>
      <c r="H23" s="43">
        <v>0</v>
      </c>
      <c r="I23" s="43">
        <v>172502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226181</v>
      </c>
      <c r="P23" s="44">
        <f t="shared" si="2"/>
        <v>95.555978031263209</v>
      </c>
      <c r="Q23" s="9"/>
    </row>
    <row r="24" spans="1:120" ht="16.5" thickBot="1">
      <c r="A24" s="13" t="s">
        <v>10</v>
      </c>
      <c r="B24" s="21"/>
      <c r="C24" s="20"/>
      <c r="D24" s="14">
        <f>SUM(D5,D8,D10,D14,D16,D18,D22)</f>
        <v>2019756</v>
      </c>
      <c r="E24" s="14">
        <f t="shared" ref="E24:N24" si="9">SUM(E5,E8,E10,E14,E16,E18,E22)</f>
        <v>115577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3419239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 t="shared" si="1"/>
        <v>5554572</v>
      </c>
      <c r="P24" s="35">
        <f t="shared" si="2"/>
        <v>2346.6717363751586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81</v>
      </c>
      <c r="N26" s="157"/>
      <c r="O26" s="157"/>
      <c r="P26" s="39">
        <v>2367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224141</v>
      </c>
      <c r="E5" s="24">
        <f t="shared" si="0"/>
        <v>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224316</v>
      </c>
      <c r="O5" s="30">
        <f t="shared" ref="O5:O22" si="2">(N5/O$24)</f>
        <v>78.984507042253526</v>
      </c>
      <c r="P5" s="6"/>
    </row>
    <row r="6" spans="1:133">
      <c r="A6" s="12"/>
      <c r="B6" s="42">
        <v>513</v>
      </c>
      <c r="C6" s="19" t="s">
        <v>19</v>
      </c>
      <c r="D6" s="43">
        <v>188734</v>
      </c>
      <c r="E6" s="43">
        <v>175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188909</v>
      </c>
      <c r="O6" s="44">
        <f t="shared" si="2"/>
        <v>66.517253521126761</v>
      </c>
      <c r="P6" s="9"/>
    </row>
    <row r="7" spans="1:133">
      <c r="A7" s="12"/>
      <c r="B7" s="42">
        <v>515</v>
      </c>
      <c r="C7" s="19" t="s">
        <v>21</v>
      </c>
      <c r="D7" s="43">
        <v>35407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35407</v>
      </c>
      <c r="O7" s="44">
        <f t="shared" si="2"/>
        <v>12.467253521126761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788898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788898</v>
      </c>
      <c r="O8" s="41">
        <f t="shared" si="2"/>
        <v>277.78098591549298</v>
      </c>
      <c r="P8" s="10"/>
    </row>
    <row r="9" spans="1:133">
      <c r="A9" s="12"/>
      <c r="B9" s="42">
        <v>521</v>
      </c>
      <c r="C9" s="19" t="s">
        <v>23</v>
      </c>
      <c r="D9" s="43">
        <v>788898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788898</v>
      </c>
      <c r="O9" s="44">
        <f t="shared" si="2"/>
        <v>277.78098591549298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3044142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3044142</v>
      </c>
      <c r="O10" s="41">
        <f t="shared" si="2"/>
        <v>1071.8809859154931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1629658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1629658</v>
      </c>
      <c r="O11" s="44">
        <f t="shared" si="2"/>
        <v>573.8232394366197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598100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598100</v>
      </c>
      <c r="O12" s="44">
        <f t="shared" si="2"/>
        <v>210.59859154929578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816384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816384</v>
      </c>
      <c r="O13" s="44">
        <f t="shared" si="2"/>
        <v>287.45915492957744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912955</v>
      </c>
      <c r="E14" s="29">
        <f t="shared" si="5"/>
        <v>640092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1553047</v>
      </c>
      <c r="O14" s="41">
        <f t="shared" si="2"/>
        <v>546.84753521126765</v>
      </c>
      <c r="P14" s="10"/>
    </row>
    <row r="15" spans="1:133">
      <c r="A15" s="12"/>
      <c r="B15" s="42">
        <v>541</v>
      </c>
      <c r="C15" s="19" t="s">
        <v>53</v>
      </c>
      <c r="D15" s="43">
        <v>912955</v>
      </c>
      <c r="E15" s="43">
        <v>640092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1553047</v>
      </c>
      <c r="O15" s="44">
        <f t="shared" si="2"/>
        <v>546.84753521126765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45867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45867</v>
      </c>
      <c r="O16" s="41">
        <f t="shared" si="2"/>
        <v>16.150352112676057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45867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45867</v>
      </c>
      <c r="O17" s="44">
        <f t="shared" si="2"/>
        <v>16.150352112676057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404879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404879</v>
      </c>
      <c r="O18" s="41">
        <f t="shared" si="2"/>
        <v>142.56302816901407</v>
      </c>
      <c r="P18" s="9"/>
    </row>
    <row r="19" spans="1:119">
      <c r="A19" s="12"/>
      <c r="B19" s="42">
        <v>572</v>
      </c>
      <c r="C19" s="19" t="s">
        <v>54</v>
      </c>
      <c r="D19" s="43">
        <v>404879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404879</v>
      </c>
      <c r="O19" s="44">
        <f t="shared" si="2"/>
        <v>142.56302816901407</v>
      </c>
      <c r="P19" s="9"/>
    </row>
    <row r="20" spans="1:119" ht="15.75">
      <c r="A20" s="26" t="s">
        <v>55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97385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97385</v>
      </c>
      <c r="O20" s="41">
        <f t="shared" si="2"/>
        <v>34.29049295774648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97385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97385</v>
      </c>
      <c r="O21" s="44">
        <f t="shared" si="2"/>
        <v>34.29049295774648</v>
      </c>
      <c r="P21" s="9"/>
    </row>
    <row r="22" spans="1:119" ht="16.5" thickBot="1">
      <c r="A22" s="13" t="s">
        <v>10</v>
      </c>
      <c r="B22" s="21"/>
      <c r="C22" s="20"/>
      <c r="D22" s="14">
        <f>SUM(D5,D8,D10,D14,D16,D18,D20)</f>
        <v>2330873</v>
      </c>
      <c r="E22" s="14">
        <f t="shared" ref="E22:M22" si="9">SUM(E5,E8,E10,E14,E16,E18,E20)</f>
        <v>640267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3187394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6158534</v>
      </c>
      <c r="O22" s="35">
        <f t="shared" si="2"/>
        <v>2168.4978873239438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75</v>
      </c>
      <c r="M24" s="157"/>
      <c r="N24" s="157"/>
      <c r="O24" s="39">
        <v>2840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265083</v>
      </c>
      <c r="E5" s="24">
        <f t="shared" si="0"/>
        <v>370787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635870</v>
      </c>
      <c r="O5" s="30">
        <f t="shared" ref="O5:O24" si="2">(N5/O$26)</f>
        <v>241.22534142640365</v>
      </c>
      <c r="P5" s="6"/>
    </row>
    <row r="6" spans="1:133">
      <c r="A6" s="12"/>
      <c r="B6" s="42">
        <v>513</v>
      </c>
      <c r="C6" s="19" t="s">
        <v>19</v>
      </c>
      <c r="D6" s="43">
        <v>265083</v>
      </c>
      <c r="E6" s="43">
        <v>370787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635870</v>
      </c>
      <c r="O6" s="44">
        <f t="shared" si="2"/>
        <v>241.22534142640365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897667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897667</v>
      </c>
      <c r="O7" s="41">
        <f t="shared" si="2"/>
        <v>340.54135053110775</v>
      </c>
      <c r="P7" s="10"/>
    </row>
    <row r="8" spans="1:133">
      <c r="A8" s="12"/>
      <c r="B8" s="42">
        <v>521</v>
      </c>
      <c r="C8" s="19" t="s">
        <v>23</v>
      </c>
      <c r="D8" s="43">
        <v>897667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897667</v>
      </c>
      <c r="O8" s="44">
        <f t="shared" si="2"/>
        <v>340.54135053110775</v>
      </c>
      <c r="P8" s="9"/>
    </row>
    <row r="9" spans="1:133" ht="15.75">
      <c r="A9" s="26" t="s">
        <v>24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3092259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3092259</v>
      </c>
      <c r="O9" s="41">
        <f t="shared" si="2"/>
        <v>1173.0876327769347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1660252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1660252</v>
      </c>
      <c r="O10" s="44">
        <f t="shared" si="2"/>
        <v>629.8376327769347</v>
      </c>
      <c r="P10" s="9"/>
    </row>
    <row r="11" spans="1:133">
      <c r="A11" s="12"/>
      <c r="B11" s="42">
        <v>534</v>
      </c>
      <c r="C11" s="19" t="s">
        <v>52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588683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588683</v>
      </c>
      <c r="O11" s="44">
        <f t="shared" si="2"/>
        <v>223.32435508345978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843324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843324</v>
      </c>
      <c r="O12" s="44">
        <f t="shared" si="2"/>
        <v>319.92564491654019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469999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469999</v>
      </c>
      <c r="O13" s="41">
        <f t="shared" si="2"/>
        <v>178.30007587253414</v>
      </c>
      <c r="P13" s="10"/>
    </row>
    <row r="14" spans="1:133">
      <c r="A14" s="12"/>
      <c r="B14" s="42">
        <v>541</v>
      </c>
      <c r="C14" s="19" t="s">
        <v>53</v>
      </c>
      <c r="D14" s="43">
        <v>469999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469999</v>
      </c>
      <c r="O14" s="44">
        <f t="shared" si="2"/>
        <v>178.30007587253414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56134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56134</v>
      </c>
      <c r="O15" s="41">
        <f t="shared" si="2"/>
        <v>21.295144157814871</v>
      </c>
      <c r="P15" s="10"/>
    </row>
    <row r="16" spans="1:133">
      <c r="A16" s="12"/>
      <c r="B16" s="42">
        <v>569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56134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56134</v>
      </c>
      <c r="O16" s="44">
        <f t="shared" si="2"/>
        <v>21.295144157814871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SUM(D18:D20)</f>
        <v>611193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611193</v>
      </c>
      <c r="O17" s="41">
        <f t="shared" si="2"/>
        <v>231.86380880121396</v>
      </c>
      <c r="P17" s="9"/>
    </row>
    <row r="18" spans="1:119">
      <c r="A18" s="12"/>
      <c r="B18" s="42">
        <v>572</v>
      </c>
      <c r="C18" s="19" t="s">
        <v>54</v>
      </c>
      <c r="D18" s="43">
        <v>520898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520898</v>
      </c>
      <c r="O18" s="44">
        <f t="shared" si="2"/>
        <v>197.6092564491654</v>
      </c>
      <c r="P18" s="9"/>
    </row>
    <row r="19" spans="1:119">
      <c r="A19" s="12"/>
      <c r="B19" s="42">
        <v>573</v>
      </c>
      <c r="C19" s="19" t="s">
        <v>71</v>
      </c>
      <c r="D19" s="43">
        <v>112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112</v>
      </c>
      <c r="O19" s="44">
        <f t="shared" si="2"/>
        <v>4.2488619119878605E-2</v>
      </c>
      <c r="P19" s="9"/>
    </row>
    <row r="20" spans="1:119">
      <c r="A20" s="12"/>
      <c r="B20" s="42">
        <v>579</v>
      </c>
      <c r="C20" s="19" t="s">
        <v>66</v>
      </c>
      <c r="D20" s="43">
        <v>90183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90183</v>
      </c>
      <c r="O20" s="44">
        <f t="shared" si="2"/>
        <v>34.212063732928677</v>
      </c>
      <c r="P20" s="9"/>
    </row>
    <row r="21" spans="1:119" ht="15.75">
      <c r="A21" s="26" t="s">
        <v>55</v>
      </c>
      <c r="B21" s="27"/>
      <c r="C21" s="28"/>
      <c r="D21" s="29">
        <f t="shared" ref="D21:M21" si="8">SUM(D22:D23)</f>
        <v>0</v>
      </c>
      <c r="E21" s="29">
        <f t="shared" si="8"/>
        <v>288000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70362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358362</v>
      </c>
      <c r="O21" s="41">
        <f t="shared" si="2"/>
        <v>135.94916540212444</v>
      </c>
      <c r="P21" s="9"/>
    </row>
    <row r="22" spans="1:119">
      <c r="A22" s="12"/>
      <c r="B22" s="42">
        <v>581</v>
      </c>
      <c r="C22" s="19" t="s">
        <v>56</v>
      </c>
      <c r="D22" s="43">
        <v>0</v>
      </c>
      <c r="E22" s="43">
        <v>288000</v>
      </c>
      <c r="F22" s="43">
        <v>0</v>
      </c>
      <c r="G22" s="43">
        <v>0</v>
      </c>
      <c r="H22" s="43">
        <v>0</v>
      </c>
      <c r="I22" s="43">
        <v>57783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345783</v>
      </c>
      <c r="O22" s="44">
        <f t="shared" si="2"/>
        <v>131.17716236722308</v>
      </c>
      <c r="P22" s="9"/>
    </row>
    <row r="23" spans="1:119" ht="15.75" thickBot="1">
      <c r="A23" s="12"/>
      <c r="B23" s="42">
        <v>591</v>
      </c>
      <c r="C23" s="19" t="s">
        <v>72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12579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12579</v>
      </c>
      <c r="O23" s="44">
        <f t="shared" si="2"/>
        <v>4.772003034901366</v>
      </c>
      <c r="P23" s="9"/>
    </row>
    <row r="24" spans="1:119" ht="16.5" thickBot="1">
      <c r="A24" s="13" t="s">
        <v>10</v>
      </c>
      <c r="B24" s="21"/>
      <c r="C24" s="20"/>
      <c r="D24" s="14">
        <f>SUM(D5,D7,D9,D13,D15,D17,D21)</f>
        <v>2243942</v>
      </c>
      <c r="E24" s="14">
        <f t="shared" ref="E24:M24" si="9">SUM(E5,E7,E9,E13,E15,E17,E21)</f>
        <v>658787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3218755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6121484</v>
      </c>
      <c r="O24" s="35">
        <f t="shared" si="2"/>
        <v>2322.2625189681335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73</v>
      </c>
      <c r="M26" s="157"/>
      <c r="N26" s="157"/>
      <c r="O26" s="39">
        <v>2636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234981</v>
      </c>
      <c r="E5" s="24">
        <f t="shared" si="0"/>
        <v>100461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335442</v>
      </c>
      <c r="O5" s="30">
        <f t="shared" ref="O5:O21" si="2">(N5/O$23)</f>
        <v>127.44756838905775</v>
      </c>
      <c r="P5" s="6"/>
    </row>
    <row r="6" spans="1:133">
      <c r="A6" s="12"/>
      <c r="B6" s="42">
        <v>513</v>
      </c>
      <c r="C6" s="19" t="s">
        <v>19</v>
      </c>
      <c r="D6" s="43">
        <v>234981</v>
      </c>
      <c r="E6" s="43">
        <v>100461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335442</v>
      </c>
      <c r="O6" s="44">
        <f t="shared" si="2"/>
        <v>127.44756838905775</v>
      </c>
      <c r="P6" s="9"/>
    </row>
    <row r="7" spans="1:133" ht="15.75">
      <c r="A7" s="26" t="s">
        <v>22</v>
      </c>
      <c r="B7" s="27"/>
      <c r="C7" s="28"/>
      <c r="D7" s="29">
        <f t="shared" ref="D7:M7" si="3">SUM(D8:D8)</f>
        <v>810181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810181</v>
      </c>
      <c r="O7" s="41">
        <f t="shared" si="2"/>
        <v>307.81952887537994</v>
      </c>
      <c r="P7" s="10"/>
    </row>
    <row r="8" spans="1:133">
      <c r="A8" s="12"/>
      <c r="B8" s="42">
        <v>521</v>
      </c>
      <c r="C8" s="19" t="s">
        <v>23</v>
      </c>
      <c r="D8" s="43">
        <v>810181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810181</v>
      </c>
      <c r="O8" s="44">
        <f t="shared" si="2"/>
        <v>307.81952887537994</v>
      </c>
      <c r="P8" s="9"/>
    </row>
    <row r="9" spans="1:133" ht="15.75">
      <c r="A9" s="26" t="s">
        <v>24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2992419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2992419</v>
      </c>
      <c r="O9" s="41">
        <f t="shared" si="2"/>
        <v>1136.9373100303951</v>
      </c>
      <c r="P9" s="10"/>
    </row>
    <row r="10" spans="1:133">
      <c r="A10" s="12"/>
      <c r="B10" s="42">
        <v>533</v>
      </c>
      <c r="C10" s="19" t="s">
        <v>25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1475851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1475851</v>
      </c>
      <c r="O10" s="44">
        <f t="shared" si="2"/>
        <v>560.73366261398178</v>
      </c>
      <c r="P10" s="9"/>
    </row>
    <row r="11" spans="1:133">
      <c r="A11" s="12"/>
      <c r="B11" s="42">
        <v>534</v>
      </c>
      <c r="C11" s="19" t="s">
        <v>52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616475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616475</v>
      </c>
      <c r="O11" s="44">
        <f t="shared" si="2"/>
        <v>234.22302431610942</v>
      </c>
      <c r="P11" s="9"/>
    </row>
    <row r="12" spans="1:133">
      <c r="A12" s="12"/>
      <c r="B12" s="42">
        <v>535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900093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900093</v>
      </c>
      <c r="O12" s="44">
        <f t="shared" si="2"/>
        <v>341.98062310030394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339392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339392</v>
      </c>
      <c r="O13" s="41">
        <f t="shared" si="2"/>
        <v>128.94832826747719</v>
      </c>
      <c r="P13" s="10"/>
    </row>
    <row r="14" spans="1:133">
      <c r="A14" s="12"/>
      <c r="B14" s="42">
        <v>541</v>
      </c>
      <c r="C14" s="19" t="s">
        <v>53</v>
      </c>
      <c r="D14" s="43">
        <v>339392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339392</v>
      </c>
      <c r="O14" s="44">
        <f t="shared" si="2"/>
        <v>128.94832826747719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58033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58033</v>
      </c>
      <c r="O15" s="41">
        <f t="shared" si="2"/>
        <v>22.049012158054712</v>
      </c>
      <c r="P15" s="10"/>
    </row>
    <row r="16" spans="1:133">
      <c r="A16" s="12"/>
      <c r="B16" s="42">
        <v>569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58033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58033</v>
      </c>
      <c r="O16" s="44">
        <f t="shared" si="2"/>
        <v>22.049012158054712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428361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428361</v>
      </c>
      <c r="O17" s="41">
        <f t="shared" si="2"/>
        <v>162.75113981762917</v>
      </c>
      <c r="P17" s="9"/>
    </row>
    <row r="18" spans="1:119">
      <c r="A18" s="12"/>
      <c r="B18" s="42">
        <v>572</v>
      </c>
      <c r="C18" s="19" t="s">
        <v>54</v>
      </c>
      <c r="D18" s="43">
        <v>428361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428361</v>
      </c>
      <c r="O18" s="44">
        <f t="shared" si="2"/>
        <v>162.75113981762917</v>
      </c>
      <c r="P18" s="9"/>
    </row>
    <row r="19" spans="1:119" ht="15.75">
      <c r="A19" s="26" t="s">
        <v>55</v>
      </c>
      <c r="B19" s="27"/>
      <c r="C19" s="28"/>
      <c r="D19" s="29">
        <f t="shared" ref="D19:M19" si="8">SUM(D20:D20)</f>
        <v>0</v>
      </c>
      <c r="E19" s="29">
        <f t="shared" si="8"/>
        <v>0</v>
      </c>
      <c r="F19" s="29">
        <f t="shared" si="8"/>
        <v>0</v>
      </c>
      <c r="G19" s="29">
        <f t="shared" si="8"/>
        <v>10000</v>
      </c>
      <c r="H19" s="29">
        <f t="shared" si="8"/>
        <v>0</v>
      </c>
      <c r="I19" s="29">
        <f t="shared" si="8"/>
        <v>111548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1"/>
        <v>121548</v>
      </c>
      <c r="O19" s="41">
        <f t="shared" si="2"/>
        <v>46.180851063829785</v>
      </c>
      <c r="P19" s="9"/>
    </row>
    <row r="20" spans="1:119" ht="15.75" thickBot="1">
      <c r="A20" s="12"/>
      <c r="B20" s="42">
        <v>581</v>
      </c>
      <c r="C20" s="19" t="s">
        <v>56</v>
      </c>
      <c r="D20" s="43">
        <v>0</v>
      </c>
      <c r="E20" s="43">
        <v>0</v>
      </c>
      <c r="F20" s="43">
        <v>0</v>
      </c>
      <c r="G20" s="43">
        <v>10000</v>
      </c>
      <c r="H20" s="43">
        <v>0</v>
      </c>
      <c r="I20" s="43">
        <v>111548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121548</v>
      </c>
      <c r="O20" s="44">
        <f t="shared" si="2"/>
        <v>46.180851063829785</v>
      </c>
      <c r="P20" s="9"/>
    </row>
    <row r="21" spans="1:119" ht="16.5" thickBot="1">
      <c r="A21" s="13" t="s">
        <v>10</v>
      </c>
      <c r="B21" s="21"/>
      <c r="C21" s="20"/>
      <c r="D21" s="14">
        <f>SUM(D5,D7,D9,D13,D15,D17,D19)</f>
        <v>1812915</v>
      </c>
      <c r="E21" s="14">
        <f t="shared" ref="E21:M21" si="9">SUM(E5,E7,E9,E13,E15,E17,E19)</f>
        <v>100461</v>
      </c>
      <c r="F21" s="14">
        <f t="shared" si="9"/>
        <v>0</v>
      </c>
      <c r="G21" s="14">
        <f t="shared" si="9"/>
        <v>10000</v>
      </c>
      <c r="H21" s="14">
        <f t="shared" si="9"/>
        <v>0</v>
      </c>
      <c r="I21" s="14">
        <f t="shared" si="9"/>
        <v>3162000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1"/>
        <v>5085376</v>
      </c>
      <c r="O21" s="35">
        <f t="shared" si="2"/>
        <v>1932.1337386018238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69</v>
      </c>
      <c r="M23" s="157"/>
      <c r="N23" s="157"/>
      <c r="O23" s="39">
        <v>2632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255038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255038</v>
      </c>
      <c r="O5" s="30">
        <f t="shared" ref="O5:O23" si="2">(N5/O$25)</f>
        <v>98.890267545560292</v>
      </c>
      <c r="P5" s="6"/>
    </row>
    <row r="6" spans="1:133">
      <c r="A6" s="12"/>
      <c r="B6" s="42">
        <v>513</v>
      </c>
      <c r="C6" s="19" t="s">
        <v>19</v>
      </c>
      <c r="D6" s="43">
        <v>249534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249534</v>
      </c>
      <c r="O6" s="44">
        <f t="shared" si="2"/>
        <v>96.756107018224114</v>
      </c>
      <c r="P6" s="9"/>
    </row>
    <row r="7" spans="1:133">
      <c r="A7" s="12"/>
      <c r="B7" s="42">
        <v>519</v>
      </c>
      <c r="C7" s="19" t="s">
        <v>65</v>
      </c>
      <c r="D7" s="43">
        <v>5504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5504</v>
      </c>
      <c r="O7" s="44">
        <f t="shared" si="2"/>
        <v>2.134160527336177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779262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779262</v>
      </c>
      <c r="O8" s="41">
        <f t="shared" si="2"/>
        <v>302.15664986428851</v>
      </c>
      <c r="P8" s="10"/>
    </row>
    <row r="9" spans="1:133">
      <c r="A9" s="12"/>
      <c r="B9" s="42">
        <v>521</v>
      </c>
      <c r="C9" s="19" t="s">
        <v>23</v>
      </c>
      <c r="D9" s="43">
        <v>779262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779262</v>
      </c>
      <c r="O9" s="44">
        <f t="shared" si="2"/>
        <v>302.15664986428851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2714089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2714089</v>
      </c>
      <c r="O10" s="41">
        <f t="shared" si="2"/>
        <v>1052.380379992245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1375014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1375014</v>
      </c>
      <c r="O11" s="44">
        <f t="shared" si="2"/>
        <v>533.15781310585498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521490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521490</v>
      </c>
      <c r="O12" s="44">
        <f t="shared" si="2"/>
        <v>202.2062815044591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817585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817585</v>
      </c>
      <c r="O13" s="44">
        <f t="shared" si="2"/>
        <v>317.01628538193097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423972</v>
      </c>
      <c r="E14" s="29">
        <f t="shared" si="5"/>
        <v>111348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535320</v>
      </c>
      <c r="O14" s="41">
        <f t="shared" si="2"/>
        <v>207.56882512601783</v>
      </c>
      <c r="P14" s="10"/>
    </row>
    <row r="15" spans="1:133">
      <c r="A15" s="12"/>
      <c r="B15" s="42">
        <v>541</v>
      </c>
      <c r="C15" s="19" t="s">
        <v>53</v>
      </c>
      <c r="D15" s="43">
        <v>423972</v>
      </c>
      <c r="E15" s="43">
        <v>111348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535320</v>
      </c>
      <c r="O15" s="44">
        <f t="shared" si="2"/>
        <v>207.56882512601783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46196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46196</v>
      </c>
      <c r="O16" s="41">
        <f t="shared" si="2"/>
        <v>17.912369135323768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46196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46196</v>
      </c>
      <c r="O17" s="44">
        <f t="shared" si="2"/>
        <v>17.912369135323768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SUM(D19:D20)</f>
        <v>352782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352782</v>
      </c>
      <c r="O18" s="41">
        <f t="shared" si="2"/>
        <v>136.79022877084142</v>
      </c>
      <c r="P18" s="9"/>
    </row>
    <row r="19" spans="1:119">
      <c r="A19" s="12"/>
      <c r="B19" s="42">
        <v>572</v>
      </c>
      <c r="C19" s="19" t="s">
        <v>54</v>
      </c>
      <c r="D19" s="43">
        <v>256258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256258</v>
      </c>
      <c r="O19" s="44">
        <f t="shared" si="2"/>
        <v>99.363319115936406</v>
      </c>
      <c r="P19" s="9"/>
    </row>
    <row r="20" spans="1:119">
      <c r="A20" s="12"/>
      <c r="B20" s="42">
        <v>579</v>
      </c>
      <c r="C20" s="19" t="s">
        <v>66</v>
      </c>
      <c r="D20" s="43">
        <v>96524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96524</v>
      </c>
      <c r="O20" s="44">
        <f t="shared" si="2"/>
        <v>37.426909654905003</v>
      </c>
      <c r="P20" s="9"/>
    </row>
    <row r="21" spans="1:119" ht="15.75">
      <c r="A21" s="26" t="s">
        <v>55</v>
      </c>
      <c r="B21" s="27"/>
      <c r="C21" s="28"/>
      <c r="D21" s="29">
        <f t="shared" ref="D21:M21" si="8">SUM(D22:D22)</f>
        <v>27350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64989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92339</v>
      </c>
      <c r="O21" s="41">
        <f t="shared" si="2"/>
        <v>35.804187669639397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27350</v>
      </c>
      <c r="E22" s="43">
        <v>0</v>
      </c>
      <c r="F22" s="43">
        <v>0</v>
      </c>
      <c r="G22" s="43">
        <v>0</v>
      </c>
      <c r="H22" s="43">
        <v>0</v>
      </c>
      <c r="I22" s="43">
        <v>64989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92339</v>
      </c>
      <c r="O22" s="44">
        <f t="shared" si="2"/>
        <v>35.804187669639397</v>
      </c>
      <c r="P22" s="9"/>
    </row>
    <row r="23" spans="1:119" ht="16.5" thickBot="1">
      <c r="A23" s="13" t="s">
        <v>10</v>
      </c>
      <c r="B23" s="21"/>
      <c r="C23" s="20"/>
      <c r="D23" s="14">
        <f>SUM(D5,D8,D10,D14,D16,D18,D21)</f>
        <v>1838404</v>
      </c>
      <c r="E23" s="14">
        <f t="shared" ref="E23:M23" si="9">SUM(E5,E8,E10,E14,E16,E18,E21)</f>
        <v>111348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2825274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4775026</v>
      </c>
      <c r="O23" s="35">
        <f t="shared" si="2"/>
        <v>1851.5029081039163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67</v>
      </c>
      <c r="M25" s="157"/>
      <c r="N25" s="157"/>
      <c r="O25" s="39">
        <v>2579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227330</v>
      </c>
      <c r="E5" s="24">
        <f t="shared" si="0"/>
        <v>99180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326510</v>
      </c>
      <c r="O5" s="30">
        <f t="shared" ref="O5:O22" si="2">(N5/O$24)</f>
        <v>127.34399375975039</v>
      </c>
      <c r="P5" s="6"/>
    </row>
    <row r="6" spans="1:133">
      <c r="A6" s="12"/>
      <c r="B6" s="42">
        <v>513</v>
      </c>
      <c r="C6" s="19" t="s">
        <v>19</v>
      </c>
      <c r="D6" s="43">
        <v>180361</v>
      </c>
      <c r="E6" s="43">
        <v>99180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279541</v>
      </c>
      <c r="O6" s="44">
        <f t="shared" si="2"/>
        <v>109.02535101404057</v>
      </c>
      <c r="P6" s="9"/>
    </row>
    <row r="7" spans="1:133">
      <c r="A7" s="12"/>
      <c r="B7" s="42">
        <v>515</v>
      </c>
      <c r="C7" s="19" t="s">
        <v>21</v>
      </c>
      <c r="D7" s="43">
        <v>46969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46969</v>
      </c>
      <c r="O7" s="44">
        <f t="shared" si="2"/>
        <v>18.318642745709827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787210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787210</v>
      </c>
      <c r="O8" s="41">
        <f t="shared" si="2"/>
        <v>307.02418096723869</v>
      </c>
      <c r="P8" s="10"/>
    </row>
    <row r="9" spans="1:133">
      <c r="A9" s="12"/>
      <c r="B9" s="42">
        <v>521</v>
      </c>
      <c r="C9" s="19" t="s">
        <v>23</v>
      </c>
      <c r="D9" s="43">
        <v>787210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787210</v>
      </c>
      <c r="O9" s="44">
        <f t="shared" si="2"/>
        <v>307.02418096723869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2402377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2402377</v>
      </c>
      <c r="O10" s="41">
        <f t="shared" si="2"/>
        <v>936.96450858034325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1142471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1142471</v>
      </c>
      <c r="O11" s="44">
        <f t="shared" si="2"/>
        <v>445.58151326053041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480217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480217</v>
      </c>
      <c r="O12" s="44">
        <f t="shared" si="2"/>
        <v>187.2921216848674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779689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779689</v>
      </c>
      <c r="O13" s="44">
        <f t="shared" si="2"/>
        <v>304.09087363494541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437698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437698</v>
      </c>
      <c r="O14" s="41">
        <f t="shared" si="2"/>
        <v>170.70904836193446</v>
      </c>
      <c r="P14" s="10"/>
    </row>
    <row r="15" spans="1:133">
      <c r="A15" s="12"/>
      <c r="B15" s="42">
        <v>541</v>
      </c>
      <c r="C15" s="19" t="s">
        <v>53</v>
      </c>
      <c r="D15" s="43">
        <v>437698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437698</v>
      </c>
      <c r="O15" s="44">
        <f t="shared" si="2"/>
        <v>170.70904836193446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45342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45342</v>
      </c>
      <c r="O16" s="41">
        <f t="shared" si="2"/>
        <v>17.684087363494541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45342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45342</v>
      </c>
      <c r="O17" s="44">
        <f t="shared" si="2"/>
        <v>17.684087363494541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247163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247163</v>
      </c>
      <c r="O18" s="41">
        <f t="shared" si="2"/>
        <v>96.397425897035887</v>
      </c>
      <c r="P18" s="9"/>
    </row>
    <row r="19" spans="1:119">
      <c r="A19" s="12"/>
      <c r="B19" s="42">
        <v>572</v>
      </c>
      <c r="C19" s="19" t="s">
        <v>54</v>
      </c>
      <c r="D19" s="43">
        <v>247163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247163</v>
      </c>
      <c r="O19" s="44">
        <f t="shared" si="2"/>
        <v>96.397425897035887</v>
      </c>
      <c r="P19" s="9"/>
    </row>
    <row r="20" spans="1:119" ht="15.75">
      <c r="A20" s="26" t="s">
        <v>55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48001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48001</v>
      </c>
      <c r="O20" s="41">
        <f t="shared" si="2"/>
        <v>18.721138845553821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48001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48001</v>
      </c>
      <c r="O21" s="44">
        <f t="shared" si="2"/>
        <v>18.721138845553821</v>
      </c>
      <c r="P21" s="9"/>
    </row>
    <row r="22" spans="1:119" ht="16.5" thickBot="1">
      <c r="A22" s="13" t="s">
        <v>10</v>
      </c>
      <c r="B22" s="21"/>
      <c r="C22" s="20"/>
      <c r="D22" s="14">
        <f>SUM(D5,D8,D10,D14,D16,D18,D20)</f>
        <v>1699401</v>
      </c>
      <c r="E22" s="14">
        <f t="shared" ref="E22:M22" si="9">SUM(E5,E8,E10,E14,E16,E18,E20)</f>
        <v>99180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2495720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4294301</v>
      </c>
      <c r="O22" s="35">
        <f t="shared" si="2"/>
        <v>1674.8443837753509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63</v>
      </c>
      <c r="M24" s="157"/>
      <c r="N24" s="157"/>
      <c r="O24" s="39">
        <v>2564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310511</v>
      </c>
      <c r="E5" s="24">
        <f t="shared" si="0"/>
        <v>522245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832756</v>
      </c>
      <c r="O5" s="30">
        <f t="shared" ref="O5:O22" si="2">(N5/O$24)</f>
        <v>344.82650103519671</v>
      </c>
      <c r="P5" s="6"/>
    </row>
    <row r="6" spans="1:133">
      <c r="A6" s="12"/>
      <c r="B6" s="42">
        <v>513</v>
      </c>
      <c r="C6" s="19" t="s">
        <v>19</v>
      </c>
      <c r="D6" s="43">
        <v>254115</v>
      </c>
      <c r="E6" s="43">
        <v>522245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776360</v>
      </c>
      <c r="O6" s="44">
        <f t="shared" si="2"/>
        <v>321.47412008281572</v>
      </c>
      <c r="P6" s="9"/>
    </row>
    <row r="7" spans="1:133">
      <c r="A7" s="12"/>
      <c r="B7" s="42">
        <v>515</v>
      </c>
      <c r="C7" s="19" t="s">
        <v>21</v>
      </c>
      <c r="D7" s="43">
        <v>56396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56396</v>
      </c>
      <c r="O7" s="44">
        <f t="shared" si="2"/>
        <v>23.352380952380951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808290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808290</v>
      </c>
      <c r="O8" s="41">
        <f t="shared" si="2"/>
        <v>334.69565217391306</v>
      </c>
      <c r="P8" s="10"/>
    </row>
    <row r="9" spans="1:133">
      <c r="A9" s="12"/>
      <c r="B9" s="42">
        <v>521</v>
      </c>
      <c r="C9" s="19" t="s">
        <v>23</v>
      </c>
      <c r="D9" s="43">
        <v>808290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808290</v>
      </c>
      <c r="O9" s="44">
        <f t="shared" si="2"/>
        <v>334.69565217391306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2586988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2586988</v>
      </c>
      <c r="O10" s="41">
        <f t="shared" si="2"/>
        <v>1071.2165631469979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1333270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1333270</v>
      </c>
      <c r="O11" s="44">
        <f t="shared" si="2"/>
        <v>552.07867494824018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533786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533786</v>
      </c>
      <c r="O12" s="44">
        <f t="shared" si="2"/>
        <v>221.02939958592131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719932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719932</v>
      </c>
      <c r="O13" s="44">
        <f t="shared" si="2"/>
        <v>298.10848861283642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368283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368283</v>
      </c>
      <c r="O14" s="41">
        <f t="shared" si="2"/>
        <v>152.49813664596275</v>
      </c>
      <c r="P14" s="10"/>
    </row>
    <row r="15" spans="1:133">
      <c r="A15" s="12"/>
      <c r="B15" s="42">
        <v>541</v>
      </c>
      <c r="C15" s="19" t="s">
        <v>53</v>
      </c>
      <c r="D15" s="43">
        <v>368283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368283</v>
      </c>
      <c r="O15" s="44">
        <f t="shared" si="2"/>
        <v>152.49813664596275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47823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47823</v>
      </c>
      <c r="O16" s="41">
        <f t="shared" si="2"/>
        <v>19.802484472049688</v>
      </c>
      <c r="P16" s="10"/>
    </row>
    <row r="17" spans="1:119">
      <c r="A17" s="12"/>
      <c r="B17" s="42">
        <v>569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47823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47823</v>
      </c>
      <c r="O17" s="44">
        <f t="shared" si="2"/>
        <v>19.802484472049688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219644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219644</v>
      </c>
      <c r="O18" s="41">
        <f t="shared" si="2"/>
        <v>90.949896480331262</v>
      </c>
      <c r="P18" s="9"/>
    </row>
    <row r="19" spans="1:119">
      <c r="A19" s="12"/>
      <c r="B19" s="42">
        <v>572</v>
      </c>
      <c r="C19" s="19" t="s">
        <v>54</v>
      </c>
      <c r="D19" s="43">
        <v>219644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219644</v>
      </c>
      <c r="O19" s="44">
        <f t="shared" si="2"/>
        <v>90.949896480331262</v>
      </c>
      <c r="P19" s="9"/>
    </row>
    <row r="20" spans="1:119" ht="15.75">
      <c r="A20" s="26" t="s">
        <v>55</v>
      </c>
      <c r="B20" s="27"/>
      <c r="C20" s="28"/>
      <c r="D20" s="29">
        <f t="shared" ref="D20:M20" si="8">SUM(D21:D21)</f>
        <v>0</v>
      </c>
      <c r="E20" s="29">
        <f t="shared" si="8"/>
        <v>81700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57999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139699</v>
      </c>
      <c r="O20" s="41">
        <f t="shared" si="2"/>
        <v>57.846376811594205</v>
      </c>
      <c r="P20" s="9"/>
    </row>
    <row r="21" spans="1:119" ht="15.75" thickBot="1">
      <c r="A21" s="12"/>
      <c r="B21" s="42">
        <v>581</v>
      </c>
      <c r="C21" s="19" t="s">
        <v>56</v>
      </c>
      <c r="D21" s="43">
        <v>0</v>
      </c>
      <c r="E21" s="43">
        <v>81700</v>
      </c>
      <c r="F21" s="43">
        <v>0</v>
      </c>
      <c r="G21" s="43">
        <v>0</v>
      </c>
      <c r="H21" s="43">
        <v>0</v>
      </c>
      <c r="I21" s="43">
        <v>57999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139699</v>
      </c>
      <c r="O21" s="44">
        <f t="shared" si="2"/>
        <v>57.846376811594205</v>
      </c>
      <c r="P21" s="9"/>
    </row>
    <row r="22" spans="1:119" ht="16.5" thickBot="1">
      <c r="A22" s="13" t="s">
        <v>10</v>
      </c>
      <c r="B22" s="21"/>
      <c r="C22" s="20"/>
      <c r="D22" s="14">
        <f>SUM(D5,D8,D10,D14,D16,D18,D20)</f>
        <v>1706728</v>
      </c>
      <c r="E22" s="14">
        <f t="shared" ref="E22:M22" si="9">SUM(E5,E8,E10,E14,E16,E18,E20)</f>
        <v>603945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2692810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5003483</v>
      </c>
      <c r="O22" s="35">
        <f t="shared" si="2"/>
        <v>2071.8356107660456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59</v>
      </c>
      <c r="M24" s="157"/>
      <c r="N24" s="157"/>
      <c r="O24" s="39">
        <v>2415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2024-12-03T22:26:57Z</cp:lastPrinted>
  <dcterms:created xsi:type="dcterms:W3CDTF">2000-08-31T21:26:31Z</dcterms:created>
  <dcterms:modified xsi:type="dcterms:W3CDTF">2024-12-03T22:27:21Z</dcterms:modified>
</cp:coreProperties>
</file>