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'2008'!$A$1:$O$62</definedName>
    <definedName name="_xlnm.Print_Area" localSheetId="13">'2009'!$A$1:$O$65</definedName>
    <definedName name="_xlnm.Print_Area" localSheetId="12">'2010'!$A$1:$O$71</definedName>
    <definedName name="_xlnm.Print_Area" localSheetId="11">'2011'!$A$1:$O$68</definedName>
    <definedName name="_xlnm.Print_Area" localSheetId="10">'2012'!$A$1:$O$66</definedName>
    <definedName name="_xlnm.Print_Area" localSheetId="9">'2013'!$A$1:$O$63</definedName>
    <definedName name="_xlnm.Print_Area" localSheetId="8">'2014'!$A$1:$O$61</definedName>
    <definedName name="_xlnm.Print_Area" localSheetId="7">'2015'!$A$1:$O$62</definedName>
    <definedName name="_xlnm.Print_Area" localSheetId="6">'2016'!$A$1:$O$60</definedName>
    <definedName name="_xlnm.Print_Area" localSheetId="5">'2017'!$A$1:$O$61</definedName>
    <definedName name="_xlnm.Print_Area" localSheetId="4">'2018'!$A$1:$O$65</definedName>
    <definedName name="_xlnm.Print_Area" localSheetId="3">'2019'!$A$1:$O$67</definedName>
    <definedName name="_xlnm.Print_Area" localSheetId="2">'2020'!$A$1:$O$67</definedName>
    <definedName name="_xlnm.Print_Area" localSheetId="1">'2021'!$A$1:$P$64</definedName>
    <definedName name="_xlnm.Print_Area" localSheetId="0">'2022'!$A$1:$P$65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60" i="47" l="1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6" i="47" l="1"/>
  <c r="P56" i="47" s="1"/>
  <c r="O48" i="47"/>
  <c r="P48" i="47" s="1"/>
  <c r="O45" i="47"/>
  <c r="P45" i="47" s="1"/>
  <c r="O32" i="47"/>
  <c r="P32" i="47" s="1"/>
  <c r="O21" i="47"/>
  <c r="P21" i="47" s="1"/>
  <c r="J61" i="47"/>
  <c r="K61" i="47"/>
  <c r="L61" i="47"/>
  <c r="M61" i="47"/>
  <c r="D61" i="47"/>
  <c r="O15" i="47"/>
  <c r="P15" i="47" s="1"/>
  <c r="G61" i="47"/>
  <c r="H61" i="47"/>
  <c r="N61" i="47"/>
  <c r="I61" i="47"/>
  <c r="O5" i="47"/>
  <c r="P5" i="47" s="1"/>
  <c r="E61" i="47"/>
  <c r="F61" i="47"/>
  <c r="M5" i="46"/>
  <c r="K5" i="46"/>
  <c r="G5" i="46"/>
  <c r="F5" i="46"/>
  <c r="E5" i="46"/>
  <c r="O59" i="46"/>
  <c r="P59" i="46" s="1"/>
  <c r="O58" i="46"/>
  <c r="P58" i="46"/>
  <c r="O57" i="46"/>
  <c r="P57" i="46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/>
  <c r="O53" i="46"/>
  <c r="P53" i="46" s="1"/>
  <c r="O52" i="46"/>
  <c r="P52" i="46"/>
  <c r="O51" i="46"/>
  <c r="P51" i="46" s="1"/>
  <c r="O50" i="46"/>
  <c r="P50" i="46" s="1"/>
  <c r="O49" i="46"/>
  <c r="P49" i="46" s="1"/>
  <c r="O48" i="46"/>
  <c r="P48" i="46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 s="1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O19" i="46"/>
  <c r="P19" i="46" s="1"/>
  <c r="O18" i="46"/>
  <c r="P18" i="46"/>
  <c r="O17" i="46"/>
  <c r="P17" i="46" s="1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/>
  <c r="N5" i="46"/>
  <c r="L5" i="46"/>
  <c r="J5" i="46"/>
  <c r="I5" i="46"/>
  <c r="H5" i="46"/>
  <c r="D5" i="46"/>
  <c r="N62" i="45"/>
  <c r="O62" i="45" s="1"/>
  <c r="N61" i="45"/>
  <c r="O61" i="45"/>
  <c r="N60" i="45"/>
  <c r="O60" i="45"/>
  <c r="N59" i="45"/>
  <c r="O59" i="45" s="1"/>
  <c r="N58" i="45"/>
  <c r="O58" i="45" s="1"/>
  <c r="M57" i="45"/>
  <c r="L57" i="45"/>
  <c r="K57" i="45"/>
  <c r="J57" i="45"/>
  <c r="I57" i="45"/>
  <c r="H57" i="45"/>
  <c r="G57" i="45"/>
  <c r="F57" i="45"/>
  <c r="E57" i="45"/>
  <c r="D57" i="45"/>
  <c r="N56" i="45"/>
  <c r="O56" i="45" s="1"/>
  <c r="N55" i="45"/>
  <c r="O55" i="45" s="1"/>
  <c r="N54" i="45"/>
  <c r="O54" i="45" s="1"/>
  <c r="N53" i="45"/>
  <c r="O53" i="45"/>
  <c r="N52" i="45"/>
  <c r="O52" i="45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 s="1"/>
  <c r="N37" i="45"/>
  <c r="O37" i="45"/>
  <c r="N36" i="45"/>
  <c r="O36" i="45"/>
  <c r="N35" i="45"/>
  <c r="O35" i="45" s="1"/>
  <c r="N34" i="45"/>
  <c r="O34" i="45" s="1"/>
  <c r="M33" i="45"/>
  <c r="L33" i="45"/>
  <c r="K33" i="45"/>
  <c r="J33" i="45"/>
  <c r="I33" i="45"/>
  <c r="H33" i="45"/>
  <c r="H63" i="45" s="1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62" i="44"/>
  <c r="O62" i="44"/>
  <c r="N61" i="44"/>
  <c r="O61" i="44" s="1"/>
  <c r="N60" i="44"/>
  <c r="O60" i="44" s="1"/>
  <c r="N59" i="44"/>
  <c r="O59" i="44" s="1"/>
  <c r="N58" i="44"/>
  <c r="O58" i="44" s="1"/>
  <c r="M57" i="44"/>
  <c r="L57" i="44"/>
  <c r="K57" i="44"/>
  <c r="J57" i="44"/>
  <c r="I57" i="44"/>
  <c r="H57" i="44"/>
  <c r="G57" i="44"/>
  <c r="F57" i="44"/>
  <c r="E57" i="44"/>
  <c r="D57" i="44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/>
  <c r="N37" i="44"/>
  <c r="O37" i="44" s="1"/>
  <c r="N36" i="44"/>
  <c r="O36" i="44" s="1"/>
  <c r="N35" i="44"/>
  <c r="O35" i="44" s="1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L5" i="44"/>
  <c r="K5" i="44"/>
  <c r="J5" i="44"/>
  <c r="I5" i="44"/>
  <c r="H5" i="44"/>
  <c r="N5" i="44" s="1"/>
  <c r="O5" i="44" s="1"/>
  <c r="G5" i="44"/>
  <c r="F5" i="44"/>
  <c r="E5" i="44"/>
  <c r="D5" i="44"/>
  <c r="N60" i="43"/>
  <c r="O60" i="43" s="1"/>
  <c r="N59" i="43"/>
  <c r="O59" i="43" s="1"/>
  <c r="N58" i="43"/>
  <c r="O58" i="43" s="1"/>
  <c r="N57" i="43"/>
  <c r="O57" i="43"/>
  <c r="M56" i="43"/>
  <c r="L56" i="43"/>
  <c r="K56" i="43"/>
  <c r="J56" i="43"/>
  <c r="I56" i="43"/>
  <c r="H56" i="43"/>
  <c r="G56" i="43"/>
  <c r="F56" i="43"/>
  <c r="E56" i="43"/>
  <c r="D56" i="43"/>
  <c r="N55" i="43"/>
  <c r="O55" i="43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 s="1"/>
  <c r="M44" i="43"/>
  <c r="L44" i="43"/>
  <c r="K44" i="43"/>
  <c r="J44" i="43"/>
  <c r="I44" i="43"/>
  <c r="H44" i="43"/>
  <c r="G44" i="43"/>
  <c r="F44" i="43"/>
  <c r="E44" i="43"/>
  <c r="D44" i="43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M46" i="42"/>
  <c r="L46" i="42"/>
  <c r="K46" i="42"/>
  <c r="J46" i="42"/>
  <c r="I46" i="42"/>
  <c r="H46" i="42"/>
  <c r="G46" i="42"/>
  <c r="F46" i="42"/>
  <c r="E46" i="42"/>
  <c r="D46" i="42"/>
  <c r="N45" i="42"/>
  <c r="O45" i="42" s="1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 s="1"/>
  <c r="M30" i="42"/>
  <c r="L30" i="42"/>
  <c r="K30" i="42"/>
  <c r="J30" i="42"/>
  <c r="J57" i="42" s="1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5" i="41"/>
  <c r="O55" i="41" s="1"/>
  <c r="N54" i="41"/>
  <c r="O54" i="41"/>
  <c r="M53" i="41"/>
  <c r="L53" i="41"/>
  <c r="K53" i="41"/>
  <c r="J53" i="41"/>
  <c r="I53" i="41"/>
  <c r="H53" i="41"/>
  <c r="G53" i="41"/>
  <c r="F53" i="41"/>
  <c r="E53" i="41"/>
  <c r="D53" i="4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57" i="40"/>
  <c r="O57" i="40"/>
  <c r="M56" i="40"/>
  <c r="L56" i="40"/>
  <c r="K56" i="40"/>
  <c r="J56" i="40"/>
  <c r="I56" i="40"/>
  <c r="H56" i="40"/>
  <c r="G56" i="40"/>
  <c r="F56" i="40"/>
  <c r="E56" i="40"/>
  <c r="D56" i="40"/>
  <c r="N55" i="40"/>
  <c r="O55" i="40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F58" i="40" s="1"/>
  <c r="E46" i="40"/>
  <c r="D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J58" i="40" s="1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6" i="39"/>
  <c r="O56" i="39" s="1"/>
  <c r="M55" i="39"/>
  <c r="L55" i="39"/>
  <c r="K55" i="39"/>
  <c r="J55" i="39"/>
  <c r="I55" i="39"/>
  <c r="H55" i="39"/>
  <c r="N55" i="39" s="1"/>
  <c r="O55" i="39" s="1"/>
  <c r="G55" i="39"/>
  <c r="F55" i="39"/>
  <c r="E55" i="39"/>
  <c r="D55" i="39"/>
  <c r="N54" i="39"/>
  <c r="O54" i="39" s="1"/>
  <c r="N53" i="39"/>
  <c r="O53" i="39" s="1"/>
  <c r="N52" i="39"/>
  <c r="O52" i="39" s="1"/>
  <c r="N51" i="39"/>
  <c r="O51" i="39"/>
  <c r="N50" i="39"/>
  <c r="O50" i="39" s="1"/>
  <c r="N49" i="39"/>
  <c r="O49" i="39" s="1"/>
  <c r="N48" i="39"/>
  <c r="O48" i="39" s="1"/>
  <c r="N47" i="39"/>
  <c r="O47" i="39" s="1"/>
  <c r="M46" i="39"/>
  <c r="L46" i="39"/>
  <c r="K46" i="39"/>
  <c r="J46" i="39"/>
  <c r="J57" i="39" s="1"/>
  <c r="I46" i="39"/>
  <c r="H46" i="39"/>
  <c r="G46" i="39"/>
  <c r="F46" i="39"/>
  <c r="E46" i="39"/>
  <c r="D46" i="39"/>
  <c r="N45" i="39"/>
  <c r="O45" i="39" s="1"/>
  <c r="N44" i="39"/>
  <c r="O44" i="39"/>
  <c r="M43" i="39"/>
  <c r="L43" i="39"/>
  <c r="K43" i="39"/>
  <c r="J43" i="39"/>
  <c r="I43" i="39"/>
  <c r="H43" i="39"/>
  <c r="G43" i="39"/>
  <c r="F43" i="39"/>
  <c r="E43" i="39"/>
  <c r="D43" i="39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 s="1"/>
  <c r="N16" i="39"/>
  <c r="O16" i="39" s="1"/>
  <c r="N15" i="39"/>
  <c r="O15" i="39" s="1"/>
  <c r="M14" i="39"/>
  <c r="M57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N11" i="39"/>
  <c r="O11" i="39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K57" i="39"/>
  <c r="J5" i="39"/>
  <c r="I5" i="39"/>
  <c r="H5" i="39"/>
  <c r="G5" i="39"/>
  <c r="G57" i="39"/>
  <c r="F5" i="39"/>
  <c r="E5" i="39"/>
  <c r="D5" i="39"/>
  <c r="N57" i="38"/>
  <c r="O57" i="38" s="1"/>
  <c r="N56" i="38"/>
  <c r="O56" i="38"/>
  <c r="M55" i="38"/>
  <c r="L55" i="38"/>
  <c r="K55" i="38"/>
  <c r="J55" i="38"/>
  <c r="I55" i="38"/>
  <c r="H55" i="38"/>
  <c r="G55" i="38"/>
  <c r="F55" i="38"/>
  <c r="E55" i="38"/>
  <c r="D55" i="38"/>
  <c r="N54" i="38"/>
  <c r="O54" i="38"/>
  <c r="N53" i="38"/>
  <c r="O53" i="38" s="1"/>
  <c r="N52" i="38"/>
  <c r="O52" i="38" s="1"/>
  <c r="N51" i="38"/>
  <c r="O51" i="38" s="1"/>
  <c r="N50" i="38"/>
  <c r="O50" i="38" s="1"/>
  <c r="N49" i="38"/>
  <c r="O49" i="38"/>
  <c r="N48" i="38"/>
  <c r="O48" i="38"/>
  <c r="N47" i="38"/>
  <c r="O47" i="38" s="1"/>
  <c r="M46" i="38"/>
  <c r="L46" i="38"/>
  <c r="K46" i="38"/>
  <c r="N46" i="38" s="1"/>
  <c r="O46" i="38" s="1"/>
  <c r="J46" i="38"/>
  <c r="I46" i="38"/>
  <c r="H46" i="38"/>
  <c r="G46" i="38"/>
  <c r="F46" i="38"/>
  <c r="E46" i="38"/>
  <c r="D46" i="38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M58" i="38" s="1"/>
  <c r="L5" i="38"/>
  <c r="K5" i="38"/>
  <c r="J5" i="38"/>
  <c r="I5" i="38"/>
  <c r="H5" i="38"/>
  <c r="G5" i="38"/>
  <c r="F5" i="38"/>
  <c r="E5" i="38"/>
  <c r="E58" i="38" s="1"/>
  <c r="D5" i="38"/>
  <c r="N58" i="37"/>
  <c r="O58" i="37" s="1"/>
  <c r="M57" i="37"/>
  <c r="L57" i="37"/>
  <c r="K57" i="37"/>
  <c r="J57" i="37"/>
  <c r="I57" i="37"/>
  <c r="H57" i="37"/>
  <c r="G57" i="37"/>
  <c r="F57" i="37"/>
  <c r="E57" i="37"/>
  <c r="N57" i="37" s="1"/>
  <c r="O57" i="37" s="1"/>
  <c r="D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 s="1"/>
  <c r="N49" i="37"/>
  <c r="O49" i="37" s="1"/>
  <c r="N48" i="37"/>
  <c r="O48" i="37"/>
  <c r="M47" i="37"/>
  <c r="L47" i="37"/>
  <c r="K47" i="37"/>
  <c r="J47" i="37"/>
  <c r="I47" i="37"/>
  <c r="I59" i="37" s="1"/>
  <c r="H47" i="37"/>
  <c r="G47" i="37"/>
  <c r="F47" i="37"/>
  <c r="E47" i="37"/>
  <c r="D47" i="37"/>
  <c r="N46" i="37"/>
  <c r="O46" i="37" s="1"/>
  <c r="N45" i="37"/>
  <c r="O45" i="37" s="1"/>
  <c r="M44" i="37"/>
  <c r="N44" i="37" s="1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60" i="36" s="1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 s="1"/>
  <c r="N48" i="36"/>
  <c r="O48" i="36" s="1"/>
  <c r="M47" i="36"/>
  <c r="L47" i="36"/>
  <c r="K47" i="36"/>
  <c r="J47" i="36"/>
  <c r="I47" i="36"/>
  <c r="H47" i="36"/>
  <c r="G47" i="36"/>
  <c r="N47" i="36"/>
  <c r="O47" i="36" s="1"/>
  <c r="F47" i="36"/>
  <c r="E47" i="36"/>
  <c r="D47" i="36"/>
  <c r="N46" i="36"/>
  <c r="O46" i="36" s="1"/>
  <c r="N45" i="36"/>
  <c r="O45" i="36" s="1"/>
  <c r="N44" i="36"/>
  <c r="O44" i="36" s="1"/>
  <c r="N43" i="36"/>
  <c r="O43" i="36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/>
  <c r="N24" i="36"/>
  <c r="O24" i="36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N20" i="36" s="1"/>
  <c r="O20" i="36" s="1"/>
  <c r="G20" i="36"/>
  <c r="F20" i="36"/>
  <c r="E20" i="36"/>
  <c r="D20" i="36"/>
  <c r="N19" i="36"/>
  <c r="O19" i="36" s="1"/>
  <c r="N18" i="36"/>
  <c r="O18" i="36" s="1"/>
  <c r="N17" i="36"/>
  <c r="O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K62" i="36" s="1"/>
  <c r="J5" i="36"/>
  <c r="J62" i="36" s="1"/>
  <c r="I5" i="36"/>
  <c r="I62" i="36" s="1"/>
  <c r="H5" i="36"/>
  <c r="H62" i="36" s="1"/>
  <c r="G5" i="36"/>
  <c r="G62" i="36" s="1"/>
  <c r="F5" i="36"/>
  <c r="E5" i="36"/>
  <c r="D5" i="36"/>
  <c r="D62" i="36" s="1"/>
  <c r="N63" i="35"/>
  <c r="O63" i="35" s="1"/>
  <c r="M62" i="35"/>
  <c r="L62" i="35"/>
  <c r="N62" i="35" s="1"/>
  <c r="K62" i="35"/>
  <c r="J62" i="35"/>
  <c r="I62" i="35"/>
  <c r="H62" i="35"/>
  <c r="G62" i="35"/>
  <c r="F62" i="35"/>
  <c r="E62" i="35"/>
  <c r="D62" i="35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2" i="35" s="1"/>
  <c r="O52" i="35" s="1"/>
  <c r="N51" i="35"/>
  <c r="O51" i="35"/>
  <c r="N50" i="35"/>
  <c r="O50" i="35" s="1"/>
  <c r="N49" i="35"/>
  <c r="O49" i="35" s="1"/>
  <c r="M48" i="35"/>
  <c r="L48" i="35"/>
  <c r="K48" i="35"/>
  <c r="J48" i="35"/>
  <c r="J64" i="35" s="1"/>
  <c r="I48" i="35"/>
  <c r="H48" i="35"/>
  <c r="G48" i="35"/>
  <c r="F48" i="35"/>
  <c r="N48" i="35" s="1"/>
  <c r="O48" i="35" s="1"/>
  <c r="E48" i="35"/>
  <c r="D48" i="35"/>
  <c r="N47" i="35"/>
  <c r="O47" i="35" s="1"/>
  <c r="N46" i="35"/>
  <c r="O46" i="35"/>
  <c r="N45" i="35"/>
  <c r="O45" i="35" s="1"/>
  <c r="N44" i="35"/>
  <c r="O44" i="35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 s="1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/>
  <c r="N24" i="35"/>
  <c r="O24" i="35" s="1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 s="1"/>
  <c r="N16" i="35"/>
  <c r="O16" i="35"/>
  <c r="N15" i="35"/>
  <c r="O15" i="35"/>
  <c r="M14" i="35"/>
  <c r="L14" i="35"/>
  <c r="N14" i="35" s="1"/>
  <c r="O14" i="35" s="1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M64" i="35" s="1"/>
  <c r="L5" i="35"/>
  <c r="K5" i="35"/>
  <c r="K64" i="35"/>
  <c r="J5" i="35"/>
  <c r="I5" i="35"/>
  <c r="H5" i="35"/>
  <c r="G5" i="35"/>
  <c r="F5" i="35"/>
  <c r="E5" i="35"/>
  <c r="D5" i="35"/>
  <c r="N66" i="34"/>
  <c r="O66" i="34" s="1"/>
  <c r="N65" i="34"/>
  <c r="O65" i="34"/>
  <c r="N64" i="34"/>
  <c r="O64" i="34" s="1"/>
  <c r="M63" i="34"/>
  <c r="L63" i="34"/>
  <c r="K63" i="34"/>
  <c r="J63" i="34"/>
  <c r="I63" i="34"/>
  <c r="H63" i="34"/>
  <c r="G63" i="34"/>
  <c r="G67" i="34" s="1"/>
  <c r="F63" i="34"/>
  <c r="E63" i="34"/>
  <c r="D63" i="34"/>
  <c r="N62" i="34"/>
  <c r="O62" i="34"/>
  <c r="N61" i="34"/>
  <c r="O61" i="34"/>
  <c r="N60" i="34"/>
  <c r="O60" i="34"/>
  <c r="N59" i="34"/>
  <c r="O59" i="34" s="1"/>
  <c r="N58" i="34"/>
  <c r="O58" i="34"/>
  <c r="N57" i="34"/>
  <c r="O57" i="34" s="1"/>
  <c r="N56" i="34"/>
  <c r="O56" i="34"/>
  <c r="N55" i="34"/>
  <c r="O55" i="34"/>
  <c r="N54" i="34"/>
  <c r="O54" i="34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/>
  <c r="N45" i="34"/>
  <c r="O45" i="34"/>
  <c r="N44" i="34"/>
  <c r="O44" i="34" s="1"/>
  <c r="N43" i="34"/>
  <c r="O43" i="34" s="1"/>
  <c r="N42" i="34"/>
  <c r="O42" i="34" s="1"/>
  <c r="N41" i="34"/>
  <c r="O41" i="34"/>
  <c r="N40" i="34"/>
  <c r="O40" i="34"/>
  <c r="N39" i="34"/>
  <c r="O39" i="34"/>
  <c r="N38" i="34"/>
  <c r="O38" i="34" s="1"/>
  <c r="N37" i="34"/>
  <c r="O37" i="34" s="1"/>
  <c r="N36" i="34"/>
  <c r="O36" i="34" s="1"/>
  <c r="N35" i="34"/>
  <c r="O35" i="34"/>
  <c r="N34" i="34"/>
  <c r="O34" i="34"/>
  <c r="N33" i="34"/>
  <c r="O33" i="34"/>
  <c r="M32" i="34"/>
  <c r="M67" i="34" s="1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I67" i="34" s="1"/>
  <c r="H20" i="34"/>
  <c r="G20" i="34"/>
  <c r="F20" i="34"/>
  <c r="E20" i="34"/>
  <c r="D20" i="34"/>
  <c r="N19" i="34"/>
  <c r="O19" i="34" s="1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E67" i="34" s="1"/>
  <c r="D14" i="34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L67" i="34" s="1"/>
  <c r="K5" i="34"/>
  <c r="K67" i="34"/>
  <c r="J5" i="34"/>
  <c r="J67" i="34"/>
  <c r="I5" i="34"/>
  <c r="H5" i="34"/>
  <c r="H67" i="34" s="1"/>
  <c r="G5" i="34"/>
  <c r="F5" i="34"/>
  <c r="F67" i="34"/>
  <c r="E5" i="34"/>
  <c r="D5" i="34"/>
  <c r="N5" i="34" s="1"/>
  <c r="O5" i="34"/>
  <c r="N34" i="33"/>
  <c r="O34" i="33"/>
  <c r="N60" i="33"/>
  <c r="O60" i="33"/>
  <c r="N44" i="33"/>
  <c r="O44" i="33"/>
  <c r="N35" i="33"/>
  <c r="O35" i="33"/>
  <c r="N36" i="33"/>
  <c r="O36" i="33" s="1"/>
  <c r="N37" i="33"/>
  <c r="O37" i="33"/>
  <c r="N38" i="33"/>
  <c r="O38" i="33"/>
  <c r="N39" i="33"/>
  <c r="O39" i="33"/>
  <c r="N40" i="33"/>
  <c r="O40" i="33"/>
  <c r="N41" i="33"/>
  <c r="O41" i="33"/>
  <c r="N42" i="33"/>
  <c r="O42" i="33" s="1"/>
  <c r="N43" i="33"/>
  <c r="O43" i="33"/>
  <c r="N21" i="33"/>
  <c r="O21" i="33"/>
  <c r="N22" i="33"/>
  <c r="O22" i="33" s="1"/>
  <c r="N23" i="33"/>
  <c r="O23" i="33"/>
  <c r="N24" i="33"/>
  <c r="O24" i="33"/>
  <c r="N25" i="33"/>
  <c r="O25" i="33" s="1"/>
  <c r="N26" i="33"/>
  <c r="O26" i="33"/>
  <c r="N27" i="33"/>
  <c r="O27" i="33"/>
  <c r="N28" i="33"/>
  <c r="O28" i="33" s="1"/>
  <c r="N29" i="33"/>
  <c r="O29" i="33"/>
  <c r="N30" i="33"/>
  <c r="O30" i="33"/>
  <c r="N31" i="33"/>
  <c r="O31" i="33" s="1"/>
  <c r="N32" i="33"/>
  <c r="O32" i="33"/>
  <c r="E33" i="33"/>
  <c r="F33" i="33"/>
  <c r="N33" i="33" s="1"/>
  <c r="G33" i="33"/>
  <c r="H33" i="33"/>
  <c r="I33" i="33"/>
  <c r="J33" i="33"/>
  <c r="K33" i="33"/>
  <c r="L33" i="33"/>
  <c r="M33" i="33"/>
  <c r="D33" i="33"/>
  <c r="O33" i="33"/>
  <c r="E20" i="33"/>
  <c r="F20" i="33"/>
  <c r="N20" i="33" s="1"/>
  <c r="G20" i="33"/>
  <c r="H20" i="33"/>
  <c r="I20" i="33"/>
  <c r="J20" i="33"/>
  <c r="K20" i="33"/>
  <c r="L20" i="33"/>
  <c r="M20" i="33"/>
  <c r="D20" i="33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F5" i="33"/>
  <c r="G5" i="33"/>
  <c r="G61" i="33" s="1"/>
  <c r="H5" i="33"/>
  <c r="I5" i="33"/>
  <c r="J5" i="33"/>
  <c r="J61" i="33" s="1"/>
  <c r="K5" i="33"/>
  <c r="L5" i="33"/>
  <c r="L61" i="33" s="1"/>
  <c r="M5" i="33"/>
  <c r="M61" i="33"/>
  <c r="D5" i="33"/>
  <c r="E58" i="33"/>
  <c r="F58" i="33"/>
  <c r="G58" i="33"/>
  <c r="H58" i="33"/>
  <c r="I58" i="33"/>
  <c r="J58" i="33"/>
  <c r="K58" i="33"/>
  <c r="L58" i="33"/>
  <c r="M58" i="33"/>
  <c r="D58" i="33"/>
  <c r="N59" i="33"/>
  <c r="O59" i="33" s="1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 s="1"/>
  <c r="N50" i="33"/>
  <c r="O50" i="33"/>
  <c r="E49" i="33"/>
  <c r="F49" i="33"/>
  <c r="G49" i="33"/>
  <c r="H49" i="33"/>
  <c r="I49" i="33"/>
  <c r="J49" i="33"/>
  <c r="K49" i="33"/>
  <c r="L49" i="33"/>
  <c r="M49" i="33"/>
  <c r="D49" i="33"/>
  <c r="N49" i="33" s="1"/>
  <c r="O49" i="33" s="1"/>
  <c r="E46" i="33"/>
  <c r="F46" i="33"/>
  <c r="G46" i="33"/>
  <c r="H46" i="33"/>
  <c r="I46" i="33"/>
  <c r="I61" i="33"/>
  <c r="J46" i="33"/>
  <c r="K46" i="33"/>
  <c r="K61" i="33"/>
  <c r="L46" i="33"/>
  <c r="M46" i="33"/>
  <c r="D46" i="33"/>
  <c r="N46" i="33" s="1"/>
  <c r="O46" i="33" s="1"/>
  <c r="N47" i="33"/>
  <c r="O47" i="33" s="1"/>
  <c r="N48" i="33"/>
  <c r="O48" i="33"/>
  <c r="N45" i="33"/>
  <c r="O45" i="33" s="1"/>
  <c r="N16" i="33"/>
  <c r="O16" i="33" s="1"/>
  <c r="N17" i="33"/>
  <c r="O17" i="33" s="1"/>
  <c r="N18" i="33"/>
  <c r="O18" i="33" s="1"/>
  <c r="N19" i="33"/>
  <c r="O19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15" i="33"/>
  <c r="O15" i="33" s="1"/>
  <c r="N32" i="34"/>
  <c r="O32" i="34" s="1"/>
  <c r="F64" i="35"/>
  <c r="H64" i="35"/>
  <c r="O62" i="35"/>
  <c r="I64" i="35"/>
  <c r="L62" i="36"/>
  <c r="F62" i="36"/>
  <c r="M62" i="36"/>
  <c r="N14" i="36"/>
  <c r="O14" i="36" s="1"/>
  <c r="N32" i="36"/>
  <c r="O32" i="36" s="1"/>
  <c r="E62" i="36"/>
  <c r="F59" i="37"/>
  <c r="L59" i="37"/>
  <c r="H59" i="37"/>
  <c r="J59" i="37"/>
  <c r="O44" i="37"/>
  <c r="N29" i="37"/>
  <c r="O29" i="37"/>
  <c r="D59" i="37"/>
  <c r="N5" i="37"/>
  <c r="O5" i="37"/>
  <c r="D67" i="34"/>
  <c r="O20" i="33"/>
  <c r="E61" i="33"/>
  <c r="N61" i="33" s="1"/>
  <c r="O61" i="33" s="1"/>
  <c r="J58" i="38"/>
  <c r="H58" i="38"/>
  <c r="N55" i="38"/>
  <c r="O55" i="38"/>
  <c r="G58" i="38"/>
  <c r="N32" i="38"/>
  <c r="O32" i="38"/>
  <c r="L58" i="38"/>
  <c r="I58" i="38"/>
  <c r="N14" i="38"/>
  <c r="O14" i="38" s="1"/>
  <c r="N43" i="38"/>
  <c r="O43" i="38" s="1"/>
  <c r="F58" i="38"/>
  <c r="N20" i="38"/>
  <c r="O20" i="38"/>
  <c r="D58" i="38"/>
  <c r="N5" i="38"/>
  <c r="O5" i="38" s="1"/>
  <c r="L57" i="39"/>
  <c r="H57" i="39"/>
  <c r="F57" i="39"/>
  <c r="N43" i="39"/>
  <c r="O43" i="39" s="1"/>
  <c r="I57" i="39"/>
  <c r="N29" i="39"/>
  <c r="O29" i="39"/>
  <c r="N20" i="39"/>
  <c r="O20" i="39" s="1"/>
  <c r="D57" i="39"/>
  <c r="N5" i="39"/>
  <c r="O5" i="39"/>
  <c r="E64" i="35"/>
  <c r="N62" i="36"/>
  <c r="O62" i="36" s="1"/>
  <c r="D61" i="33"/>
  <c r="F61" i="33"/>
  <c r="N20" i="34"/>
  <c r="O20" i="34" s="1"/>
  <c r="N52" i="34"/>
  <c r="O52" i="34"/>
  <c r="G64" i="35"/>
  <c r="N5" i="35"/>
  <c r="O5" i="35" s="1"/>
  <c r="N20" i="35"/>
  <c r="O20" i="35"/>
  <c r="H61" i="33"/>
  <c r="E57" i="39"/>
  <c r="N5" i="36"/>
  <c r="O5" i="36"/>
  <c r="N5" i="33"/>
  <c r="O5" i="33" s="1"/>
  <c r="G59" i="37"/>
  <c r="K59" i="37"/>
  <c r="M58" i="40"/>
  <c r="E58" i="40"/>
  <c r="I58" i="40"/>
  <c r="N46" i="40"/>
  <c r="O46" i="40" s="1"/>
  <c r="N56" i="40"/>
  <c r="O56" i="40"/>
  <c r="K58" i="40"/>
  <c r="N29" i="40"/>
  <c r="O29" i="40" s="1"/>
  <c r="G58" i="40"/>
  <c r="N5" i="40"/>
  <c r="O5" i="40"/>
  <c r="N14" i="40"/>
  <c r="O14" i="40" s="1"/>
  <c r="N43" i="40"/>
  <c r="O43" i="40" s="1"/>
  <c r="L58" i="40"/>
  <c r="H58" i="40"/>
  <c r="D58" i="40"/>
  <c r="N58" i="40" s="1"/>
  <c r="O58" i="40" s="1"/>
  <c r="K56" i="41"/>
  <c r="M56" i="41"/>
  <c r="L56" i="41"/>
  <c r="N5" i="41"/>
  <c r="O5" i="41" s="1"/>
  <c r="F56" i="41"/>
  <c r="N56" i="41" s="1"/>
  <c r="O56" i="41" s="1"/>
  <c r="J56" i="41"/>
  <c r="N14" i="41"/>
  <c r="O14" i="41" s="1"/>
  <c r="N53" i="41"/>
  <c r="O53" i="41" s="1"/>
  <c r="N43" i="41"/>
  <c r="O43" i="41"/>
  <c r="I56" i="41"/>
  <c r="N46" i="41"/>
  <c r="O46" i="41" s="1"/>
  <c r="G56" i="41"/>
  <c r="H56" i="41"/>
  <c r="N29" i="41"/>
  <c r="O29" i="41"/>
  <c r="E56" i="41"/>
  <c r="N20" i="41"/>
  <c r="O20" i="41" s="1"/>
  <c r="D56" i="41"/>
  <c r="M57" i="42"/>
  <c r="N54" i="42"/>
  <c r="O54" i="42" s="1"/>
  <c r="K57" i="42"/>
  <c r="L57" i="42"/>
  <c r="N43" i="42"/>
  <c r="O43" i="42"/>
  <c r="I57" i="42"/>
  <c r="H57" i="42"/>
  <c r="N46" i="42"/>
  <c r="O46" i="42"/>
  <c r="F57" i="42"/>
  <c r="G57" i="42"/>
  <c r="E57" i="42"/>
  <c r="D57" i="42"/>
  <c r="N21" i="42"/>
  <c r="O21" i="42"/>
  <c r="N15" i="42"/>
  <c r="O15" i="42" s="1"/>
  <c r="N5" i="42"/>
  <c r="O5" i="42"/>
  <c r="F61" i="43"/>
  <c r="K61" i="43"/>
  <c r="M61" i="43"/>
  <c r="N47" i="43"/>
  <c r="O47" i="43" s="1"/>
  <c r="I61" i="43"/>
  <c r="J61" i="43"/>
  <c r="N56" i="43"/>
  <c r="O56" i="43"/>
  <c r="L61" i="43"/>
  <c r="E61" i="43"/>
  <c r="G61" i="43"/>
  <c r="N31" i="43"/>
  <c r="O31" i="43"/>
  <c r="H61" i="43"/>
  <c r="N15" i="43"/>
  <c r="O15" i="43" s="1"/>
  <c r="D61" i="43"/>
  <c r="N61" i="43" s="1"/>
  <c r="O61" i="43" s="1"/>
  <c r="N44" i="43"/>
  <c r="O44" i="43" s="1"/>
  <c r="N5" i="43"/>
  <c r="O5" i="43"/>
  <c r="N21" i="43"/>
  <c r="O21" i="43" s="1"/>
  <c r="L63" i="44"/>
  <c r="M63" i="44"/>
  <c r="N45" i="44"/>
  <c r="O45" i="44"/>
  <c r="N57" i="44"/>
  <c r="O57" i="44" s="1"/>
  <c r="K63" i="44"/>
  <c r="E63" i="44"/>
  <c r="H63" i="44"/>
  <c r="N15" i="44"/>
  <c r="O15" i="44" s="1"/>
  <c r="F63" i="44"/>
  <c r="N48" i="44"/>
  <c r="O48" i="44"/>
  <c r="I63" i="44"/>
  <c r="G63" i="44"/>
  <c r="N32" i="44"/>
  <c r="O32" i="44" s="1"/>
  <c r="J63" i="44"/>
  <c r="N21" i="44"/>
  <c r="O21" i="44"/>
  <c r="D63" i="44"/>
  <c r="N63" i="44" s="1"/>
  <c r="O63" i="44" s="1"/>
  <c r="M63" i="45"/>
  <c r="K63" i="45"/>
  <c r="L63" i="45"/>
  <c r="J63" i="45"/>
  <c r="N15" i="45"/>
  <c r="O15" i="45"/>
  <c r="N46" i="45"/>
  <c r="O46" i="45" s="1"/>
  <c r="N57" i="45"/>
  <c r="O57" i="45" s="1"/>
  <c r="N49" i="45"/>
  <c r="O49" i="45" s="1"/>
  <c r="I63" i="45"/>
  <c r="G63" i="45"/>
  <c r="E63" i="45"/>
  <c r="F63" i="45"/>
  <c r="N21" i="45"/>
  <c r="O21" i="45" s="1"/>
  <c r="D63" i="45"/>
  <c r="N5" i="45"/>
  <c r="O5" i="45"/>
  <c r="O55" i="46"/>
  <c r="P55" i="46" s="1"/>
  <c r="O47" i="46"/>
  <c r="P47" i="46"/>
  <c r="O44" i="46"/>
  <c r="P44" i="46" s="1"/>
  <c r="O31" i="46"/>
  <c r="P31" i="46"/>
  <c r="O21" i="46"/>
  <c r="P21" i="46"/>
  <c r="D60" i="46"/>
  <c r="L60" i="46"/>
  <c r="H60" i="46"/>
  <c r="O15" i="46"/>
  <c r="P15" i="46"/>
  <c r="I60" i="46"/>
  <c r="G60" i="46"/>
  <c r="J60" i="46"/>
  <c r="K60" i="46"/>
  <c r="E60" i="46"/>
  <c r="O60" i="46" s="1"/>
  <c r="P60" i="46" s="1"/>
  <c r="F60" i="46"/>
  <c r="N60" i="46"/>
  <c r="M60" i="46"/>
  <c r="O5" i="46"/>
  <c r="P5" i="46" s="1"/>
  <c r="O61" i="47" l="1"/>
  <c r="P61" i="47" s="1"/>
  <c r="N57" i="42"/>
  <c r="O57" i="42" s="1"/>
  <c r="N57" i="39"/>
  <c r="O57" i="39" s="1"/>
  <c r="N67" i="34"/>
  <c r="O67" i="34" s="1"/>
  <c r="N63" i="45"/>
  <c r="O63" i="45" s="1"/>
  <c r="N33" i="45"/>
  <c r="O33" i="45" s="1"/>
  <c r="E59" i="37"/>
  <c r="N14" i="34"/>
  <c r="O14" i="34" s="1"/>
  <c r="N32" i="35"/>
  <c r="O32" i="35" s="1"/>
  <c r="D64" i="35"/>
  <c r="N64" i="35" s="1"/>
  <c r="O64" i="35" s="1"/>
  <c r="M59" i="37"/>
  <c r="N14" i="37"/>
  <c r="O14" i="37" s="1"/>
  <c r="K58" i="38"/>
  <c r="N58" i="38" s="1"/>
  <c r="O58" i="38" s="1"/>
  <c r="N58" i="33"/>
  <c r="O58" i="33" s="1"/>
  <c r="N46" i="39"/>
  <c r="O46" i="39" s="1"/>
  <c r="N20" i="40"/>
  <c r="O20" i="40" s="1"/>
  <c r="N47" i="37"/>
  <c r="O47" i="37" s="1"/>
  <c r="N30" i="42"/>
  <c r="O30" i="42" s="1"/>
  <c r="L64" i="35"/>
  <c r="N63" i="34"/>
  <c r="O63" i="34" s="1"/>
  <c r="N59" i="37" l="1"/>
  <c r="O59" i="37" s="1"/>
</calcChain>
</file>

<file path=xl/sharedStrings.xml><?xml version="1.0" encoding="utf-8"?>
<sst xmlns="http://schemas.openxmlformats.org/spreadsheetml/2006/main" count="1149" uniqueCount="158">
  <si>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</si>
  <si>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</si>
  <si>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</si>
  <si>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</si>
  <si>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</si>
  <si>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</si>
  <si>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</si>
  <si>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</si>
  <si>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</si>
  <si>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</si>
  <si>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</si>
  <si>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</si>
  <si>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</si>
  <si>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</si>
  <si>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</si>
  <si>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</si>
  <si>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</si>
  <si>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</si>
  <si>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</si>
  <si>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</si>
  <si>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</si>
  <si>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</si>
  <si>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</si>
  <si>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Other Permits, Fees, and Special Assessments</t>
  </si>
  <si>
    <t>Intergovernmental Revenue</t>
  </si>
  <si>
    <t>State Grant - Physical Environment - Garbage / Solid Waste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</si>
  <si>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</si>
  <si>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</si>
  <si>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</si>
  <si>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</si>
  <si>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</si>
  <si>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Physical Environment</t>
  </si>
  <si>
    <t>Grants from Other Local Units - Human Services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</si>
  <si>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</si>
  <si>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</si>
  <si>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</si>
  <si>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</si>
  <si>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</si>
  <si>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</si>
  <si>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</si>
  <si>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</si>
  <si>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</si>
  <si>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</si>
  <si>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</si>
  <si>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</si>
  <si>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</si>
  <si>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Protective Inspection Fees</t>
  </si>
  <si>
    <t>Physical Environment - Garbage / Solid Waste</t>
  </si>
  <si>
    <t>Physical Environment - Other Physical Environment Charges</t>
  </si>
  <si>
    <t>Culture / Recreation - Libraries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</si>
  <si>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</si>
  <si>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</si>
  <si>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</si>
  <si>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</si>
  <si>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</si>
  <si>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</si>
  <si>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Library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</si>
  <si>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</si>
  <si>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</si>
  <si>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</si>
  <si>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</si>
  <si>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</si>
  <si>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</si>
  <si>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</si>
  <si>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</si>
  <si>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</si>
  <si>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</si>
  <si>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</si>
  <si>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</si>
  <si>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</si>
  <si>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</si>
  <si>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</si>
  <si>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</si>
  <si>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</si>
  <si>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</si>
  <si>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Lake Park Revenues Reported by Account Code and Fund Type</t>
  </si>
  <si>
    <t>Local Fiscal Year Ended September 30, 2010</t>
  </si>
  <si>
    <t>Federal Grant - Culture / Recreation</t>
  </si>
  <si>
    <t>Transportation (User Fees) - Mass Transit</t>
  </si>
  <si>
    <t>Transportation (User Fees) - Parking Facilities</t>
  </si>
  <si>
    <t>Culture / Recreation - Cultural Services</t>
  </si>
  <si>
    <t>Other Judgments, Fines, and Forfeits</t>
  </si>
  <si>
    <t>Disposition of Fixed Assets</t>
  </si>
  <si>
    <t>Pension Fund Contributions</t>
  </si>
  <si>
    <t>Proprietary Non-Operating Sources - Capital Contributions from State Government</t>
  </si>
  <si>
    <t>Proprietary Non-Operating Sources - Other Non-Operating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</si>
  <si>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</si>
  <si>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</si>
  <si>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</si>
  <si>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</si>
  <si>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</si>
  <si>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Grants from Other Local Units - Transportation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</si>
  <si>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</si>
  <si>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</si>
  <si>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</si>
  <si>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</si>
  <si>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Economic Environment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</si>
  <si>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</si>
  <si>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</si>
  <si>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</si>
  <si>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</si>
  <si>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</si>
  <si>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</si>
  <si>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</si>
  <si>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Mass Transit</t>
  </si>
  <si>
    <t>Transportation - Parking Facilities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</si>
  <si>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</si>
  <si>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</si>
  <si>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</si>
  <si>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</si>
  <si>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</si>
  <si>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</si>
  <si>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State Grant - Economic Environment</t>
  </si>
  <si>
    <t>Grants from Other Local Units - General Government</t>
  </si>
  <si>
    <t>Special Assessments - Charges for Public Services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</si>
  <si>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</si>
  <si>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</si>
  <si>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</si>
  <si>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</si>
  <si>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</si>
  <si>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</si>
  <si>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Proprietary Non-Operating - Interest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</si>
  <si>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</si>
  <si>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</si>
  <si>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</si>
  <si>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</si>
  <si>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</si>
  <si>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Proprietary Non-Operating - Federal Grants and Donations</t>
  </si>
  <si>
    <t>Proprietary Non-Operating - Capital Contributions from Federal Government</t>
  </si>
  <si>
    <t>2018 Municipal Population:</t>
  </si>
  <si>
    <t>Local Fiscal Year Ended September 30, 2019</t>
  </si>
  <si>
    <t>Proceeds - Installment Purchases and Capital Lease Proceeds</t>
  </si>
  <si>
    <t>2019 Municipal Population:</t>
  </si>
  <si>
    <t>Local Fiscal Year Ended September 30, 2020</t>
  </si>
  <si>
    <t>Proceeds of General Capital Asset Dispositions - Sales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</si>
  <si>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</si>
  <si>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</si>
  <si>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</si>
  <si>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</si>
  <si>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</si>
  <si>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</si>
  <si>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</si>
  <si>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</si>
  <si>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</si>
  <si>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</si>
  <si>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</si>
  <si>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</si>
  <si>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</si>
  <si>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</si>
  <si>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</si>
  <si>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</si>
  <si>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Interest</t>
  </si>
  <si>
    <t>Proprietary Non-Operating Sources - Federal Grants and Donations</t>
  </si>
  <si>
    <t>Proprietary Non-Operating Sources - Capital Contributions from Federal Government</t>
  </si>
  <si>
    <t>2021 Municipal Population:</t>
  </si>
  <si>
    <t>Local Fiscal Year Ended September 30, 2022</t>
  </si>
  <si>
    <t>Federal Grant - American Rescue Plan Act Funds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</si>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</sst>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137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138</v>
      </c>
      <c r="N4" s="35" t="s">
        <v>11</v>
      </c>
      <c r="O4" s="35" t="s">
        <v>139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140</v>
      </c>
      <c r="B5" s="26"/>
      <c r="C5" s="26"/>
      <c r="D5" s="27">
        <f t="shared" ref="D5:N5" si="0">SUM(D6:D14)</f>
        <v>5996735</v>
      </c>
      <c r="E5" s="27">
        <f t="shared" si="0"/>
        <v>780015</v>
      </c>
      <c r="F5" s="27">
        <f t="shared" si="0"/>
        <v>0</v>
      </c>
      <c r="G5" s="27">
        <f t="shared" si="0"/>
        <v>853456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7630206</v>
      </c>
      <c r="P5" s="33">
        <f t="shared" ref="P5:P36" si="1">(O5/P$63)</f>
        <v>844.98405315614616</v>
      </c>
      <c r="Q5" s="6"/>
    </row>
    <row r="6" spans="1:134">
      <c r="A6" s="12"/>
      <c r="B6" s="25">
        <v>311</v>
      </c>
      <c r="C6" s="20" t="s">
        <v>3</v>
      </c>
      <c r="D6" s="46">
        <v>4234082</v>
      </c>
      <c r="E6" s="46">
        <v>517896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4751978</v>
      </c>
      <c r="P6" s="47">
        <f t="shared" si="1"/>
        <v>526.24341085271317</v>
      </c>
      <c r="Q6" s="9"/>
    </row>
    <row r="7" spans="1:134">
      <c r="A7" s="12"/>
      <c r="B7" s="25">
        <v>312.41000000000003</v>
      </c>
      <c r="C7" s="20" t="s">
        <v>141</v>
      </c>
      <c r="D7" s="46">
        <v>0</v>
      </c>
      <c r="E7" s="46">
        <v>180031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180031</v>
      </c>
      <c r="P7" s="47">
        <f t="shared" si="1"/>
        <v>19.936987818383166</v>
      </c>
      <c r="Q7" s="9"/>
    </row>
    <row r="8" spans="1:134">
      <c r="A8" s="12"/>
      <c r="B8" s="25">
        <v>312.43</v>
      </c>
      <c r="C8" s="20" t="s">
        <v>142</v>
      </c>
      <c r="D8" s="46">
        <v>0</v>
      </c>
      <c r="E8" s="46">
        <v>82088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82088</v>
      </c>
      <c r="P8" s="47">
        <f t="shared" si="1"/>
        <v>9.0905869324473976</v>
      </c>
      <c r="Q8" s="9"/>
    </row>
    <row r="9" spans="1:134">
      <c r="A9" s="12"/>
      <c r="B9" s="25">
        <v>312.63</v>
      </c>
      <c r="C9" s="20" t="s">
        <v>143</v>
      </c>
      <c r="D9" s="46">
        <v>0</v>
      </c>
      <c r="E9" s="46">
        <v>0</v>
      </c>
      <c r="F9" s="46">
        <v>0</v>
      </c>
      <c r="G9" s="46">
        <v>853456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853456</v>
      </c>
      <c r="P9" s="47">
        <f t="shared" si="1"/>
        <v>94.51339977851606</v>
      </c>
      <c r="Q9" s="9"/>
    </row>
    <row r="10" spans="1:134">
      <c r="A10" s="12"/>
      <c r="B10" s="25">
        <v>314.10000000000002</v>
      </c>
      <c r="C10" s="20" t="s">
        <v>14</v>
      </c>
      <c r="D10" s="46">
        <v>845216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845216</v>
      </c>
      <c r="P10" s="47">
        <f t="shared" si="1"/>
        <v>93.600885935769654</v>
      </c>
      <c r="Q10" s="9"/>
    </row>
    <row r="11" spans="1:134">
      <c r="A11" s="12"/>
      <c r="B11" s="25">
        <v>314.3</v>
      </c>
      <c r="C11" s="20" t="s">
        <v>15</v>
      </c>
      <c r="D11" s="46">
        <v>239322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239322</v>
      </c>
      <c r="P11" s="47">
        <f t="shared" si="1"/>
        <v>26.502990033222591</v>
      </c>
      <c r="Q11" s="9"/>
    </row>
    <row r="12" spans="1:134">
      <c r="A12" s="12"/>
      <c r="B12" s="25">
        <v>314.39999999999998</v>
      </c>
      <c r="C12" s="20" t="s">
        <v>16</v>
      </c>
      <c r="D12" s="46">
        <v>51000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51000</v>
      </c>
      <c r="P12" s="47">
        <f t="shared" si="1"/>
        <v>5.6478405315614619</v>
      </c>
      <c r="Q12" s="9"/>
    </row>
    <row r="13" spans="1:134">
      <c r="A13" s="12"/>
      <c r="B13" s="25">
        <v>315.10000000000002</v>
      </c>
      <c r="C13" s="20" t="s">
        <v>144</v>
      </c>
      <c r="D13" s="46">
        <v>269188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269188</v>
      </c>
      <c r="P13" s="47">
        <f t="shared" si="1"/>
        <v>29.810409745293466</v>
      </c>
      <c r="Q13" s="9"/>
    </row>
    <row r="14" spans="1:134">
      <c r="A14" s="12"/>
      <c r="B14" s="25">
        <v>316</v>
      </c>
      <c r="C14" s="20" t="s">
        <v>95</v>
      </c>
      <c r="D14" s="46">
        <v>357927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357927</v>
      </c>
      <c r="P14" s="47">
        <f t="shared" si="1"/>
        <v>39.637541528239204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SUM(D16:D20)</f>
        <v>3786897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3786897</v>
      </c>
      <c r="P15" s="45">
        <f t="shared" si="1"/>
        <v>419.36843853820596</v>
      </c>
      <c r="Q15" s="10"/>
    </row>
    <row r="16" spans="1:134">
      <c r="A16" s="12"/>
      <c r="B16" s="25">
        <v>322</v>
      </c>
      <c r="C16" s="20" t="s">
        <v>145</v>
      </c>
      <c r="D16" s="46">
        <v>3025306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3025306</v>
      </c>
      <c r="P16" s="47">
        <f t="shared" si="1"/>
        <v>335.02834994462904</v>
      </c>
      <c r="Q16" s="9"/>
    </row>
    <row r="17" spans="1:17">
      <c r="A17" s="12"/>
      <c r="B17" s="25">
        <v>323.10000000000002</v>
      </c>
      <c r="C17" s="20" t="s">
        <v>20</v>
      </c>
      <c r="D17" s="46">
        <v>639584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0" si="4">SUM(D17:N17)</f>
        <v>639584</v>
      </c>
      <c r="P17" s="47">
        <f t="shared" si="1"/>
        <v>70.828792912513848</v>
      </c>
      <c r="Q17" s="9"/>
    </row>
    <row r="18" spans="1:17">
      <c r="A18" s="12"/>
      <c r="B18" s="25">
        <v>323.39999999999998</v>
      </c>
      <c r="C18" s="20" t="s">
        <v>21</v>
      </c>
      <c r="D18" s="46">
        <v>12746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12746</v>
      </c>
      <c r="P18" s="47">
        <f t="shared" si="1"/>
        <v>1.4115171650055371</v>
      </c>
      <c r="Q18" s="9"/>
    </row>
    <row r="19" spans="1:17">
      <c r="A19" s="12"/>
      <c r="B19" s="25">
        <v>323.7</v>
      </c>
      <c r="C19" s="20" t="s">
        <v>22</v>
      </c>
      <c r="D19" s="46">
        <v>71506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71506</v>
      </c>
      <c r="P19" s="47">
        <f t="shared" si="1"/>
        <v>7.918715393133998</v>
      </c>
      <c r="Q19" s="9"/>
    </row>
    <row r="20" spans="1:17">
      <c r="A20" s="12"/>
      <c r="B20" s="25">
        <v>329.5</v>
      </c>
      <c r="C20" s="20" t="s">
        <v>146</v>
      </c>
      <c r="D20" s="46">
        <v>37755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37755</v>
      </c>
      <c r="P20" s="47">
        <f t="shared" si="1"/>
        <v>4.1810631229235877</v>
      </c>
      <c r="Q20" s="9"/>
    </row>
    <row r="21" spans="1:17" ht="15.75">
      <c r="A21" s="29" t="s">
        <v>147</v>
      </c>
      <c r="B21" s="30"/>
      <c r="C21" s="31"/>
      <c r="D21" s="32">
        <f t="shared" ref="D21:N21" si="5">SUM(D22:D31)</f>
        <v>3407106</v>
      </c>
      <c r="E21" s="32">
        <f t="shared" si="5"/>
        <v>122165</v>
      </c>
      <c r="F21" s="32">
        <f t="shared" si="5"/>
        <v>0</v>
      </c>
      <c r="G21" s="32">
        <f t="shared" si="5"/>
        <v>84208</v>
      </c>
      <c r="H21" s="32">
        <f t="shared" si="5"/>
        <v>0</v>
      </c>
      <c r="I21" s="32">
        <f t="shared" si="5"/>
        <v>109437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3722916</v>
      </c>
      <c r="P21" s="45">
        <f t="shared" si="1"/>
        <v>412.28305647840534</v>
      </c>
      <c r="Q21" s="10"/>
    </row>
    <row r="22" spans="1:17">
      <c r="A22" s="12"/>
      <c r="B22" s="25">
        <v>331.5</v>
      </c>
      <c r="C22" s="20" t="s">
        <v>96</v>
      </c>
      <c r="D22" s="46">
        <v>54221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6">SUM(D22:N22)</f>
        <v>54221</v>
      </c>
      <c r="P22" s="47">
        <f t="shared" si="1"/>
        <v>6.0045404208194908</v>
      </c>
      <c r="Q22" s="9"/>
    </row>
    <row r="23" spans="1:17">
      <c r="A23" s="12"/>
      <c r="B23" s="25">
        <v>331.51</v>
      </c>
      <c r="C23" s="20" t="s">
        <v>156</v>
      </c>
      <c r="D23" s="46">
        <v>2051788</v>
      </c>
      <c r="E23" s="46">
        <v>0</v>
      </c>
      <c r="F23" s="46">
        <v>0</v>
      </c>
      <c r="G23" s="46">
        <v>0</v>
      </c>
      <c r="H23" s="46">
        <v>0</v>
      </c>
      <c r="I23" s="46">
        <v>109437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2161225</v>
      </c>
      <c r="P23" s="47">
        <f t="shared" si="1"/>
        <v>239.33831672203766</v>
      </c>
      <c r="Q23" s="9"/>
    </row>
    <row r="24" spans="1:17">
      <c r="A24" s="12"/>
      <c r="B24" s="25">
        <v>334.7</v>
      </c>
      <c r="C24" s="20" t="s">
        <v>26</v>
      </c>
      <c r="D24" s="46">
        <v>14047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14047</v>
      </c>
      <c r="P24" s="47">
        <f t="shared" si="1"/>
        <v>1.555592469545958</v>
      </c>
      <c r="Q24" s="9"/>
    </row>
    <row r="25" spans="1:17">
      <c r="A25" s="12"/>
      <c r="B25" s="25">
        <v>335.125</v>
      </c>
      <c r="C25" s="20" t="s">
        <v>148</v>
      </c>
      <c r="D25" s="46">
        <v>342812</v>
      </c>
      <c r="E25" s="46">
        <v>94346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437158</v>
      </c>
      <c r="P25" s="47">
        <f t="shared" si="1"/>
        <v>48.411738648947953</v>
      </c>
      <c r="Q25" s="9"/>
    </row>
    <row r="26" spans="1:17">
      <c r="A26" s="12"/>
      <c r="B26" s="25">
        <v>335.15</v>
      </c>
      <c r="C26" s="20" t="s">
        <v>98</v>
      </c>
      <c r="D26" s="46">
        <v>9784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9784</v>
      </c>
      <c r="P26" s="47">
        <f t="shared" si="1"/>
        <v>1.0834994462901439</v>
      </c>
      <c r="Q26" s="9"/>
    </row>
    <row r="27" spans="1:17">
      <c r="A27" s="12"/>
      <c r="B27" s="25">
        <v>335.18</v>
      </c>
      <c r="C27" s="20" t="s">
        <v>149</v>
      </c>
      <c r="D27" s="46">
        <v>908171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908171</v>
      </c>
      <c r="P27" s="47">
        <f t="shared" si="1"/>
        <v>100.57264673311185</v>
      </c>
      <c r="Q27" s="9"/>
    </row>
    <row r="28" spans="1:17">
      <c r="A28" s="12"/>
      <c r="B28" s="25">
        <v>335.19</v>
      </c>
      <c r="C28" s="20" t="s">
        <v>100</v>
      </c>
      <c r="D28" s="46">
        <v>4906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4906</v>
      </c>
      <c r="P28" s="47">
        <f t="shared" si="1"/>
        <v>0.54330011074197115</v>
      </c>
      <c r="Q28" s="9"/>
    </row>
    <row r="29" spans="1:17">
      <c r="A29" s="12"/>
      <c r="B29" s="25">
        <v>336</v>
      </c>
      <c r="C29" s="20" t="s">
        <v>4</v>
      </c>
      <c r="D29" s="46">
        <v>0</v>
      </c>
      <c r="E29" s="46">
        <v>27819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0" si="7">SUM(D29:N29)</f>
        <v>27819</v>
      </c>
      <c r="P29" s="47">
        <f t="shared" si="1"/>
        <v>3.0807308970099667</v>
      </c>
      <c r="Q29" s="9"/>
    </row>
    <row r="30" spans="1:17">
      <c r="A30" s="12"/>
      <c r="B30" s="25">
        <v>337.3</v>
      </c>
      <c r="C30" s="20" t="s">
        <v>31</v>
      </c>
      <c r="D30" s="46">
        <v>0</v>
      </c>
      <c r="E30" s="46">
        <v>0</v>
      </c>
      <c r="F30" s="46">
        <v>0</v>
      </c>
      <c r="G30" s="46">
        <v>84208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84208</v>
      </c>
      <c r="P30" s="47">
        <f t="shared" si="1"/>
        <v>9.325359911406423</v>
      </c>
      <c r="Q30" s="9"/>
    </row>
    <row r="31" spans="1:17">
      <c r="A31" s="12"/>
      <c r="B31" s="25">
        <v>338</v>
      </c>
      <c r="C31" s="20" t="s">
        <v>34</v>
      </c>
      <c r="D31" s="46">
        <v>21377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21377</v>
      </c>
      <c r="P31" s="47">
        <f t="shared" si="1"/>
        <v>2.367331118493909</v>
      </c>
      <c r="Q31" s="9"/>
    </row>
    <row r="32" spans="1:17" ht="15.75">
      <c r="A32" s="29" t="s">
        <v>39</v>
      </c>
      <c r="B32" s="30"/>
      <c r="C32" s="31"/>
      <c r="D32" s="32">
        <f t="shared" ref="D32:N32" si="8">SUM(D33:D44)</f>
        <v>1751466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4767148</v>
      </c>
      <c r="J32" s="32">
        <f t="shared" si="8"/>
        <v>287815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6806429</v>
      </c>
      <c r="P32" s="45">
        <f t="shared" si="1"/>
        <v>753.75736434108524</v>
      </c>
      <c r="Q32" s="10"/>
    </row>
    <row r="33" spans="1:17">
      <c r="A33" s="12"/>
      <c r="B33" s="25">
        <v>341.2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287815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3" si="9">SUM(D33:N33)</f>
        <v>287815</v>
      </c>
      <c r="P33" s="47">
        <f t="shared" si="1"/>
        <v>31.873200442967885</v>
      </c>
      <c r="Q33" s="9"/>
    </row>
    <row r="34" spans="1:17">
      <c r="A34" s="12"/>
      <c r="B34" s="25">
        <v>341.3</v>
      </c>
      <c r="C34" s="20" t="s">
        <v>102</v>
      </c>
      <c r="D34" s="46">
        <v>1663639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1663639</v>
      </c>
      <c r="P34" s="47">
        <f t="shared" si="1"/>
        <v>184.23466223698782</v>
      </c>
      <c r="Q34" s="9"/>
    </row>
    <row r="35" spans="1:17">
      <c r="A35" s="12"/>
      <c r="B35" s="25">
        <v>341.9</v>
      </c>
      <c r="C35" s="20" t="s">
        <v>103</v>
      </c>
      <c r="D35" s="46">
        <v>42265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42265</v>
      </c>
      <c r="P35" s="47">
        <f t="shared" si="1"/>
        <v>4.6805094130675524</v>
      </c>
      <c r="Q35" s="9"/>
    </row>
    <row r="36" spans="1:17">
      <c r="A36" s="12"/>
      <c r="B36" s="25">
        <v>342.5</v>
      </c>
      <c r="C36" s="20" t="s">
        <v>46</v>
      </c>
      <c r="D36" s="46">
        <v>28350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28350</v>
      </c>
      <c r="P36" s="47">
        <f t="shared" si="1"/>
        <v>3.13953488372093</v>
      </c>
      <c r="Q36" s="9"/>
    </row>
    <row r="37" spans="1:17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1892574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1892574</v>
      </c>
      <c r="P37" s="47">
        <f t="shared" ref="P37:P68" si="10">(O37/P$63)</f>
        <v>209.58737541528239</v>
      </c>
      <c r="Q37" s="9"/>
    </row>
    <row r="38" spans="1:17">
      <c r="A38" s="12"/>
      <c r="B38" s="25">
        <v>343.9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964669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964669</v>
      </c>
      <c r="P38" s="47">
        <f t="shared" si="10"/>
        <v>106.82934662236988</v>
      </c>
      <c r="Q38" s="9"/>
    </row>
    <row r="39" spans="1:17">
      <c r="A39" s="12"/>
      <c r="B39" s="25">
        <v>344.3</v>
      </c>
      <c r="C39" s="20" t="s">
        <v>104</v>
      </c>
      <c r="D39" s="46">
        <v>2790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2790</v>
      </c>
      <c r="P39" s="47">
        <f t="shared" si="10"/>
        <v>0.30897009966777411</v>
      </c>
      <c r="Q39" s="9"/>
    </row>
    <row r="40" spans="1:17">
      <c r="A40" s="12"/>
      <c r="B40" s="25">
        <v>347.1</v>
      </c>
      <c r="C40" s="20" t="s">
        <v>49</v>
      </c>
      <c r="D40" s="46">
        <v>276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276</v>
      </c>
      <c r="P40" s="47">
        <f t="shared" si="10"/>
        <v>3.0564784053156147E-2</v>
      </c>
      <c r="Q40" s="9"/>
    </row>
    <row r="41" spans="1:17">
      <c r="A41" s="12"/>
      <c r="B41" s="25">
        <v>347.2</v>
      </c>
      <c r="C41" s="20" t="s">
        <v>50</v>
      </c>
      <c r="D41" s="46">
        <v>9600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9600</v>
      </c>
      <c r="P41" s="47">
        <f t="shared" si="10"/>
        <v>1.0631229235880399</v>
      </c>
      <c r="Q41" s="9"/>
    </row>
    <row r="42" spans="1:17">
      <c r="A42" s="12"/>
      <c r="B42" s="25">
        <v>347.5</v>
      </c>
      <c r="C42" s="20" t="s">
        <v>52</v>
      </c>
      <c r="D42" s="46">
        <v>1925</v>
      </c>
      <c r="E42" s="46">
        <v>0</v>
      </c>
      <c r="F42" s="46">
        <v>0</v>
      </c>
      <c r="G42" s="46">
        <v>0</v>
      </c>
      <c r="H42" s="46">
        <v>0</v>
      </c>
      <c r="I42" s="46">
        <v>1909905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1911830</v>
      </c>
      <c r="P42" s="47">
        <f t="shared" si="10"/>
        <v>211.71982281284608</v>
      </c>
      <c r="Q42" s="9"/>
    </row>
    <row r="43" spans="1:17">
      <c r="A43" s="12"/>
      <c r="B43" s="25">
        <v>347.9</v>
      </c>
      <c r="C43" s="20" t="s">
        <v>53</v>
      </c>
      <c r="D43" s="46">
        <v>2441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2441</v>
      </c>
      <c r="P43" s="47">
        <f t="shared" si="10"/>
        <v>0.27032115171650056</v>
      </c>
      <c r="Q43" s="9"/>
    </row>
    <row r="44" spans="1:17">
      <c r="A44" s="12"/>
      <c r="B44" s="25">
        <v>349</v>
      </c>
      <c r="C44" s="20" t="s">
        <v>150</v>
      </c>
      <c r="D44" s="46">
        <v>180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180</v>
      </c>
      <c r="P44" s="47">
        <f t="shared" si="10"/>
        <v>1.9933554817275746E-2</v>
      </c>
      <c r="Q44" s="9"/>
    </row>
    <row r="45" spans="1:17" ht="15.75">
      <c r="A45" s="29" t="s">
        <v>40</v>
      </c>
      <c r="B45" s="30"/>
      <c r="C45" s="31"/>
      <c r="D45" s="32">
        <f t="shared" ref="D45:N45" si="11">SUM(D46:D47)</f>
        <v>152691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11"/>
        <v>0</v>
      </c>
      <c r="O45" s="32">
        <f>SUM(D45:N45)</f>
        <v>152691</v>
      </c>
      <c r="P45" s="45">
        <f t="shared" si="10"/>
        <v>16.909302325581397</v>
      </c>
      <c r="Q45" s="10"/>
    </row>
    <row r="46" spans="1:17">
      <c r="A46" s="13"/>
      <c r="B46" s="39">
        <v>352</v>
      </c>
      <c r="C46" s="21" t="s">
        <v>56</v>
      </c>
      <c r="D46" s="46">
        <v>148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12">SUM(D46:N46)</f>
        <v>148</v>
      </c>
      <c r="P46" s="47">
        <f t="shared" si="10"/>
        <v>1.6389811738648948E-2</v>
      </c>
      <c r="Q46" s="9"/>
    </row>
    <row r="47" spans="1:17">
      <c r="A47" s="13"/>
      <c r="B47" s="39">
        <v>354</v>
      </c>
      <c r="C47" s="21" t="s">
        <v>57</v>
      </c>
      <c r="D47" s="46">
        <v>152543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152543</v>
      </c>
      <c r="P47" s="47">
        <f t="shared" si="10"/>
        <v>16.892912513842745</v>
      </c>
      <c r="Q47" s="9"/>
    </row>
    <row r="48" spans="1:17" ht="15.75">
      <c r="A48" s="29" t="s">
        <v>5</v>
      </c>
      <c r="B48" s="30"/>
      <c r="C48" s="31"/>
      <c r="D48" s="32">
        <f t="shared" ref="D48:N48" si="13">SUM(D49:D55)</f>
        <v>209869</v>
      </c>
      <c r="E48" s="32">
        <f t="shared" si="13"/>
        <v>606110.18000000005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6477</v>
      </c>
      <c r="J48" s="32">
        <f t="shared" si="13"/>
        <v>0</v>
      </c>
      <c r="K48" s="32">
        <f t="shared" si="13"/>
        <v>-129440</v>
      </c>
      <c r="L48" s="32">
        <f t="shared" si="13"/>
        <v>0</v>
      </c>
      <c r="M48" s="32">
        <f t="shared" si="13"/>
        <v>0</v>
      </c>
      <c r="N48" s="32">
        <f t="shared" si="13"/>
        <v>0</v>
      </c>
      <c r="O48" s="32">
        <f>SUM(D48:N48)</f>
        <v>693016.18</v>
      </c>
      <c r="P48" s="45">
        <f t="shared" si="10"/>
        <v>76.745977851605758</v>
      </c>
      <c r="Q48" s="10"/>
    </row>
    <row r="49" spans="1:120">
      <c r="A49" s="12"/>
      <c r="B49" s="25">
        <v>361.1</v>
      </c>
      <c r="C49" s="20" t="s">
        <v>58</v>
      </c>
      <c r="D49" s="46">
        <v>96554</v>
      </c>
      <c r="E49" s="46">
        <v>26110.18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38090</v>
      </c>
      <c r="L49" s="46">
        <v>0</v>
      </c>
      <c r="M49" s="46">
        <v>0</v>
      </c>
      <c r="N49" s="46">
        <v>0</v>
      </c>
      <c r="O49" s="46">
        <f>SUM(D49:N49)</f>
        <v>160754.18</v>
      </c>
      <c r="P49" s="47">
        <f t="shared" si="10"/>
        <v>17.802234772978959</v>
      </c>
      <c r="Q49" s="9"/>
    </row>
    <row r="50" spans="1:120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-229620</v>
      </c>
      <c r="L50" s="46">
        <v>0</v>
      </c>
      <c r="M50" s="46">
        <v>0</v>
      </c>
      <c r="N50" s="46">
        <v>0</v>
      </c>
      <c r="O50" s="46">
        <f t="shared" ref="O50:O60" si="14">SUM(D50:N50)</f>
        <v>-229620</v>
      </c>
      <c r="P50" s="47">
        <f t="shared" si="10"/>
        <v>-25.428571428571427</v>
      </c>
      <c r="Q50" s="9"/>
    </row>
    <row r="51" spans="1:120">
      <c r="A51" s="12"/>
      <c r="B51" s="25">
        <v>362</v>
      </c>
      <c r="C51" s="20" t="s">
        <v>61</v>
      </c>
      <c r="D51" s="46">
        <v>68473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68473</v>
      </c>
      <c r="P51" s="47">
        <f t="shared" si="10"/>
        <v>7.5828349944629014</v>
      </c>
      <c r="Q51" s="9"/>
    </row>
    <row r="52" spans="1:120">
      <c r="A52" s="12"/>
      <c r="B52" s="25">
        <v>364</v>
      </c>
      <c r="C52" s="20" t="s">
        <v>106</v>
      </c>
      <c r="D52" s="46">
        <v>5605</v>
      </c>
      <c r="E52" s="46">
        <v>0</v>
      </c>
      <c r="F52" s="46">
        <v>0</v>
      </c>
      <c r="G52" s="46">
        <v>0</v>
      </c>
      <c r="H52" s="46">
        <v>0</v>
      </c>
      <c r="I52" s="46">
        <v>6477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12082</v>
      </c>
      <c r="P52" s="47">
        <f t="shared" si="10"/>
        <v>1.337984496124031</v>
      </c>
      <c r="Q52" s="9"/>
    </row>
    <row r="53" spans="1:120">
      <c r="A53" s="12"/>
      <c r="B53" s="25">
        <v>366</v>
      </c>
      <c r="C53" s="20" t="s">
        <v>63</v>
      </c>
      <c r="D53" s="46">
        <v>6226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6226</v>
      </c>
      <c r="P53" s="47">
        <f t="shared" si="10"/>
        <v>0.68947951273532671</v>
      </c>
      <c r="Q53" s="9"/>
    </row>
    <row r="54" spans="1:120">
      <c r="A54" s="12"/>
      <c r="B54" s="25">
        <v>368</v>
      </c>
      <c r="C54" s="20" t="s">
        <v>83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62090</v>
      </c>
      <c r="L54" s="46">
        <v>0</v>
      </c>
      <c r="M54" s="46">
        <v>0</v>
      </c>
      <c r="N54" s="46">
        <v>0</v>
      </c>
      <c r="O54" s="46">
        <f t="shared" si="14"/>
        <v>62090</v>
      </c>
      <c r="P54" s="47">
        <f t="shared" si="10"/>
        <v>6.8759689922480618</v>
      </c>
      <c r="Q54" s="9"/>
    </row>
    <row r="55" spans="1:120">
      <c r="A55" s="12"/>
      <c r="B55" s="25">
        <v>369.9</v>
      </c>
      <c r="C55" s="20" t="s">
        <v>65</v>
      </c>
      <c r="D55" s="46">
        <v>33011</v>
      </c>
      <c r="E55" s="46">
        <v>580000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613011</v>
      </c>
      <c r="P55" s="47">
        <f t="shared" si="10"/>
        <v>67.88604651162791</v>
      </c>
      <c r="Q55" s="9"/>
    </row>
    <row r="56" spans="1:120" ht="15.75">
      <c r="A56" s="29" t="s">
        <v>41</v>
      </c>
      <c r="B56" s="30"/>
      <c r="C56" s="31"/>
      <c r="D56" s="32">
        <f t="shared" ref="D56:N56" si="15">SUM(D57:D60)</f>
        <v>186389</v>
      </c>
      <c r="E56" s="32">
        <f t="shared" si="15"/>
        <v>959790</v>
      </c>
      <c r="F56" s="32">
        <f t="shared" si="15"/>
        <v>0</v>
      </c>
      <c r="G56" s="32">
        <f t="shared" si="15"/>
        <v>0</v>
      </c>
      <c r="H56" s="32">
        <f t="shared" si="15"/>
        <v>0</v>
      </c>
      <c r="I56" s="32">
        <f t="shared" si="15"/>
        <v>2836759</v>
      </c>
      <c r="J56" s="32">
        <f t="shared" si="15"/>
        <v>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si="15"/>
        <v>0</v>
      </c>
      <c r="O56" s="32">
        <f t="shared" si="14"/>
        <v>3982938</v>
      </c>
      <c r="P56" s="45">
        <f t="shared" si="10"/>
        <v>441.07840531561465</v>
      </c>
      <c r="Q56" s="9"/>
    </row>
    <row r="57" spans="1:120">
      <c r="A57" s="12"/>
      <c r="B57" s="25">
        <v>381</v>
      </c>
      <c r="C57" s="20" t="s">
        <v>66</v>
      </c>
      <c r="D57" s="46">
        <v>186389</v>
      </c>
      <c r="E57" s="46">
        <v>959790</v>
      </c>
      <c r="F57" s="46">
        <v>0</v>
      </c>
      <c r="G57" s="46">
        <v>0</v>
      </c>
      <c r="H57" s="46">
        <v>0</v>
      </c>
      <c r="I57" s="46">
        <v>1223595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2369774</v>
      </c>
      <c r="P57" s="47">
        <f t="shared" si="10"/>
        <v>262.43344407530452</v>
      </c>
      <c r="Q57" s="9"/>
    </row>
    <row r="58" spans="1:120">
      <c r="A58" s="12"/>
      <c r="B58" s="25">
        <v>389.1</v>
      </c>
      <c r="C58" s="20" t="s">
        <v>151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2751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2751</v>
      </c>
      <c r="P58" s="47">
        <f t="shared" si="10"/>
        <v>0.30465116279069765</v>
      </c>
      <c r="Q58" s="9"/>
    </row>
    <row r="59" spans="1:120">
      <c r="A59" s="12"/>
      <c r="B59" s="25">
        <v>389.2</v>
      </c>
      <c r="C59" s="20" t="s">
        <v>152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30000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30000</v>
      </c>
      <c r="P59" s="47">
        <f t="shared" si="10"/>
        <v>3.3222591362126246</v>
      </c>
      <c r="Q59" s="9"/>
    </row>
    <row r="60" spans="1:120" ht="15.75" thickBot="1">
      <c r="A60" s="12"/>
      <c r="B60" s="25">
        <v>389.5</v>
      </c>
      <c r="C60" s="20" t="s">
        <v>153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1580413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1580413</v>
      </c>
      <c r="P60" s="47">
        <f t="shared" si="10"/>
        <v>175.01805094130677</v>
      </c>
      <c r="Q60" s="9"/>
    </row>
    <row r="61" spans="1:120" ht="16.5" thickBot="1">
      <c r="A61" s="14" t="s">
        <v>54</v>
      </c>
      <c r="B61" s="23"/>
      <c r="C61" s="22"/>
      <c r="D61" s="15">
        <f t="shared" ref="D61:N61" si="16">SUM(D5,D15,D21,D32,D45,D48,D56)</f>
        <v>15491153</v>
      </c>
      <c r="E61" s="15">
        <f t="shared" si="16"/>
        <v>2468080.1800000002</v>
      </c>
      <c r="F61" s="15">
        <f t="shared" si="16"/>
        <v>0</v>
      </c>
      <c r="G61" s="15">
        <f t="shared" si="16"/>
        <v>937664</v>
      </c>
      <c r="H61" s="15">
        <f t="shared" si="16"/>
        <v>0</v>
      </c>
      <c r="I61" s="15">
        <f t="shared" si="16"/>
        <v>7719821</v>
      </c>
      <c r="J61" s="15">
        <f t="shared" si="16"/>
        <v>287815</v>
      </c>
      <c r="K61" s="15">
        <f t="shared" si="16"/>
        <v>-129440</v>
      </c>
      <c r="L61" s="15">
        <f t="shared" si="16"/>
        <v>0</v>
      </c>
      <c r="M61" s="15">
        <f t="shared" si="16"/>
        <v>0</v>
      </c>
      <c r="N61" s="15">
        <f t="shared" si="16"/>
        <v>0</v>
      </c>
      <c r="O61" s="15">
        <f>SUM(D61:N61)</f>
        <v>26775093.18</v>
      </c>
      <c r="P61" s="38">
        <f t="shared" si="10"/>
        <v>2965.1265980066446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157</v>
      </c>
      <c r="N63" s="48"/>
      <c r="O63" s="48"/>
      <c r="P63" s="43">
        <v>9030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5119658</v>
      </c>
      <c r="E5" s="27">
        <f t="shared" si="0"/>
        <v>367835</v>
      </c>
      <c r="F5" s="27">
        <f t="shared" si="0"/>
        <v>749147</v>
      </c>
      <c r="G5" s="27">
        <f t="shared" si="0"/>
        <v>0</v>
      </c>
      <c r="H5" s="27">
        <f t="shared" si="0"/>
        <v>0</v>
      </c>
      <c r="I5" s="27">
        <f t="shared" si="0"/>
        <v>12095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6248735</v>
      </c>
      <c r="O5" s="33">
        <f t="shared" ref="O5:O36" si="1">(N5/O$61)</f>
        <v>743.63144115196951</v>
      </c>
      <c r="P5" s="6"/>
    </row>
    <row r="6" spans="1:133">
      <c r="A6" s="12"/>
      <c r="B6" s="25">
        <v>311</v>
      </c>
      <c r="C6" s="20" t="s">
        <v>3</v>
      </c>
      <c r="D6" s="46">
        <v>3566752</v>
      </c>
      <c r="E6" s="46">
        <v>137196</v>
      </c>
      <c r="F6" s="46">
        <v>749147</v>
      </c>
      <c r="G6" s="46">
        <v>0</v>
      </c>
      <c r="H6" s="46">
        <v>0</v>
      </c>
      <c r="I6" s="46">
        <v>12095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4465190</v>
      </c>
      <c r="O6" s="47">
        <f t="shared" si="1"/>
        <v>531.38045935975242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157182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157182</v>
      </c>
      <c r="O7" s="47">
        <f t="shared" si="1"/>
        <v>18.705462334880401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73457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73457</v>
      </c>
      <c r="O8" s="47">
        <f t="shared" si="1"/>
        <v>8.741758895632513</v>
      </c>
      <c r="P8" s="9"/>
    </row>
    <row r="9" spans="1:133">
      <c r="A9" s="12"/>
      <c r="B9" s="25">
        <v>314.10000000000002</v>
      </c>
      <c r="C9" s="20" t="s">
        <v>14</v>
      </c>
      <c r="D9" s="46">
        <v>667672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667672</v>
      </c>
      <c r="O9" s="47">
        <f t="shared" si="1"/>
        <v>79.456384624538856</v>
      </c>
      <c r="P9" s="9"/>
    </row>
    <row r="10" spans="1:133">
      <c r="A10" s="12"/>
      <c r="B10" s="25">
        <v>314.3</v>
      </c>
      <c r="C10" s="20" t="s">
        <v>15</v>
      </c>
      <c r="D10" s="46">
        <v>136912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136912</v>
      </c>
      <c r="O10" s="47">
        <f t="shared" si="1"/>
        <v>16.29322860883018</v>
      </c>
      <c r="P10" s="9"/>
    </row>
    <row r="11" spans="1:133">
      <c r="A11" s="12"/>
      <c r="B11" s="25">
        <v>314.39999999999998</v>
      </c>
      <c r="C11" s="20" t="s">
        <v>16</v>
      </c>
      <c r="D11" s="46">
        <v>44644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44644</v>
      </c>
      <c r="O11" s="47">
        <f t="shared" si="1"/>
        <v>5.3128644531714864</v>
      </c>
      <c r="P11" s="9"/>
    </row>
    <row r="12" spans="1:133">
      <c r="A12" s="12"/>
      <c r="B12" s="25">
        <v>315</v>
      </c>
      <c r="C12" s="20" t="s">
        <v>94</v>
      </c>
      <c r="D12" s="46">
        <v>356437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356437</v>
      </c>
      <c r="O12" s="47">
        <f t="shared" si="1"/>
        <v>42.417826966559559</v>
      </c>
      <c r="P12" s="9"/>
    </row>
    <row r="13" spans="1:133">
      <c r="A13" s="12"/>
      <c r="B13" s="25">
        <v>316</v>
      </c>
      <c r="C13" s="20" t="s">
        <v>95</v>
      </c>
      <c r="D13" s="46">
        <v>347241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347241</v>
      </c>
      <c r="O13" s="47">
        <f t="shared" si="1"/>
        <v>41.323455908604068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648922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648922</v>
      </c>
      <c r="O14" s="45">
        <f t="shared" si="1"/>
        <v>77.22503867666309</v>
      </c>
      <c r="P14" s="10"/>
    </row>
    <row r="15" spans="1:133">
      <c r="A15" s="12"/>
      <c r="B15" s="25">
        <v>322</v>
      </c>
      <c r="C15" s="20" t="s">
        <v>0</v>
      </c>
      <c r="D15" s="46">
        <v>126238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126238</v>
      </c>
      <c r="O15" s="47">
        <f t="shared" si="1"/>
        <v>15.022967987623467</v>
      </c>
      <c r="P15" s="9"/>
    </row>
    <row r="16" spans="1:133">
      <c r="A16" s="12"/>
      <c r="B16" s="25">
        <v>323.10000000000002</v>
      </c>
      <c r="C16" s="20" t="s">
        <v>20</v>
      </c>
      <c r="D16" s="46">
        <v>464734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464734</v>
      </c>
      <c r="O16" s="47">
        <f t="shared" si="1"/>
        <v>55.305724146138282</v>
      </c>
      <c r="P16" s="9"/>
    </row>
    <row r="17" spans="1:16">
      <c r="A17" s="12"/>
      <c r="B17" s="25">
        <v>323.39999999999998</v>
      </c>
      <c r="C17" s="20" t="s">
        <v>21</v>
      </c>
      <c r="D17" s="46">
        <v>5719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5719</v>
      </c>
      <c r="O17" s="47">
        <f t="shared" si="1"/>
        <v>0.68059026538141143</v>
      </c>
      <c r="P17" s="9"/>
    </row>
    <row r="18" spans="1:16">
      <c r="A18" s="12"/>
      <c r="B18" s="25">
        <v>323.7</v>
      </c>
      <c r="C18" s="20" t="s">
        <v>22</v>
      </c>
      <c r="D18" s="46">
        <v>23431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23431</v>
      </c>
      <c r="O18" s="47">
        <f t="shared" si="1"/>
        <v>2.788408901582768</v>
      </c>
      <c r="P18" s="9"/>
    </row>
    <row r="19" spans="1:16">
      <c r="A19" s="12"/>
      <c r="B19" s="25">
        <v>329</v>
      </c>
      <c r="C19" s="20" t="s">
        <v>23</v>
      </c>
      <c r="D19" s="46">
        <v>28800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28800</v>
      </c>
      <c r="O19" s="47">
        <f t="shared" si="1"/>
        <v>3.4273473759371651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838962</v>
      </c>
      <c r="E20" s="32">
        <f t="shared" si="5"/>
        <v>102586</v>
      </c>
      <c r="F20" s="32">
        <f t="shared" si="5"/>
        <v>0</v>
      </c>
      <c r="G20" s="32">
        <f t="shared" si="5"/>
        <v>52200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993748</v>
      </c>
      <c r="O20" s="45">
        <f t="shared" si="1"/>
        <v>118.26109722718077</v>
      </c>
      <c r="P20" s="10"/>
    </row>
    <row r="21" spans="1:16">
      <c r="A21" s="12"/>
      <c r="B21" s="25">
        <v>331.5</v>
      </c>
      <c r="C21" s="20" t="s">
        <v>96</v>
      </c>
      <c r="D21" s="46">
        <v>0</v>
      </c>
      <c r="E21" s="46">
        <v>0</v>
      </c>
      <c r="F21" s="46">
        <v>0</v>
      </c>
      <c r="G21" s="46">
        <v>52200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52200</v>
      </c>
      <c r="O21" s="47">
        <f t="shared" si="1"/>
        <v>6.2120671188861118</v>
      </c>
      <c r="P21" s="9"/>
    </row>
    <row r="22" spans="1:16">
      <c r="A22" s="12"/>
      <c r="B22" s="25">
        <v>334.7</v>
      </c>
      <c r="C22" s="20" t="s">
        <v>26</v>
      </c>
      <c r="D22" s="46">
        <v>8381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8381</v>
      </c>
      <c r="O22" s="47">
        <f t="shared" si="1"/>
        <v>0.99738188742115907</v>
      </c>
      <c r="P22" s="9"/>
    </row>
    <row r="23" spans="1:16">
      <c r="A23" s="12"/>
      <c r="B23" s="25">
        <v>335.12</v>
      </c>
      <c r="C23" s="20" t="s">
        <v>97</v>
      </c>
      <c r="D23" s="46">
        <v>232778</v>
      </c>
      <c r="E23" s="46">
        <v>84445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317223</v>
      </c>
      <c r="O23" s="47">
        <f t="shared" si="1"/>
        <v>37.751160299892895</v>
      </c>
      <c r="P23" s="9"/>
    </row>
    <row r="24" spans="1:16">
      <c r="A24" s="12"/>
      <c r="B24" s="25">
        <v>335.15</v>
      </c>
      <c r="C24" s="20" t="s">
        <v>98</v>
      </c>
      <c r="D24" s="46">
        <v>10243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10243</v>
      </c>
      <c r="O24" s="47">
        <f t="shared" si="1"/>
        <v>1.2189694156848745</v>
      </c>
      <c r="P24" s="9"/>
    </row>
    <row r="25" spans="1:16">
      <c r="A25" s="12"/>
      <c r="B25" s="25">
        <v>335.18</v>
      </c>
      <c r="C25" s="20" t="s">
        <v>99</v>
      </c>
      <c r="D25" s="46">
        <v>563688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563688</v>
      </c>
      <c r="O25" s="47">
        <f t="shared" si="1"/>
        <v>67.081756515530174</v>
      </c>
      <c r="P25" s="9"/>
    </row>
    <row r="26" spans="1:16">
      <c r="A26" s="12"/>
      <c r="B26" s="25">
        <v>335.19</v>
      </c>
      <c r="C26" s="20" t="s">
        <v>100</v>
      </c>
      <c r="D26" s="46">
        <v>5482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5482</v>
      </c>
      <c r="O26" s="47">
        <f t="shared" si="1"/>
        <v>0.65238605260026183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18141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18141</v>
      </c>
      <c r="O27" s="47">
        <f t="shared" si="1"/>
        <v>2.1588718314887538</v>
      </c>
      <c r="P27" s="9"/>
    </row>
    <row r="28" spans="1:16">
      <c r="A28" s="12"/>
      <c r="B28" s="25">
        <v>338</v>
      </c>
      <c r="C28" s="20" t="s">
        <v>34</v>
      </c>
      <c r="D28" s="46">
        <v>18390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18390</v>
      </c>
      <c r="O28" s="47">
        <f t="shared" si="1"/>
        <v>2.188504105676544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SUM(D30:D43)</f>
        <v>418675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2434069</v>
      </c>
      <c r="J29" s="32">
        <f t="shared" si="7"/>
        <v>278511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3131255</v>
      </c>
      <c r="O29" s="45">
        <f t="shared" si="1"/>
        <v>372.63536832083781</v>
      </c>
      <c r="P29" s="10"/>
    </row>
    <row r="30" spans="1:16">
      <c r="A30" s="12"/>
      <c r="B30" s="25">
        <v>341.2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278511</v>
      </c>
      <c r="K30" s="46">
        <v>0</v>
      </c>
      <c r="L30" s="46">
        <v>0</v>
      </c>
      <c r="M30" s="46">
        <v>0</v>
      </c>
      <c r="N30" s="46">
        <f t="shared" ref="N30:N43" si="8">SUM(D30:M30)</f>
        <v>278511</v>
      </c>
      <c r="O30" s="47">
        <f t="shared" si="1"/>
        <v>33.144234202070692</v>
      </c>
      <c r="P30" s="9"/>
    </row>
    <row r="31" spans="1:16">
      <c r="A31" s="12"/>
      <c r="B31" s="25">
        <v>341.3</v>
      </c>
      <c r="C31" s="20" t="s">
        <v>102</v>
      </c>
      <c r="D31" s="46">
        <v>285000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285000</v>
      </c>
      <c r="O31" s="47">
        <f t="shared" si="1"/>
        <v>33.916458407711531</v>
      </c>
      <c r="P31" s="9"/>
    </row>
    <row r="32" spans="1:16">
      <c r="A32" s="12"/>
      <c r="B32" s="25">
        <v>341.9</v>
      </c>
      <c r="C32" s="20" t="s">
        <v>103</v>
      </c>
      <c r="D32" s="46">
        <v>17213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17213</v>
      </c>
      <c r="O32" s="47">
        <f t="shared" si="1"/>
        <v>2.0484350827085565</v>
      </c>
      <c r="P32" s="9"/>
    </row>
    <row r="33" spans="1:16">
      <c r="A33" s="12"/>
      <c r="B33" s="25">
        <v>342.5</v>
      </c>
      <c r="C33" s="20" t="s">
        <v>46</v>
      </c>
      <c r="D33" s="46">
        <v>16800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16800</v>
      </c>
      <c r="O33" s="47">
        <f t="shared" si="1"/>
        <v>1.9992859692966798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1449044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1449044</v>
      </c>
      <c r="O34" s="47">
        <f t="shared" si="1"/>
        <v>172.4436510769963</v>
      </c>
      <c r="P34" s="9"/>
    </row>
    <row r="35" spans="1:16">
      <c r="A35" s="12"/>
      <c r="B35" s="25">
        <v>343.9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493895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493895</v>
      </c>
      <c r="O35" s="47">
        <f t="shared" si="1"/>
        <v>58.776032369391885</v>
      </c>
      <c r="P35" s="9"/>
    </row>
    <row r="36" spans="1:16">
      <c r="A36" s="12"/>
      <c r="B36" s="25">
        <v>344.3</v>
      </c>
      <c r="C36" s="20" t="s">
        <v>104</v>
      </c>
      <c r="D36" s="46">
        <v>2430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2430</v>
      </c>
      <c r="O36" s="47">
        <f t="shared" si="1"/>
        <v>0.2891824348446983</v>
      </c>
      <c r="P36" s="9"/>
    </row>
    <row r="37" spans="1:16">
      <c r="A37" s="12"/>
      <c r="B37" s="25">
        <v>344.5</v>
      </c>
      <c r="C37" s="20" t="s">
        <v>105</v>
      </c>
      <c r="D37" s="46">
        <v>29015</v>
      </c>
      <c r="E37" s="46">
        <v>0</v>
      </c>
      <c r="F37" s="46">
        <v>0</v>
      </c>
      <c r="G37" s="46">
        <v>0</v>
      </c>
      <c r="H37" s="46">
        <v>0</v>
      </c>
      <c r="I37" s="46">
        <v>22828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51843</v>
      </c>
      <c r="O37" s="47">
        <f t="shared" ref="O37:O59" si="9">(N37/O$61)</f>
        <v>6.1695822920385579</v>
      </c>
      <c r="P37" s="9"/>
    </row>
    <row r="38" spans="1:16">
      <c r="A38" s="12"/>
      <c r="B38" s="25">
        <v>347.1</v>
      </c>
      <c r="C38" s="20" t="s">
        <v>49</v>
      </c>
      <c r="D38" s="46">
        <v>306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306</v>
      </c>
      <c r="O38" s="47">
        <f t="shared" si="9"/>
        <v>3.6415565869332381E-2</v>
      </c>
      <c r="P38" s="9"/>
    </row>
    <row r="39" spans="1:16">
      <c r="A39" s="12"/>
      <c r="B39" s="25">
        <v>347.2</v>
      </c>
      <c r="C39" s="20" t="s">
        <v>50</v>
      </c>
      <c r="D39" s="46">
        <v>29456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29456</v>
      </c>
      <c r="O39" s="47">
        <f t="shared" si="9"/>
        <v>3.5054147328335117</v>
      </c>
      <c r="P39" s="9"/>
    </row>
    <row r="40" spans="1:16">
      <c r="A40" s="12"/>
      <c r="B40" s="25">
        <v>347.4</v>
      </c>
      <c r="C40" s="20" t="s">
        <v>51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1563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1563</v>
      </c>
      <c r="O40" s="47">
        <f t="shared" si="9"/>
        <v>0.18600499821492325</v>
      </c>
      <c r="P40" s="9"/>
    </row>
    <row r="41" spans="1:16">
      <c r="A41" s="12"/>
      <c r="B41" s="25">
        <v>347.5</v>
      </c>
      <c r="C41" s="20" t="s">
        <v>52</v>
      </c>
      <c r="D41" s="46">
        <v>20171</v>
      </c>
      <c r="E41" s="46">
        <v>0</v>
      </c>
      <c r="F41" s="46">
        <v>0</v>
      </c>
      <c r="G41" s="46">
        <v>0</v>
      </c>
      <c r="H41" s="46">
        <v>0</v>
      </c>
      <c r="I41" s="46">
        <v>466739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486910</v>
      </c>
      <c r="O41" s="47">
        <f t="shared" si="9"/>
        <v>57.944781625609899</v>
      </c>
      <c r="P41" s="9"/>
    </row>
    <row r="42" spans="1:16">
      <c r="A42" s="12"/>
      <c r="B42" s="25">
        <v>347.9</v>
      </c>
      <c r="C42" s="20" t="s">
        <v>53</v>
      </c>
      <c r="D42" s="46">
        <v>17462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17462</v>
      </c>
      <c r="O42" s="47">
        <f t="shared" si="9"/>
        <v>2.0780673568963466</v>
      </c>
      <c r="P42" s="9"/>
    </row>
    <row r="43" spans="1:16">
      <c r="A43" s="12"/>
      <c r="B43" s="25">
        <v>349</v>
      </c>
      <c r="C43" s="20" t="s">
        <v>1</v>
      </c>
      <c r="D43" s="46">
        <v>822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822</v>
      </c>
      <c r="O43" s="47">
        <f t="shared" si="9"/>
        <v>9.7822206354873265E-2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SUM(D45:D46)</f>
        <v>185451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185451</v>
      </c>
      <c r="O44" s="45">
        <f t="shared" si="9"/>
        <v>22.069617993573722</v>
      </c>
      <c r="P44" s="10"/>
    </row>
    <row r="45" spans="1:16">
      <c r="A45" s="13"/>
      <c r="B45" s="39">
        <v>352</v>
      </c>
      <c r="C45" s="21" t="s">
        <v>56</v>
      </c>
      <c r="D45" s="46">
        <v>871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871</v>
      </c>
      <c r="O45" s="47">
        <f t="shared" si="9"/>
        <v>0.10365345709865524</v>
      </c>
      <c r="P45" s="9"/>
    </row>
    <row r="46" spans="1:16">
      <c r="A46" s="13"/>
      <c r="B46" s="39">
        <v>354</v>
      </c>
      <c r="C46" s="21" t="s">
        <v>57</v>
      </c>
      <c r="D46" s="46">
        <v>184580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184580</v>
      </c>
      <c r="O46" s="47">
        <f t="shared" si="9"/>
        <v>21.96596453647507</v>
      </c>
      <c r="P46" s="9"/>
    </row>
    <row r="47" spans="1:16" ht="15.75">
      <c r="A47" s="29" t="s">
        <v>5</v>
      </c>
      <c r="B47" s="30"/>
      <c r="C47" s="31"/>
      <c r="D47" s="32">
        <f t="shared" ref="D47:M47" si="11">SUM(D48:D56)</f>
        <v>162528</v>
      </c>
      <c r="E47" s="32">
        <f t="shared" si="11"/>
        <v>2973</v>
      </c>
      <c r="F47" s="32">
        <f t="shared" si="11"/>
        <v>2200</v>
      </c>
      <c r="G47" s="32">
        <f t="shared" si="11"/>
        <v>0</v>
      </c>
      <c r="H47" s="32">
        <f t="shared" si="11"/>
        <v>0</v>
      </c>
      <c r="I47" s="32">
        <f t="shared" si="11"/>
        <v>1230061</v>
      </c>
      <c r="J47" s="32">
        <f t="shared" si="11"/>
        <v>31246</v>
      </c>
      <c r="K47" s="32">
        <f t="shared" si="11"/>
        <v>227746</v>
      </c>
      <c r="L47" s="32">
        <f t="shared" si="11"/>
        <v>0</v>
      </c>
      <c r="M47" s="32">
        <f t="shared" si="11"/>
        <v>0</v>
      </c>
      <c r="N47" s="32">
        <f>SUM(D47:M47)</f>
        <v>1656754</v>
      </c>
      <c r="O47" s="45">
        <f t="shared" si="9"/>
        <v>197.1622039747709</v>
      </c>
      <c r="P47" s="10"/>
    </row>
    <row r="48" spans="1:16">
      <c r="A48" s="12"/>
      <c r="B48" s="25">
        <v>361.1</v>
      </c>
      <c r="C48" s="20" t="s">
        <v>58</v>
      </c>
      <c r="D48" s="46">
        <v>17197</v>
      </c>
      <c r="E48" s="46">
        <v>2618</v>
      </c>
      <c r="F48" s="46">
        <v>2200</v>
      </c>
      <c r="G48" s="46">
        <v>0</v>
      </c>
      <c r="H48" s="46">
        <v>0</v>
      </c>
      <c r="I48" s="46">
        <v>10761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32776</v>
      </c>
      <c r="O48" s="47">
        <f t="shared" si="9"/>
        <v>3.9005117220040462</v>
      </c>
      <c r="P48" s="9"/>
    </row>
    <row r="49" spans="1:119">
      <c r="A49" s="12"/>
      <c r="B49" s="25">
        <v>361.2</v>
      </c>
      <c r="C49" s="20" t="s">
        <v>59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29128</v>
      </c>
      <c r="L49" s="46">
        <v>0</v>
      </c>
      <c r="M49" s="46">
        <v>0</v>
      </c>
      <c r="N49" s="46">
        <f t="shared" ref="N49:N56" si="12">SUM(D49:M49)</f>
        <v>29128</v>
      </c>
      <c r="O49" s="47">
        <f t="shared" si="9"/>
        <v>3.4663810543853386</v>
      </c>
      <c r="P49" s="9"/>
    </row>
    <row r="50" spans="1:119">
      <c r="A50" s="12"/>
      <c r="B50" s="25">
        <v>361.3</v>
      </c>
      <c r="C50" s="20" t="s">
        <v>60</v>
      </c>
      <c r="D50" s="46">
        <v>4007</v>
      </c>
      <c r="E50" s="46">
        <v>355</v>
      </c>
      <c r="F50" s="46">
        <v>0</v>
      </c>
      <c r="G50" s="46">
        <v>0</v>
      </c>
      <c r="H50" s="46">
        <v>0</v>
      </c>
      <c r="I50" s="46">
        <v>2455</v>
      </c>
      <c r="J50" s="46">
        <v>0</v>
      </c>
      <c r="K50" s="46">
        <v>140610</v>
      </c>
      <c r="L50" s="46">
        <v>0</v>
      </c>
      <c r="M50" s="46">
        <v>0</v>
      </c>
      <c r="N50" s="46">
        <f t="shared" si="12"/>
        <v>147427</v>
      </c>
      <c r="O50" s="47">
        <f t="shared" si="9"/>
        <v>17.544567416398905</v>
      </c>
      <c r="P50" s="9"/>
    </row>
    <row r="51" spans="1:119">
      <c r="A51" s="12"/>
      <c r="B51" s="25">
        <v>362</v>
      </c>
      <c r="C51" s="20" t="s">
        <v>61</v>
      </c>
      <c r="D51" s="46">
        <v>52296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52296</v>
      </c>
      <c r="O51" s="47">
        <f t="shared" si="9"/>
        <v>6.2234916101392361</v>
      </c>
      <c r="P51" s="9"/>
    </row>
    <row r="52" spans="1:119">
      <c r="A52" s="12"/>
      <c r="B52" s="25">
        <v>364</v>
      </c>
      <c r="C52" s="20" t="s">
        <v>106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18388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18388</v>
      </c>
      <c r="O52" s="47">
        <f t="shared" si="9"/>
        <v>2.188266095442104</v>
      </c>
      <c r="P52" s="9"/>
    </row>
    <row r="53" spans="1:119">
      <c r="A53" s="12"/>
      <c r="B53" s="25">
        <v>365</v>
      </c>
      <c r="C53" s="20" t="s">
        <v>107</v>
      </c>
      <c r="D53" s="46">
        <v>2043</v>
      </c>
      <c r="E53" s="46">
        <v>0</v>
      </c>
      <c r="F53" s="46">
        <v>0</v>
      </c>
      <c r="G53" s="46">
        <v>0</v>
      </c>
      <c r="H53" s="46">
        <v>0</v>
      </c>
      <c r="I53" s="46">
        <v>745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2788</v>
      </c>
      <c r="O53" s="47">
        <f t="shared" si="9"/>
        <v>0.33178626680947282</v>
      </c>
      <c r="P53" s="9"/>
    </row>
    <row r="54" spans="1:119">
      <c r="A54" s="12"/>
      <c r="B54" s="25">
        <v>368</v>
      </c>
      <c r="C54" s="20" t="s">
        <v>83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58008</v>
      </c>
      <c r="L54" s="46">
        <v>0</v>
      </c>
      <c r="M54" s="46">
        <v>0</v>
      </c>
      <c r="N54" s="46">
        <f t="shared" si="12"/>
        <v>58008</v>
      </c>
      <c r="O54" s="47">
        <f t="shared" si="9"/>
        <v>6.9032488397001073</v>
      </c>
      <c r="P54" s="9"/>
    </row>
    <row r="55" spans="1:119">
      <c r="A55" s="12"/>
      <c r="B55" s="25">
        <v>369.3</v>
      </c>
      <c r="C55" s="20" t="s">
        <v>64</v>
      </c>
      <c r="D55" s="46">
        <v>31417</v>
      </c>
      <c r="E55" s="46">
        <v>0</v>
      </c>
      <c r="F55" s="46">
        <v>0</v>
      </c>
      <c r="G55" s="46">
        <v>0</v>
      </c>
      <c r="H55" s="46">
        <v>0</v>
      </c>
      <c r="I55" s="46">
        <v>880000</v>
      </c>
      <c r="J55" s="46">
        <v>31246</v>
      </c>
      <c r="K55" s="46">
        <v>0</v>
      </c>
      <c r="L55" s="46">
        <v>0</v>
      </c>
      <c r="M55" s="46">
        <v>0</v>
      </c>
      <c r="N55" s="46">
        <f t="shared" si="12"/>
        <v>942663</v>
      </c>
      <c r="O55" s="47">
        <f t="shared" si="9"/>
        <v>112.181720813995</v>
      </c>
      <c r="P55" s="9"/>
    </row>
    <row r="56" spans="1:119">
      <c r="A56" s="12"/>
      <c r="B56" s="25">
        <v>369.9</v>
      </c>
      <c r="C56" s="20" t="s">
        <v>65</v>
      </c>
      <c r="D56" s="46">
        <v>55568</v>
      </c>
      <c r="E56" s="46">
        <v>0</v>
      </c>
      <c r="F56" s="46">
        <v>0</v>
      </c>
      <c r="G56" s="46">
        <v>0</v>
      </c>
      <c r="H56" s="46">
        <v>0</v>
      </c>
      <c r="I56" s="46">
        <v>317712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373280</v>
      </c>
      <c r="O56" s="47">
        <f t="shared" si="9"/>
        <v>44.422230155896706</v>
      </c>
      <c r="P56" s="9"/>
    </row>
    <row r="57" spans="1:119" ht="15.75">
      <c r="A57" s="29" t="s">
        <v>41</v>
      </c>
      <c r="B57" s="30"/>
      <c r="C57" s="31"/>
      <c r="D57" s="32">
        <f t="shared" ref="D57:M57" si="13">SUM(D58:D58)</f>
        <v>621925</v>
      </c>
      <c r="E57" s="32">
        <f t="shared" si="13"/>
        <v>245018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2880000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>SUM(D57:M57)</f>
        <v>3746943</v>
      </c>
      <c r="O57" s="45">
        <f t="shared" si="9"/>
        <v>445.90539093181008</v>
      </c>
      <c r="P57" s="9"/>
    </row>
    <row r="58" spans="1:119" ht="15.75" thickBot="1">
      <c r="A58" s="12"/>
      <c r="B58" s="25">
        <v>381</v>
      </c>
      <c r="C58" s="20" t="s">
        <v>66</v>
      </c>
      <c r="D58" s="46">
        <v>621925</v>
      </c>
      <c r="E58" s="46">
        <v>245018</v>
      </c>
      <c r="F58" s="46">
        <v>0</v>
      </c>
      <c r="G58" s="46">
        <v>0</v>
      </c>
      <c r="H58" s="46">
        <v>0</v>
      </c>
      <c r="I58" s="46">
        <v>2880000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3746943</v>
      </c>
      <c r="O58" s="47">
        <f t="shared" si="9"/>
        <v>445.90539093181008</v>
      </c>
      <c r="P58" s="9"/>
    </row>
    <row r="59" spans="1:119" ht="16.5" thickBot="1">
      <c r="A59" s="14" t="s">
        <v>54</v>
      </c>
      <c r="B59" s="23"/>
      <c r="C59" s="22"/>
      <c r="D59" s="15">
        <f t="shared" ref="D59:M59" si="14">SUM(D5,D14,D20,D29,D44,D47,D57)</f>
        <v>7996121</v>
      </c>
      <c r="E59" s="15">
        <f t="shared" si="14"/>
        <v>718412</v>
      </c>
      <c r="F59" s="15">
        <f t="shared" si="14"/>
        <v>751347</v>
      </c>
      <c r="G59" s="15">
        <f t="shared" si="14"/>
        <v>52200</v>
      </c>
      <c r="H59" s="15">
        <f t="shared" si="14"/>
        <v>0</v>
      </c>
      <c r="I59" s="15">
        <f t="shared" si="14"/>
        <v>6556225</v>
      </c>
      <c r="J59" s="15">
        <f t="shared" si="14"/>
        <v>309757</v>
      </c>
      <c r="K59" s="15">
        <f t="shared" si="14"/>
        <v>227746</v>
      </c>
      <c r="L59" s="15">
        <f t="shared" si="14"/>
        <v>0</v>
      </c>
      <c r="M59" s="15">
        <f t="shared" si="14"/>
        <v>0</v>
      </c>
      <c r="N59" s="15">
        <f>SUM(D59:M59)</f>
        <v>16611808</v>
      </c>
      <c r="O59" s="38">
        <f t="shared" si="9"/>
        <v>1976.890158276806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108</v>
      </c>
      <c r="M61" s="48"/>
      <c r="N61" s="48"/>
      <c r="O61" s="43">
        <v>8403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87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5155294</v>
      </c>
      <c r="E5" s="27">
        <f t="shared" si="0"/>
        <v>374329</v>
      </c>
      <c r="F5" s="27">
        <f t="shared" si="0"/>
        <v>781127</v>
      </c>
      <c r="G5" s="27">
        <f t="shared" si="0"/>
        <v>0</v>
      </c>
      <c r="H5" s="27">
        <f t="shared" si="0"/>
        <v>0</v>
      </c>
      <c r="I5" s="27">
        <f t="shared" si="0"/>
        <v>10233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6320983</v>
      </c>
      <c r="O5" s="33">
        <f t="shared" ref="O5:O36" si="1">(N5/O$64)</f>
        <v>764.1420454545455</v>
      </c>
      <c r="P5" s="6"/>
    </row>
    <row r="6" spans="1:133">
      <c r="A6" s="12"/>
      <c r="B6" s="25">
        <v>311</v>
      </c>
      <c r="C6" s="20" t="s">
        <v>3</v>
      </c>
      <c r="D6" s="46">
        <v>3653373</v>
      </c>
      <c r="E6" s="46">
        <v>144549</v>
      </c>
      <c r="F6" s="46">
        <v>781127</v>
      </c>
      <c r="G6" s="46">
        <v>0</v>
      </c>
      <c r="H6" s="46">
        <v>0</v>
      </c>
      <c r="I6" s="46">
        <v>10233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4589282</v>
      </c>
      <c r="O6" s="47">
        <f t="shared" si="1"/>
        <v>554.79714700193426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156224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156224</v>
      </c>
      <c r="O7" s="47">
        <f t="shared" si="1"/>
        <v>18.885880077369439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73556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73556</v>
      </c>
      <c r="O8" s="47">
        <f t="shared" si="1"/>
        <v>8.8921663442940044</v>
      </c>
      <c r="P8" s="9"/>
    </row>
    <row r="9" spans="1:133">
      <c r="A9" s="12"/>
      <c r="B9" s="25">
        <v>314.10000000000002</v>
      </c>
      <c r="C9" s="20" t="s">
        <v>14</v>
      </c>
      <c r="D9" s="46">
        <v>621259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621259</v>
      </c>
      <c r="O9" s="47">
        <f t="shared" si="1"/>
        <v>75.103844294003864</v>
      </c>
      <c r="P9" s="9"/>
    </row>
    <row r="10" spans="1:133">
      <c r="A10" s="12"/>
      <c r="B10" s="25">
        <v>314.3</v>
      </c>
      <c r="C10" s="20" t="s">
        <v>15</v>
      </c>
      <c r="D10" s="46">
        <v>141636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141636</v>
      </c>
      <c r="O10" s="47">
        <f t="shared" si="1"/>
        <v>17.122340425531913</v>
      </c>
      <c r="P10" s="9"/>
    </row>
    <row r="11" spans="1:133">
      <c r="A11" s="12"/>
      <c r="B11" s="25">
        <v>314.39999999999998</v>
      </c>
      <c r="C11" s="20" t="s">
        <v>16</v>
      </c>
      <c r="D11" s="46">
        <v>41572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41572</v>
      </c>
      <c r="O11" s="47">
        <f t="shared" si="1"/>
        <v>5.0256286266924564</v>
      </c>
      <c r="P11" s="9"/>
    </row>
    <row r="12" spans="1:133">
      <c r="A12" s="12"/>
      <c r="B12" s="25">
        <v>315</v>
      </c>
      <c r="C12" s="20" t="s">
        <v>17</v>
      </c>
      <c r="D12" s="46">
        <v>375003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375003</v>
      </c>
      <c r="O12" s="47">
        <f t="shared" si="1"/>
        <v>45.334018375241783</v>
      </c>
      <c r="P12" s="9"/>
    </row>
    <row r="13" spans="1:133">
      <c r="A13" s="12"/>
      <c r="B13" s="25">
        <v>316</v>
      </c>
      <c r="C13" s="20" t="s">
        <v>18</v>
      </c>
      <c r="D13" s="46">
        <v>322451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322451</v>
      </c>
      <c r="O13" s="47">
        <f t="shared" si="1"/>
        <v>38.981020309477756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694288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694288</v>
      </c>
      <c r="O14" s="45">
        <f t="shared" si="1"/>
        <v>83.932301740812377</v>
      </c>
      <c r="P14" s="10"/>
    </row>
    <row r="15" spans="1:133">
      <c r="A15" s="12"/>
      <c r="B15" s="25">
        <v>322</v>
      </c>
      <c r="C15" s="20" t="s">
        <v>0</v>
      </c>
      <c r="D15" s="46">
        <v>118993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118993</v>
      </c>
      <c r="O15" s="47">
        <f t="shared" si="1"/>
        <v>14.385033849129593</v>
      </c>
      <c r="P15" s="9"/>
    </row>
    <row r="16" spans="1:133">
      <c r="A16" s="12"/>
      <c r="B16" s="25">
        <v>323.10000000000002</v>
      </c>
      <c r="C16" s="20" t="s">
        <v>20</v>
      </c>
      <c r="D16" s="46">
        <v>521720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521720</v>
      </c>
      <c r="O16" s="47">
        <f t="shared" si="1"/>
        <v>63.070599613152808</v>
      </c>
      <c r="P16" s="9"/>
    </row>
    <row r="17" spans="1:16">
      <c r="A17" s="12"/>
      <c r="B17" s="25">
        <v>323.39999999999998</v>
      </c>
      <c r="C17" s="20" t="s">
        <v>21</v>
      </c>
      <c r="D17" s="46">
        <v>3031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3031</v>
      </c>
      <c r="O17" s="47">
        <f t="shared" si="1"/>
        <v>0.36641682785299806</v>
      </c>
      <c r="P17" s="9"/>
    </row>
    <row r="18" spans="1:16">
      <c r="A18" s="12"/>
      <c r="B18" s="25">
        <v>323.7</v>
      </c>
      <c r="C18" s="20" t="s">
        <v>22</v>
      </c>
      <c r="D18" s="46">
        <v>21144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21144</v>
      </c>
      <c r="O18" s="47">
        <f t="shared" si="1"/>
        <v>2.5560928433268857</v>
      </c>
      <c r="P18" s="9"/>
    </row>
    <row r="19" spans="1:16">
      <c r="A19" s="12"/>
      <c r="B19" s="25">
        <v>329</v>
      </c>
      <c r="C19" s="20" t="s">
        <v>23</v>
      </c>
      <c r="D19" s="46">
        <v>29400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29400</v>
      </c>
      <c r="O19" s="47">
        <f t="shared" si="1"/>
        <v>3.5541586073500966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808432</v>
      </c>
      <c r="E20" s="32">
        <f t="shared" si="5"/>
        <v>109628</v>
      </c>
      <c r="F20" s="32">
        <f t="shared" si="5"/>
        <v>0</v>
      </c>
      <c r="G20" s="32">
        <f t="shared" si="5"/>
        <v>97904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1015964</v>
      </c>
      <c r="O20" s="45">
        <f t="shared" si="1"/>
        <v>122.81963249516441</v>
      </c>
      <c r="P20" s="10"/>
    </row>
    <row r="21" spans="1:16">
      <c r="A21" s="12"/>
      <c r="B21" s="25">
        <v>331.7</v>
      </c>
      <c r="C21" s="20" t="s">
        <v>77</v>
      </c>
      <c r="D21" s="46">
        <v>0</v>
      </c>
      <c r="E21" s="46">
        <v>0</v>
      </c>
      <c r="F21" s="46">
        <v>0</v>
      </c>
      <c r="G21" s="46">
        <v>52932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52932</v>
      </c>
      <c r="O21" s="47">
        <f t="shared" si="1"/>
        <v>6.3989361702127656</v>
      </c>
      <c r="P21" s="9"/>
    </row>
    <row r="22" spans="1:16">
      <c r="A22" s="12"/>
      <c r="B22" s="25">
        <v>334.7</v>
      </c>
      <c r="C22" s="20" t="s">
        <v>26</v>
      </c>
      <c r="D22" s="46">
        <v>6674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6674</v>
      </c>
      <c r="O22" s="47">
        <f t="shared" si="1"/>
        <v>0.80681818181818177</v>
      </c>
      <c r="P22" s="9"/>
    </row>
    <row r="23" spans="1:16">
      <c r="A23" s="12"/>
      <c r="B23" s="25">
        <v>335.12</v>
      </c>
      <c r="C23" s="20" t="s">
        <v>27</v>
      </c>
      <c r="D23" s="46">
        <v>230228</v>
      </c>
      <c r="E23" s="46">
        <v>88459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318687</v>
      </c>
      <c r="O23" s="47">
        <f t="shared" si="1"/>
        <v>38.525991295938105</v>
      </c>
      <c r="P23" s="9"/>
    </row>
    <row r="24" spans="1:16">
      <c r="A24" s="12"/>
      <c r="B24" s="25">
        <v>335.15</v>
      </c>
      <c r="C24" s="20" t="s">
        <v>28</v>
      </c>
      <c r="D24" s="46">
        <v>10509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10509</v>
      </c>
      <c r="O24" s="47">
        <f t="shared" si="1"/>
        <v>1.2704303675048356</v>
      </c>
      <c r="P24" s="9"/>
    </row>
    <row r="25" spans="1:16">
      <c r="A25" s="12"/>
      <c r="B25" s="25">
        <v>335.18</v>
      </c>
      <c r="C25" s="20" t="s">
        <v>29</v>
      </c>
      <c r="D25" s="46">
        <v>533602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533602</v>
      </c>
      <c r="O25" s="47">
        <f t="shared" si="1"/>
        <v>64.507011605415855</v>
      </c>
      <c r="P25" s="9"/>
    </row>
    <row r="26" spans="1:16">
      <c r="A26" s="12"/>
      <c r="B26" s="25">
        <v>335.19</v>
      </c>
      <c r="C26" s="20" t="s">
        <v>42</v>
      </c>
      <c r="D26" s="46">
        <v>5123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5123</v>
      </c>
      <c r="O26" s="47">
        <f t="shared" si="1"/>
        <v>0.61931818181818177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17910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17910</v>
      </c>
      <c r="O27" s="47">
        <f t="shared" si="1"/>
        <v>2.1651353965183753</v>
      </c>
      <c r="P27" s="9"/>
    </row>
    <row r="28" spans="1:16">
      <c r="A28" s="12"/>
      <c r="B28" s="25">
        <v>337.2</v>
      </c>
      <c r="C28" s="20" t="s">
        <v>30</v>
      </c>
      <c r="D28" s="46">
        <v>0</v>
      </c>
      <c r="E28" s="46">
        <v>0</v>
      </c>
      <c r="F28" s="46">
        <v>0</v>
      </c>
      <c r="G28" s="46">
        <v>42024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42024</v>
      </c>
      <c r="O28" s="47">
        <f t="shared" si="1"/>
        <v>5.0802707930367506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2948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2948</v>
      </c>
      <c r="O29" s="47">
        <f t="shared" si="1"/>
        <v>0.35638297872340424</v>
      </c>
      <c r="P29" s="9"/>
    </row>
    <row r="30" spans="1:16">
      <c r="A30" s="12"/>
      <c r="B30" s="25">
        <v>337.4</v>
      </c>
      <c r="C30" s="20" t="s">
        <v>91</v>
      </c>
      <c r="D30" s="46">
        <v>0</v>
      </c>
      <c r="E30" s="46">
        <v>3259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3259</v>
      </c>
      <c r="O30" s="47">
        <f t="shared" si="1"/>
        <v>0.39397969052224369</v>
      </c>
      <c r="P30" s="9"/>
    </row>
    <row r="31" spans="1:16">
      <c r="A31" s="12"/>
      <c r="B31" s="25">
        <v>338</v>
      </c>
      <c r="C31" s="20" t="s">
        <v>34</v>
      </c>
      <c r="D31" s="46">
        <v>22296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22296</v>
      </c>
      <c r="O31" s="47">
        <f t="shared" si="1"/>
        <v>2.6953578336557058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SUM(D33:D46)</f>
        <v>427253</v>
      </c>
      <c r="E32" s="32">
        <f t="shared" si="7"/>
        <v>3804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2527021</v>
      </c>
      <c r="J32" s="32">
        <f t="shared" si="7"/>
        <v>294490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3252568</v>
      </c>
      <c r="O32" s="45">
        <f t="shared" si="1"/>
        <v>393.20212765957444</v>
      </c>
      <c r="P32" s="10"/>
    </row>
    <row r="33" spans="1:16">
      <c r="A33" s="12"/>
      <c r="B33" s="25">
        <v>341.2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294490</v>
      </c>
      <c r="K33" s="46">
        <v>0</v>
      </c>
      <c r="L33" s="46">
        <v>0</v>
      </c>
      <c r="M33" s="46">
        <v>0</v>
      </c>
      <c r="N33" s="46">
        <f t="shared" ref="N33:N46" si="8">SUM(D33:M33)</f>
        <v>294490</v>
      </c>
      <c r="O33" s="47">
        <f t="shared" si="1"/>
        <v>35.600822050290134</v>
      </c>
      <c r="P33" s="9"/>
    </row>
    <row r="34" spans="1:16">
      <c r="A34" s="12"/>
      <c r="B34" s="25">
        <v>341.3</v>
      </c>
      <c r="C34" s="20" t="s">
        <v>44</v>
      </c>
      <c r="D34" s="46">
        <v>307494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307494</v>
      </c>
      <c r="O34" s="47">
        <f t="shared" si="1"/>
        <v>37.172872340425535</v>
      </c>
      <c r="P34" s="9"/>
    </row>
    <row r="35" spans="1:16">
      <c r="A35" s="12"/>
      <c r="B35" s="25">
        <v>341.9</v>
      </c>
      <c r="C35" s="20" t="s">
        <v>45</v>
      </c>
      <c r="D35" s="46">
        <v>13693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13693</v>
      </c>
      <c r="O35" s="47">
        <f t="shared" si="1"/>
        <v>1.6553433268858802</v>
      </c>
      <c r="P35" s="9"/>
    </row>
    <row r="36" spans="1:16">
      <c r="A36" s="12"/>
      <c r="B36" s="25">
        <v>342.5</v>
      </c>
      <c r="C36" s="20" t="s">
        <v>46</v>
      </c>
      <c r="D36" s="46">
        <v>15758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15758</v>
      </c>
      <c r="O36" s="47">
        <f t="shared" si="1"/>
        <v>1.9049806576402322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1457490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1457490</v>
      </c>
      <c r="O37" s="47">
        <f t="shared" ref="O37:O62" si="9">(N37/O$64)</f>
        <v>176.19559961315281</v>
      </c>
      <c r="P37" s="9"/>
    </row>
    <row r="38" spans="1:16">
      <c r="A38" s="12"/>
      <c r="B38" s="25">
        <v>343.9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496153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496153</v>
      </c>
      <c r="O38" s="47">
        <f t="shared" si="9"/>
        <v>59.979811411992266</v>
      </c>
      <c r="P38" s="9"/>
    </row>
    <row r="39" spans="1:16">
      <c r="A39" s="12"/>
      <c r="B39" s="25">
        <v>344.3</v>
      </c>
      <c r="C39" s="20" t="s">
        <v>78</v>
      </c>
      <c r="D39" s="46">
        <v>2363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2363</v>
      </c>
      <c r="O39" s="47">
        <f t="shared" si="9"/>
        <v>0.28566247582205029</v>
      </c>
      <c r="P39" s="9"/>
    </row>
    <row r="40" spans="1:16">
      <c r="A40" s="12"/>
      <c r="B40" s="25">
        <v>344.5</v>
      </c>
      <c r="C40" s="20" t="s">
        <v>79</v>
      </c>
      <c r="D40" s="46">
        <v>35608</v>
      </c>
      <c r="E40" s="46">
        <v>0</v>
      </c>
      <c r="F40" s="46">
        <v>0</v>
      </c>
      <c r="G40" s="46">
        <v>0</v>
      </c>
      <c r="H40" s="46">
        <v>0</v>
      </c>
      <c r="I40" s="46">
        <v>23647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59255</v>
      </c>
      <c r="O40" s="47">
        <f t="shared" si="9"/>
        <v>7.1633220502901356</v>
      </c>
      <c r="P40" s="9"/>
    </row>
    <row r="41" spans="1:16">
      <c r="A41" s="12"/>
      <c r="B41" s="25">
        <v>347.1</v>
      </c>
      <c r="C41" s="20" t="s">
        <v>49</v>
      </c>
      <c r="D41" s="46">
        <v>311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311</v>
      </c>
      <c r="O41" s="47">
        <f t="shared" si="9"/>
        <v>3.7596711798839458E-2</v>
      </c>
      <c r="P41" s="9"/>
    </row>
    <row r="42" spans="1:16">
      <c r="A42" s="12"/>
      <c r="B42" s="25">
        <v>347.2</v>
      </c>
      <c r="C42" s="20" t="s">
        <v>50</v>
      </c>
      <c r="D42" s="46">
        <v>24951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24951</v>
      </c>
      <c r="O42" s="47">
        <f t="shared" si="9"/>
        <v>3.0163201160541586</v>
      </c>
      <c r="P42" s="9"/>
    </row>
    <row r="43" spans="1:16">
      <c r="A43" s="12"/>
      <c r="B43" s="25">
        <v>347.4</v>
      </c>
      <c r="C43" s="20" t="s">
        <v>51</v>
      </c>
      <c r="D43" s="46">
        <v>0</v>
      </c>
      <c r="E43" s="46">
        <v>3804</v>
      </c>
      <c r="F43" s="46">
        <v>0</v>
      </c>
      <c r="G43" s="46">
        <v>0</v>
      </c>
      <c r="H43" s="46">
        <v>0</v>
      </c>
      <c r="I43" s="46">
        <v>460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4264</v>
      </c>
      <c r="O43" s="47">
        <f t="shared" si="9"/>
        <v>0.51547388781431336</v>
      </c>
      <c r="P43" s="9"/>
    </row>
    <row r="44" spans="1:16">
      <c r="A44" s="12"/>
      <c r="B44" s="25">
        <v>347.5</v>
      </c>
      <c r="C44" s="20" t="s">
        <v>52</v>
      </c>
      <c r="D44" s="46">
        <v>17593</v>
      </c>
      <c r="E44" s="46">
        <v>0</v>
      </c>
      <c r="F44" s="46">
        <v>0</v>
      </c>
      <c r="G44" s="46">
        <v>0</v>
      </c>
      <c r="H44" s="46">
        <v>0</v>
      </c>
      <c r="I44" s="46">
        <v>549271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566864</v>
      </c>
      <c r="O44" s="47">
        <f t="shared" si="9"/>
        <v>68.528046421663447</v>
      </c>
      <c r="P44" s="9"/>
    </row>
    <row r="45" spans="1:16">
      <c r="A45" s="12"/>
      <c r="B45" s="25">
        <v>347.9</v>
      </c>
      <c r="C45" s="20" t="s">
        <v>53</v>
      </c>
      <c r="D45" s="46">
        <v>9362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9362</v>
      </c>
      <c r="O45" s="47">
        <f t="shared" si="9"/>
        <v>1.1317698259187621</v>
      </c>
      <c r="P45" s="9"/>
    </row>
    <row r="46" spans="1:16">
      <c r="A46" s="12"/>
      <c r="B46" s="25">
        <v>349</v>
      </c>
      <c r="C46" s="20" t="s">
        <v>1</v>
      </c>
      <c r="D46" s="46">
        <v>120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120</v>
      </c>
      <c r="O46" s="47">
        <f t="shared" si="9"/>
        <v>1.4506769825918761E-2</v>
      </c>
      <c r="P46" s="9"/>
    </row>
    <row r="47" spans="1:16" ht="15.75">
      <c r="A47" s="29" t="s">
        <v>40</v>
      </c>
      <c r="B47" s="30"/>
      <c r="C47" s="31"/>
      <c r="D47" s="32">
        <f t="shared" ref="D47:M47" si="10">SUM(D48:D49)</f>
        <v>183345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>SUM(D47:M47)</f>
        <v>183345</v>
      </c>
      <c r="O47" s="45">
        <f t="shared" si="9"/>
        <v>22.164530947775628</v>
      </c>
      <c r="P47" s="10"/>
    </row>
    <row r="48" spans="1:16">
      <c r="A48" s="13"/>
      <c r="B48" s="39">
        <v>352</v>
      </c>
      <c r="C48" s="21" t="s">
        <v>56</v>
      </c>
      <c r="D48" s="46">
        <v>650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650</v>
      </c>
      <c r="O48" s="47">
        <f t="shared" si="9"/>
        <v>7.8578336557059966E-2</v>
      </c>
      <c r="P48" s="9"/>
    </row>
    <row r="49" spans="1:119">
      <c r="A49" s="13"/>
      <c r="B49" s="39">
        <v>354</v>
      </c>
      <c r="C49" s="21" t="s">
        <v>57</v>
      </c>
      <c r="D49" s="46">
        <v>182695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182695</v>
      </c>
      <c r="O49" s="47">
        <f t="shared" si="9"/>
        <v>22.08595261121857</v>
      </c>
      <c r="P49" s="9"/>
    </row>
    <row r="50" spans="1:119" ht="15.75">
      <c r="A50" s="29" t="s">
        <v>5</v>
      </c>
      <c r="B50" s="30"/>
      <c r="C50" s="31"/>
      <c r="D50" s="32">
        <f t="shared" ref="D50:M50" si="11">SUM(D51:D59)</f>
        <v>269908</v>
      </c>
      <c r="E50" s="32">
        <f t="shared" si="11"/>
        <v>13954</v>
      </c>
      <c r="F50" s="32">
        <f t="shared" si="11"/>
        <v>3613</v>
      </c>
      <c r="G50" s="32">
        <f t="shared" si="11"/>
        <v>4009</v>
      </c>
      <c r="H50" s="32">
        <f t="shared" si="11"/>
        <v>0</v>
      </c>
      <c r="I50" s="32">
        <f t="shared" si="11"/>
        <v>336757</v>
      </c>
      <c r="J50" s="32">
        <f t="shared" si="11"/>
        <v>3440</v>
      </c>
      <c r="K50" s="32">
        <f t="shared" si="11"/>
        <v>297849</v>
      </c>
      <c r="L50" s="32">
        <f t="shared" si="11"/>
        <v>0</v>
      </c>
      <c r="M50" s="32">
        <f t="shared" si="11"/>
        <v>0</v>
      </c>
      <c r="N50" s="32">
        <f>SUM(D50:M50)</f>
        <v>929530</v>
      </c>
      <c r="O50" s="45">
        <f t="shared" si="9"/>
        <v>112.37064796905223</v>
      </c>
      <c r="P50" s="10"/>
    </row>
    <row r="51" spans="1:119">
      <c r="A51" s="12"/>
      <c r="B51" s="25">
        <v>361.1</v>
      </c>
      <c r="C51" s="20" t="s">
        <v>58</v>
      </c>
      <c r="D51" s="46">
        <v>21727</v>
      </c>
      <c r="E51" s="46">
        <v>2742</v>
      </c>
      <c r="F51" s="46">
        <v>3613</v>
      </c>
      <c r="G51" s="46">
        <v>0</v>
      </c>
      <c r="H51" s="46">
        <v>0</v>
      </c>
      <c r="I51" s="46">
        <v>14112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42194</v>
      </c>
      <c r="O51" s="47">
        <f t="shared" si="9"/>
        <v>5.1008220502901356</v>
      </c>
      <c r="P51" s="9"/>
    </row>
    <row r="52" spans="1:119">
      <c r="A52" s="12"/>
      <c r="B52" s="25">
        <v>361.2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22705</v>
      </c>
      <c r="L52" s="46">
        <v>0</v>
      </c>
      <c r="M52" s="46">
        <v>0</v>
      </c>
      <c r="N52" s="46">
        <f t="shared" ref="N52:N59" si="12">SUM(D52:M52)</f>
        <v>22705</v>
      </c>
      <c r="O52" s="47">
        <f t="shared" si="9"/>
        <v>2.7448017408123793</v>
      </c>
      <c r="P52" s="9"/>
    </row>
    <row r="53" spans="1:119">
      <c r="A53" s="12"/>
      <c r="B53" s="25">
        <v>361.3</v>
      </c>
      <c r="C53" s="20" t="s">
        <v>60</v>
      </c>
      <c r="D53" s="46">
        <v>8806</v>
      </c>
      <c r="E53" s="46">
        <v>772</v>
      </c>
      <c r="F53" s="46">
        <v>0</v>
      </c>
      <c r="G53" s="46">
        <v>0</v>
      </c>
      <c r="H53" s="46">
        <v>0</v>
      </c>
      <c r="I53" s="46">
        <v>5333</v>
      </c>
      <c r="J53" s="46">
        <v>0</v>
      </c>
      <c r="K53" s="46">
        <v>203261</v>
      </c>
      <c r="L53" s="46">
        <v>0</v>
      </c>
      <c r="M53" s="46">
        <v>0</v>
      </c>
      <c r="N53" s="46">
        <f t="shared" si="12"/>
        <v>218172</v>
      </c>
      <c r="O53" s="47">
        <f t="shared" si="9"/>
        <v>26.374758220502901</v>
      </c>
      <c r="P53" s="9"/>
    </row>
    <row r="54" spans="1:119">
      <c r="A54" s="12"/>
      <c r="B54" s="25">
        <v>362</v>
      </c>
      <c r="C54" s="20" t="s">
        <v>61</v>
      </c>
      <c r="D54" s="46">
        <v>50300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50300</v>
      </c>
      <c r="O54" s="47">
        <f t="shared" si="9"/>
        <v>6.0807543520309482</v>
      </c>
      <c r="P54" s="9"/>
    </row>
    <row r="55" spans="1:119">
      <c r="A55" s="12"/>
      <c r="B55" s="25">
        <v>365</v>
      </c>
      <c r="C55" s="20" t="s">
        <v>62</v>
      </c>
      <c r="D55" s="46">
        <v>631</v>
      </c>
      <c r="E55" s="46">
        <v>0</v>
      </c>
      <c r="F55" s="46">
        <v>0</v>
      </c>
      <c r="G55" s="46">
        <v>0</v>
      </c>
      <c r="H55" s="46">
        <v>0</v>
      </c>
      <c r="I55" s="46">
        <v>608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1239</v>
      </c>
      <c r="O55" s="47">
        <f t="shared" si="9"/>
        <v>0.14978239845261121</v>
      </c>
      <c r="P55" s="9"/>
    </row>
    <row r="56" spans="1:119">
      <c r="A56" s="12"/>
      <c r="B56" s="25">
        <v>366</v>
      </c>
      <c r="C56" s="20" t="s">
        <v>63</v>
      </c>
      <c r="D56" s="46">
        <v>3418</v>
      </c>
      <c r="E56" s="46">
        <v>10340</v>
      </c>
      <c r="F56" s="46">
        <v>0</v>
      </c>
      <c r="G56" s="46">
        <v>4009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17767</v>
      </c>
      <c r="O56" s="47">
        <f t="shared" si="9"/>
        <v>2.1478481624758219</v>
      </c>
      <c r="P56" s="9"/>
    </row>
    <row r="57" spans="1:119">
      <c r="A57" s="12"/>
      <c r="B57" s="25">
        <v>368</v>
      </c>
      <c r="C57" s="20" t="s">
        <v>83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71883</v>
      </c>
      <c r="L57" s="46">
        <v>0</v>
      </c>
      <c r="M57" s="46">
        <v>0</v>
      </c>
      <c r="N57" s="46">
        <f t="shared" si="12"/>
        <v>71883</v>
      </c>
      <c r="O57" s="47">
        <f t="shared" si="9"/>
        <v>8.6899177949709863</v>
      </c>
      <c r="P57" s="9"/>
    </row>
    <row r="58" spans="1:119">
      <c r="A58" s="12"/>
      <c r="B58" s="25">
        <v>369.3</v>
      </c>
      <c r="C58" s="20" t="s">
        <v>64</v>
      </c>
      <c r="D58" s="46">
        <v>104150</v>
      </c>
      <c r="E58" s="46">
        <v>0</v>
      </c>
      <c r="F58" s="46">
        <v>0</v>
      </c>
      <c r="G58" s="46">
        <v>0</v>
      </c>
      <c r="H58" s="46">
        <v>0</v>
      </c>
      <c r="I58" s="46">
        <v>15000</v>
      </c>
      <c r="J58" s="46">
        <v>3440</v>
      </c>
      <c r="K58" s="46">
        <v>0</v>
      </c>
      <c r="L58" s="46">
        <v>0</v>
      </c>
      <c r="M58" s="46">
        <v>0</v>
      </c>
      <c r="N58" s="46">
        <f t="shared" si="12"/>
        <v>122590</v>
      </c>
      <c r="O58" s="47">
        <f t="shared" si="9"/>
        <v>14.819874274661508</v>
      </c>
      <c r="P58" s="9"/>
    </row>
    <row r="59" spans="1:119">
      <c r="A59" s="12"/>
      <c r="B59" s="25">
        <v>369.9</v>
      </c>
      <c r="C59" s="20" t="s">
        <v>65</v>
      </c>
      <c r="D59" s="46">
        <v>80876</v>
      </c>
      <c r="E59" s="46">
        <v>100</v>
      </c>
      <c r="F59" s="46">
        <v>0</v>
      </c>
      <c r="G59" s="46">
        <v>0</v>
      </c>
      <c r="H59" s="46">
        <v>0</v>
      </c>
      <c r="I59" s="46">
        <v>301704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382680</v>
      </c>
      <c r="O59" s="47">
        <f t="shared" si="9"/>
        <v>46.262088974854933</v>
      </c>
      <c r="P59" s="9"/>
    </row>
    <row r="60" spans="1:119" ht="15.75">
      <c r="A60" s="29" t="s">
        <v>41</v>
      </c>
      <c r="B60" s="30"/>
      <c r="C60" s="31"/>
      <c r="D60" s="32">
        <f t="shared" ref="D60:M60" si="13">SUM(D61:D61)</f>
        <v>680262</v>
      </c>
      <c r="E60" s="32">
        <f t="shared" si="13"/>
        <v>300349</v>
      </c>
      <c r="F60" s="32">
        <f t="shared" si="13"/>
        <v>0</v>
      </c>
      <c r="G60" s="32">
        <f t="shared" si="13"/>
        <v>5611</v>
      </c>
      <c r="H60" s="32">
        <f t="shared" si="13"/>
        <v>0</v>
      </c>
      <c r="I60" s="32">
        <f t="shared" si="13"/>
        <v>5100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991322</v>
      </c>
      <c r="O60" s="45">
        <f t="shared" si="9"/>
        <v>119.84066731141199</v>
      </c>
      <c r="P60" s="9"/>
    </row>
    <row r="61" spans="1:119" ht="15.75" thickBot="1">
      <c r="A61" s="12"/>
      <c r="B61" s="25">
        <v>381</v>
      </c>
      <c r="C61" s="20" t="s">
        <v>66</v>
      </c>
      <c r="D61" s="46">
        <v>680262</v>
      </c>
      <c r="E61" s="46">
        <v>300349</v>
      </c>
      <c r="F61" s="46">
        <v>0</v>
      </c>
      <c r="G61" s="46">
        <v>5611</v>
      </c>
      <c r="H61" s="46">
        <v>0</v>
      </c>
      <c r="I61" s="46">
        <v>5100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991322</v>
      </c>
      <c r="O61" s="47">
        <f t="shared" si="9"/>
        <v>119.84066731141199</v>
      </c>
      <c r="P61" s="9"/>
    </row>
    <row r="62" spans="1:119" ht="16.5" thickBot="1">
      <c r="A62" s="14" t="s">
        <v>54</v>
      </c>
      <c r="B62" s="23"/>
      <c r="C62" s="22"/>
      <c r="D62" s="15">
        <f t="shared" ref="D62:M62" si="14">SUM(D5,D14,D20,D32,D47,D50,D60)</f>
        <v>8218782</v>
      </c>
      <c r="E62" s="15">
        <f t="shared" si="14"/>
        <v>802064</v>
      </c>
      <c r="F62" s="15">
        <f t="shared" si="14"/>
        <v>784740</v>
      </c>
      <c r="G62" s="15">
        <f t="shared" si="14"/>
        <v>107524</v>
      </c>
      <c r="H62" s="15">
        <f t="shared" si="14"/>
        <v>0</v>
      </c>
      <c r="I62" s="15">
        <f t="shared" si="14"/>
        <v>2879111</v>
      </c>
      <c r="J62" s="15">
        <f t="shared" si="14"/>
        <v>297930</v>
      </c>
      <c r="K62" s="15">
        <f t="shared" si="14"/>
        <v>297849</v>
      </c>
      <c r="L62" s="15">
        <f t="shared" si="14"/>
        <v>0</v>
      </c>
      <c r="M62" s="15">
        <f t="shared" si="14"/>
        <v>0</v>
      </c>
      <c r="N62" s="15">
        <f>SUM(D62:M62)</f>
        <v>13388000</v>
      </c>
      <c r="O62" s="38">
        <f t="shared" si="9"/>
        <v>1618.4719535783365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92</v>
      </c>
      <c r="M64" s="48"/>
      <c r="N64" s="48"/>
      <c r="O64" s="43">
        <v>8272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5495373</v>
      </c>
      <c r="E5" s="27">
        <f t="shared" si="0"/>
        <v>393562</v>
      </c>
      <c r="F5" s="27">
        <f t="shared" si="0"/>
        <v>784595</v>
      </c>
      <c r="G5" s="27">
        <f t="shared" si="0"/>
        <v>0</v>
      </c>
      <c r="H5" s="27">
        <f t="shared" si="0"/>
        <v>0</v>
      </c>
      <c r="I5" s="27">
        <f t="shared" si="0"/>
        <v>24057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6697587</v>
      </c>
      <c r="O5" s="33">
        <f t="shared" ref="O5:O36" si="1">(N5/O$66)</f>
        <v>816.97816540619658</v>
      </c>
      <c r="P5" s="6"/>
    </row>
    <row r="6" spans="1:133">
      <c r="A6" s="12"/>
      <c r="B6" s="25">
        <v>311</v>
      </c>
      <c r="C6" s="20" t="s">
        <v>3</v>
      </c>
      <c r="D6" s="46">
        <v>3946245</v>
      </c>
      <c r="E6" s="46">
        <v>163502</v>
      </c>
      <c r="F6" s="46">
        <v>784595</v>
      </c>
      <c r="G6" s="46">
        <v>0</v>
      </c>
      <c r="H6" s="46">
        <v>0</v>
      </c>
      <c r="I6" s="46">
        <v>24057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4918399</v>
      </c>
      <c r="O6" s="47">
        <f t="shared" si="1"/>
        <v>599.95108563064161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156766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156766</v>
      </c>
      <c r="O7" s="47">
        <f t="shared" si="1"/>
        <v>19.122468894852403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73294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73294</v>
      </c>
      <c r="O8" s="47">
        <f t="shared" si="1"/>
        <v>8.9404732861673573</v>
      </c>
      <c r="P8" s="9"/>
    </row>
    <row r="9" spans="1:133">
      <c r="A9" s="12"/>
      <c r="B9" s="25">
        <v>314.10000000000002</v>
      </c>
      <c r="C9" s="20" t="s">
        <v>14</v>
      </c>
      <c r="D9" s="46">
        <v>613238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613238</v>
      </c>
      <c r="O9" s="47">
        <f t="shared" si="1"/>
        <v>74.803366674798738</v>
      </c>
      <c r="P9" s="9"/>
    </row>
    <row r="10" spans="1:133">
      <c r="A10" s="12"/>
      <c r="B10" s="25">
        <v>314.3</v>
      </c>
      <c r="C10" s="20" t="s">
        <v>15</v>
      </c>
      <c r="D10" s="46">
        <v>143612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143612</v>
      </c>
      <c r="O10" s="47">
        <f t="shared" si="1"/>
        <v>17.517931202732374</v>
      </c>
      <c r="P10" s="9"/>
    </row>
    <row r="11" spans="1:133">
      <c r="A11" s="12"/>
      <c r="B11" s="25">
        <v>314.39999999999998</v>
      </c>
      <c r="C11" s="20" t="s">
        <v>16</v>
      </c>
      <c r="D11" s="46">
        <v>39813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39813</v>
      </c>
      <c r="O11" s="47">
        <f t="shared" si="1"/>
        <v>4.856428397170041</v>
      </c>
      <c r="P11" s="9"/>
    </row>
    <row r="12" spans="1:133">
      <c r="A12" s="12"/>
      <c r="B12" s="25">
        <v>315</v>
      </c>
      <c r="C12" s="20" t="s">
        <v>17</v>
      </c>
      <c r="D12" s="46">
        <v>414748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414748</v>
      </c>
      <c r="O12" s="47">
        <f t="shared" si="1"/>
        <v>50.591363747255429</v>
      </c>
      <c r="P12" s="9"/>
    </row>
    <row r="13" spans="1:133">
      <c r="A13" s="12"/>
      <c r="B13" s="25">
        <v>316</v>
      </c>
      <c r="C13" s="20" t="s">
        <v>18</v>
      </c>
      <c r="D13" s="46">
        <v>337717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337717</v>
      </c>
      <c r="O13" s="47">
        <f t="shared" si="1"/>
        <v>41.19504757257868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702518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702518</v>
      </c>
      <c r="O14" s="45">
        <f t="shared" si="1"/>
        <v>85.693827762868992</v>
      </c>
      <c r="P14" s="10"/>
    </row>
    <row r="15" spans="1:133">
      <c r="A15" s="12"/>
      <c r="B15" s="25">
        <v>322</v>
      </c>
      <c r="C15" s="20" t="s">
        <v>0</v>
      </c>
      <c r="D15" s="46">
        <v>90376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90376</v>
      </c>
      <c r="O15" s="47">
        <f t="shared" si="1"/>
        <v>11.024152232251769</v>
      </c>
      <c r="P15" s="9"/>
    </row>
    <row r="16" spans="1:133">
      <c r="A16" s="12"/>
      <c r="B16" s="25">
        <v>323.10000000000002</v>
      </c>
      <c r="C16" s="20" t="s">
        <v>20</v>
      </c>
      <c r="D16" s="46">
        <v>546589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546589</v>
      </c>
      <c r="O16" s="47">
        <f t="shared" si="1"/>
        <v>66.673456940717244</v>
      </c>
      <c r="P16" s="9"/>
    </row>
    <row r="17" spans="1:16">
      <c r="A17" s="12"/>
      <c r="B17" s="25">
        <v>323.39999999999998</v>
      </c>
      <c r="C17" s="20" t="s">
        <v>21</v>
      </c>
      <c r="D17" s="46">
        <v>6483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6483</v>
      </c>
      <c r="O17" s="47">
        <f t="shared" si="1"/>
        <v>0.79080263478897295</v>
      </c>
      <c r="P17" s="9"/>
    </row>
    <row r="18" spans="1:16">
      <c r="A18" s="12"/>
      <c r="B18" s="25">
        <v>323.7</v>
      </c>
      <c r="C18" s="20" t="s">
        <v>22</v>
      </c>
      <c r="D18" s="46">
        <v>19774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19774</v>
      </c>
      <c r="O18" s="47">
        <f t="shared" si="1"/>
        <v>2.4120517199316907</v>
      </c>
      <c r="P18" s="9"/>
    </row>
    <row r="19" spans="1:16">
      <c r="A19" s="12"/>
      <c r="B19" s="25">
        <v>329</v>
      </c>
      <c r="C19" s="20" t="s">
        <v>23</v>
      </c>
      <c r="D19" s="46">
        <v>39296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39296</v>
      </c>
      <c r="O19" s="47">
        <f t="shared" si="1"/>
        <v>4.793364235179312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838790</v>
      </c>
      <c r="E20" s="32">
        <f t="shared" si="5"/>
        <v>107929</v>
      </c>
      <c r="F20" s="32">
        <f t="shared" si="5"/>
        <v>0</v>
      </c>
      <c r="G20" s="32">
        <f t="shared" si="5"/>
        <v>78817</v>
      </c>
      <c r="H20" s="32">
        <f t="shared" si="5"/>
        <v>0</v>
      </c>
      <c r="I20" s="32">
        <f t="shared" si="5"/>
        <v>2400000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3425536</v>
      </c>
      <c r="O20" s="45">
        <f t="shared" si="1"/>
        <v>417.85020736765063</v>
      </c>
      <c r="P20" s="10"/>
    </row>
    <row r="21" spans="1:16">
      <c r="A21" s="12"/>
      <c r="B21" s="25">
        <v>331.7</v>
      </c>
      <c r="C21" s="20" t="s">
        <v>77</v>
      </c>
      <c r="D21" s="46">
        <v>0</v>
      </c>
      <c r="E21" s="46">
        <v>0</v>
      </c>
      <c r="F21" s="46">
        <v>0</v>
      </c>
      <c r="G21" s="46">
        <v>45931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45931</v>
      </c>
      <c r="O21" s="47">
        <f t="shared" si="1"/>
        <v>5.6027079775555011</v>
      </c>
      <c r="P21" s="9"/>
    </row>
    <row r="22" spans="1:16">
      <c r="A22" s="12"/>
      <c r="B22" s="25">
        <v>334.7</v>
      </c>
      <c r="C22" s="20" t="s">
        <v>26</v>
      </c>
      <c r="D22" s="46">
        <v>7501</v>
      </c>
      <c r="E22" s="46">
        <v>0</v>
      </c>
      <c r="F22" s="46">
        <v>0</v>
      </c>
      <c r="G22" s="46">
        <v>17975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25476</v>
      </c>
      <c r="O22" s="47">
        <f t="shared" si="1"/>
        <v>3.1075872163942426</v>
      </c>
      <c r="P22" s="9"/>
    </row>
    <row r="23" spans="1:16">
      <c r="A23" s="12"/>
      <c r="B23" s="25">
        <v>335.12</v>
      </c>
      <c r="C23" s="20" t="s">
        <v>27</v>
      </c>
      <c r="D23" s="46">
        <v>226112</v>
      </c>
      <c r="E23" s="46">
        <v>91264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317376</v>
      </c>
      <c r="O23" s="47">
        <f t="shared" si="1"/>
        <v>38.713832642107832</v>
      </c>
      <c r="P23" s="9"/>
    </row>
    <row r="24" spans="1:16">
      <c r="A24" s="12"/>
      <c r="B24" s="25">
        <v>335.15</v>
      </c>
      <c r="C24" s="20" t="s">
        <v>28</v>
      </c>
      <c r="D24" s="46">
        <v>9425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9425</v>
      </c>
      <c r="O24" s="47">
        <f t="shared" si="1"/>
        <v>1.149670651378385</v>
      </c>
      <c r="P24" s="9"/>
    </row>
    <row r="25" spans="1:16">
      <c r="A25" s="12"/>
      <c r="B25" s="25">
        <v>335.18</v>
      </c>
      <c r="C25" s="20" t="s">
        <v>29</v>
      </c>
      <c r="D25" s="46">
        <v>579262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579262</v>
      </c>
      <c r="O25" s="47">
        <f t="shared" si="1"/>
        <v>70.658941205171999</v>
      </c>
      <c r="P25" s="9"/>
    </row>
    <row r="26" spans="1:16">
      <c r="A26" s="12"/>
      <c r="B26" s="25">
        <v>335.19</v>
      </c>
      <c r="C26" s="20" t="s">
        <v>42</v>
      </c>
      <c r="D26" s="46">
        <v>3364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3364</v>
      </c>
      <c r="O26" s="47">
        <f t="shared" si="1"/>
        <v>0.41034398633813124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16665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16665</v>
      </c>
      <c r="O27" s="47">
        <f t="shared" si="1"/>
        <v>2.0328128811905342</v>
      </c>
      <c r="P27" s="9"/>
    </row>
    <row r="28" spans="1:16">
      <c r="A28" s="12"/>
      <c r="B28" s="25">
        <v>337.2</v>
      </c>
      <c r="C28" s="20" t="s">
        <v>30</v>
      </c>
      <c r="D28" s="46">
        <v>0</v>
      </c>
      <c r="E28" s="46">
        <v>0</v>
      </c>
      <c r="F28" s="46">
        <v>0</v>
      </c>
      <c r="G28" s="46">
        <v>10506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10506</v>
      </c>
      <c r="O28" s="47">
        <f t="shared" si="1"/>
        <v>1.2815320809953648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3094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3094</v>
      </c>
      <c r="O29" s="47">
        <f t="shared" si="1"/>
        <v>0.37740912417662842</v>
      </c>
      <c r="P29" s="9"/>
    </row>
    <row r="30" spans="1:16">
      <c r="A30" s="12"/>
      <c r="B30" s="25">
        <v>337.7</v>
      </c>
      <c r="C30" s="20" t="s">
        <v>33</v>
      </c>
      <c r="D30" s="46">
        <v>0</v>
      </c>
      <c r="E30" s="46">
        <v>0</v>
      </c>
      <c r="F30" s="46">
        <v>0</v>
      </c>
      <c r="G30" s="46">
        <v>1311</v>
      </c>
      <c r="H30" s="46">
        <v>0</v>
      </c>
      <c r="I30" s="46">
        <v>2400000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2401311</v>
      </c>
      <c r="O30" s="47">
        <f t="shared" si="1"/>
        <v>292.91424737740914</v>
      </c>
      <c r="P30" s="9"/>
    </row>
    <row r="31" spans="1:16">
      <c r="A31" s="12"/>
      <c r="B31" s="25">
        <v>338</v>
      </c>
      <c r="C31" s="20" t="s">
        <v>34</v>
      </c>
      <c r="D31" s="46">
        <v>13126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13126</v>
      </c>
      <c r="O31" s="47">
        <f t="shared" si="1"/>
        <v>1.6011222249329105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SUM(D33:D47)</f>
        <v>420027</v>
      </c>
      <c r="E32" s="32">
        <f t="shared" si="7"/>
        <v>47904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2711533</v>
      </c>
      <c r="J32" s="32">
        <f t="shared" si="7"/>
        <v>222035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3401499</v>
      </c>
      <c r="O32" s="45">
        <f t="shared" si="1"/>
        <v>414.91815076848013</v>
      </c>
      <c r="P32" s="10"/>
    </row>
    <row r="33" spans="1:16">
      <c r="A33" s="12"/>
      <c r="B33" s="25">
        <v>341.2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222035</v>
      </c>
      <c r="K33" s="46">
        <v>0</v>
      </c>
      <c r="L33" s="46">
        <v>0</v>
      </c>
      <c r="M33" s="46">
        <v>0</v>
      </c>
      <c r="N33" s="46">
        <f t="shared" ref="N33:N47" si="8">SUM(D33:M33)</f>
        <v>222035</v>
      </c>
      <c r="O33" s="47">
        <f t="shared" si="1"/>
        <v>27.084044888997315</v>
      </c>
      <c r="P33" s="9"/>
    </row>
    <row r="34" spans="1:16">
      <c r="A34" s="12"/>
      <c r="B34" s="25">
        <v>341.3</v>
      </c>
      <c r="C34" s="20" t="s">
        <v>44</v>
      </c>
      <c r="D34" s="46">
        <v>318875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318875</v>
      </c>
      <c r="O34" s="47">
        <f t="shared" si="1"/>
        <v>38.896682117589656</v>
      </c>
      <c r="P34" s="9"/>
    </row>
    <row r="35" spans="1:16">
      <c r="A35" s="12"/>
      <c r="B35" s="25">
        <v>341.9</v>
      </c>
      <c r="C35" s="20" t="s">
        <v>45</v>
      </c>
      <c r="D35" s="46">
        <v>6568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6568</v>
      </c>
      <c r="O35" s="47">
        <f t="shared" si="1"/>
        <v>0.80117101732129792</v>
      </c>
      <c r="P35" s="9"/>
    </row>
    <row r="36" spans="1:16">
      <c r="A36" s="12"/>
      <c r="B36" s="25">
        <v>342.5</v>
      </c>
      <c r="C36" s="20" t="s">
        <v>46</v>
      </c>
      <c r="D36" s="46">
        <v>2750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2750</v>
      </c>
      <c r="O36" s="47">
        <f t="shared" si="1"/>
        <v>0.3354476701634545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1482354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1482354</v>
      </c>
      <c r="O37" s="47">
        <f t="shared" ref="O37:O64" si="9">(N37/O$66)</f>
        <v>180.81898023908269</v>
      </c>
      <c r="P37" s="9"/>
    </row>
    <row r="38" spans="1:16">
      <c r="A38" s="12"/>
      <c r="B38" s="25">
        <v>343.9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504436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504436</v>
      </c>
      <c r="O38" s="47">
        <f t="shared" si="9"/>
        <v>61.531593071480849</v>
      </c>
      <c r="P38" s="9"/>
    </row>
    <row r="39" spans="1:16">
      <c r="A39" s="12"/>
      <c r="B39" s="25">
        <v>344.3</v>
      </c>
      <c r="C39" s="20" t="s">
        <v>78</v>
      </c>
      <c r="D39" s="46">
        <v>2220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2220</v>
      </c>
      <c r="O39" s="47">
        <f t="shared" si="9"/>
        <v>0.27079775555013419</v>
      </c>
      <c r="P39" s="9"/>
    </row>
    <row r="40" spans="1:16">
      <c r="A40" s="12"/>
      <c r="B40" s="25">
        <v>344.5</v>
      </c>
      <c r="C40" s="20" t="s">
        <v>79</v>
      </c>
      <c r="D40" s="46">
        <v>41964</v>
      </c>
      <c r="E40" s="46">
        <v>0</v>
      </c>
      <c r="F40" s="46">
        <v>0</v>
      </c>
      <c r="G40" s="46">
        <v>0</v>
      </c>
      <c r="H40" s="46">
        <v>0</v>
      </c>
      <c r="I40" s="46">
        <v>38770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80734</v>
      </c>
      <c r="O40" s="47">
        <f t="shared" si="9"/>
        <v>9.8480117101732123</v>
      </c>
      <c r="P40" s="9"/>
    </row>
    <row r="41" spans="1:16">
      <c r="A41" s="12"/>
      <c r="B41" s="25">
        <v>347.1</v>
      </c>
      <c r="C41" s="20" t="s">
        <v>49</v>
      </c>
      <c r="D41" s="46">
        <v>389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389</v>
      </c>
      <c r="O41" s="47">
        <f t="shared" si="9"/>
        <v>4.7450597706757747E-2</v>
      </c>
      <c r="P41" s="9"/>
    </row>
    <row r="42" spans="1:16">
      <c r="A42" s="12"/>
      <c r="B42" s="25">
        <v>347.2</v>
      </c>
      <c r="C42" s="20" t="s">
        <v>50</v>
      </c>
      <c r="D42" s="46">
        <v>26958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26958</v>
      </c>
      <c r="O42" s="47">
        <f t="shared" si="9"/>
        <v>3.2883630153696024</v>
      </c>
      <c r="P42" s="9"/>
    </row>
    <row r="43" spans="1:16">
      <c r="A43" s="12"/>
      <c r="B43" s="25">
        <v>347.3</v>
      </c>
      <c r="C43" s="20" t="s">
        <v>80</v>
      </c>
      <c r="D43" s="46">
        <v>0</v>
      </c>
      <c r="E43" s="46">
        <v>30515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30515</v>
      </c>
      <c r="O43" s="47">
        <f t="shared" si="9"/>
        <v>3.7222493291046597</v>
      </c>
      <c r="P43" s="9"/>
    </row>
    <row r="44" spans="1:16">
      <c r="A44" s="12"/>
      <c r="B44" s="25">
        <v>347.4</v>
      </c>
      <c r="C44" s="20" t="s">
        <v>51</v>
      </c>
      <c r="D44" s="46">
        <v>0</v>
      </c>
      <c r="E44" s="46">
        <v>17389</v>
      </c>
      <c r="F44" s="46">
        <v>0</v>
      </c>
      <c r="G44" s="46">
        <v>0</v>
      </c>
      <c r="H44" s="46">
        <v>0</v>
      </c>
      <c r="I44" s="46">
        <v>404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17793</v>
      </c>
      <c r="O44" s="47">
        <f t="shared" si="9"/>
        <v>2.1704074164430347</v>
      </c>
      <c r="P44" s="9"/>
    </row>
    <row r="45" spans="1:16">
      <c r="A45" s="12"/>
      <c r="B45" s="25">
        <v>347.5</v>
      </c>
      <c r="C45" s="20" t="s">
        <v>52</v>
      </c>
      <c r="D45" s="46">
        <v>7863</v>
      </c>
      <c r="E45" s="46">
        <v>0</v>
      </c>
      <c r="F45" s="46">
        <v>0</v>
      </c>
      <c r="G45" s="46">
        <v>0</v>
      </c>
      <c r="H45" s="46">
        <v>0</v>
      </c>
      <c r="I45" s="46">
        <v>680569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688432</v>
      </c>
      <c r="O45" s="47">
        <f t="shared" si="9"/>
        <v>83.975603805806301</v>
      </c>
      <c r="P45" s="9"/>
    </row>
    <row r="46" spans="1:16">
      <c r="A46" s="12"/>
      <c r="B46" s="25">
        <v>347.9</v>
      </c>
      <c r="C46" s="20" t="s">
        <v>53</v>
      </c>
      <c r="D46" s="46">
        <v>12320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12320</v>
      </c>
      <c r="O46" s="47">
        <f t="shared" si="9"/>
        <v>1.5028055623322762</v>
      </c>
      <c r="P46" s="9"/>
    </row>
    <row r="47" spans="1:16">
      <c r="A47" s="12"/>
      <c r="B47" s="25">
        <v>349</v>
      </c>
      <c r="C47" s="20" t="s">
        <v>1</v>
      </c>
      <c r="D47" s="46">
        <v>120</v>
      </c>
      <c r="E47" s="46">
        <v>0</v>
      </c>
      <c r="F47" s="46">
        <v>0</v>
      </c>
      <c r="G47" s="46">
        <v>0</v>
      </c>
      <c r="H47" s="46">
        <v>0</v>
      </c>
      <c r="I47" s="46">
        <v>5000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5120</v>
      </c>
      <c r="O47" s="47">
        <f t="shared" si="9"/>
        <v>0.62454257135886804</v>
      </c>
      <c r="P47" s="9"/>
    </row>
    <row r="48" spans="1:16" ht="15.75">
      <c r="A48" s="29" t="s">
        <v>40</v>
      </c>
      <c r="B48" s="30"/>
      <c r="C48" s="31"/>
      <c r="D48" s="32">
        <f t="shared" ref="D48:M48" si="10">SUM(D49:D51)</f>
        <v>132963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3517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136480</v>
      </c>
      <c r="O48" s="45">
        <f t="shared" si="9"/>
        <v>16.647962917784824</v>
      </c>
      <c r="P48" s="10"/>
    </row>
    <row r="49" spans="1:119">
      <c r="A49" s="13"/>
      <c r="B49" s="39">
        <v>352</v>
      </c>
      <c r="C49" s="21" t="s">
        <v>56</v>
      </c>
      <c r="D49" s="46">
        <v>1142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1142</v>
      </c>
      <c r="O49" s="47">
        <f t="shared" si="9"/>
        <v>0.13930226884606001</v>
      </c>
      <c r="P49" s="9"/>
    </row>
    <row r="50" spans="1:119">
      <c r="A50" s="13"/>
      <c r="B50" s="39">
        <v>354</v>
      </c>
      <c r="C50" s="21" t="s">
        <v>57</v>
      </c>
      <c r="D50" s="46">
        <v>131821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131821</v>
      </c>
      <c r="O50" s="47">
        <f t="shared" si="9"/>
        <v>16.07965357404245</v>
      </c>
      <c r="P50" s="9"/>
    </row>
    <row r="51" spans="1:119">
      <c r="A51" s="13"/>
      <c r="B51" s="39">
        <v>359</v>
      </c>
      <c r="C51" s="21" t="s">
        <v>81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3517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3517</v>
      </c>
      <c r="O51" s="47">
        <f t="shared" si="9"/>
        <v>0.42900707489631618</v>
      </c>
      <c r="P51" s="9"/>
    </row>
    <row r="52" spans="1:119" ht="15.75">
      <c r="A52" s="29" t="s">
        <v>5</v>
      </c>
      <c r="B52" s="30"/>
      <c r="C52" s="31"/>
      <c r="D52" s="32">
        <f t="shared" ref="D52:M52" si="12">SUM(D53:D61)</f>
        <v>302661</v>
      </c>
      <c r="E52" s="32">
        <f t="shared" si="12"/>
        <v>4566</v>
      </c>
      <c r="F52" s="32">
        <f t="shared" si="12"/>
        <v>3363</v>
      </c>
      <c r="G52" s="32">
        <f t="shared" si="12"/>
        <v>0</v>
      </c>
      <c r="H52" s="32">
        <f t="shared" si="12"/>
        <v>0</v>
      </c>
      <c r="I52" s="32">
        <f t="shared" si="12"/>
        <v>433128</v>
      </c>
      <c r="J52" s="32">
        <f t="shared" si="12"/>
        <v>6542</v>
      </c>
      <c r="K52" s="32">
        <f t="shared" si="12"/>
        <v>76594</v>
      </c>
      <c r="L52" s="32">
        <f t="shared" si="12"/>
        <v>0</v>
      </c>
      <c r="M52" s="32">
        <f t="shared" si="12"/>
        <v>0</v>
      </c>
      <c r="N52" s="32">
        <f t="shared" si="11"/>
        <v>826854</v>
      </c>
      <c r="O52" s="45">
        <f t="shared" si="9"/>
        <v>100.860453769212</v>
      </c>
      <c r="P52" s="10"/>
    </row>
    <row r="53" spans="1:119">
      <c r="A53" s="12"/>
      <c r="B53" s="25">
        <v>361.1</v>
      </c>
      <c r="C53" s="20" t="s">
        <v>58</v>
      </c>
      <c r="D53" s="46">
        <v>24984</v>
      </c>
      <c r="E53" s="46">
        <v>1977</v>
      </c>
      <c r="F53" s="46">
        <v>3363</v>
      </c>
      <c r="G53" s="46">
        <v>0</v>
      </c>
      <c r="H53" s="46">
        <v>0</v>
      </c>
      <c r="I53" s="46">
        <v>7626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37950</v>
      </c>
      <c r="O53" s="47">
        <f t="shared" si="9"/>
        <v>4.6291778482556722</v>
      </c>
      <c r="P53" s="9"/>
    </row>
    <row r="54" spans="1:119">
      <c r="A54" s="12"/>
      <c r="B54" s="25">
        <v>361.2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33888</v>
      </c>
      <c r="L54" s="46">
        <v>0</v>
      </c>
      <c r="M54" s="46">
        <v>0</v>
      </c>
      <c r="N54" s="46">
        <f t="shared" ref="N54:N61" si="13">SUM(D54:M54)</f>
        <v>33888</v>
      </c>
      <c r="O54" s="47">
        <f t="shared" si="9"/>
        <v>4.1336911441815074</v>
      </c>
      <c r="P54" s="9"/>
    </row>
    <row r="55" spans="1:119">
      <c r="A55" s="12"/>
      <c r="B55" s="25">
        <v>361.3</v>
      </c>
      <c r="C55" s="20" t="s">
        <v>60</v>
      </c>
      <c r="D55" s="46">
        <v>5502</v>
      </c>
      <c r="E55" s="46">
        <v>483</v>
      </c>
      <c r="F55" s="46">
        <v>0</v>
      </c>
      <c r="G55" s="46">
        <v>0</v>
      </c>
      <c r="H55" s="46">
        <v>0</v>
      </c>
      <c r="I55" s="46">
        <v>3331</v>
      </c>
      <c r="J55" s="46">
        <v>0</v>
      </c>
      <c r="K55" s="46">
        <v>-4894</v>
      </c>
      <c r="L55" s="46">
        <v>0</v>
      </c>
      <c r="M55" s="46">
        <v>0</v>
      </c>
      <c r="N55" s="46">
        <f t="shared" si="13"/>
        <v>4422</v>
      </c>
      <c r="O55" s="47">
        <f t="shared" si="9"/>
        <v>0.53939985362283482</v>
      </c>
      <c r="P55" s="9"/>
    </row>
    <row r="56" spans="1:119">
      <c r="A56" s="12"/>
      <c r="B56" s="25">
        <v>362</v>
      </c>
      <c r="C56" s="20" t="s">
        <v>61</v>
      </c>
      <c r="D56" s="46">
        <v>48359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48359</v>
      </c>
      <c r="O56" s="47">
        <f t="shared" si="9"/>
        <v>5.8988777750670893</v>
      </c>
      <c r="P56" s="9"/>
    </row>
    <row r="57" spans="1:119">
      <c r="A57" s="12"/>
      <c r="B57" s="25">
        <v>365</v>
      </c>
      <c r="C57" s="20" t="s">
        <v>62</v>
      </c>
      <c r="D57" s="46">
        <v>2851</v>
      </c>
      <c r="E57" s="46">
        <v>0</v>
      </c>
      <c r="F57" s="46">
        <v>0</v>
      </c>
      <c r="G57" s="46">
        <v>0</v>
      </c>
      <c r="H57" s="46">
        <v>0</v>
      </c>
      <c r="I57" s="46">
        <v>292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3143</v>
      </c>
      <c r="O57" s="47">
        <f t="shared" si="9"/>
        <v>0.38338619175408634</v>
      </c>
      <c r="P57" s="9"/>
    </row>
    <row r="58" spans="1:119">
      <c r="A58" s="12"/>
      <c r="B58" s="25">
        <v>366</v>
      </c>
      <c r="C58" s="20" t="s">
        <v>63</v>
      </c>
      <c r="D58" s="46">
        <v>5107</v>
      </c>
      <c r="E58" s="46">
        <v>2100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7207</v>
      </c>
      <c r="O58" s="47">
        <f t="shared" si="9"/>
        <v>0.87911685777018789</v>
      </c>
      <c r="P58" s="9"/>
    </row>
    <row r="59" spans="1:119">
      <c r="A59" s="12"/>
      <c r="B59" s="25">
        <v>368</v>
      </c>
      <c r="C59" s="20" t="s">
        <v>83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47600</v>
      </c>
      <c r="L59" s="46">
        <v>0</v>
      </c>
      <c r="M59" s="46">
        <v>0</v>
      </c>
      <c r="N59" s="46">
        <f t="shared" si="13"/>
        <v>47600</v>
      </c>
      <c r="O59" s="47">
        <f t="shared" si="9"/>
        <v>5.8062942181019759</v>
      </c>
      <c r="P59" s="9"/>
    </row>
    <row r="60" spans="1:119">
      <c r="A60" s="12"/>
      <c r="B60" s="25">
        <v>369.3</v>
      </c>
      <c r="C60" s="20" t="s">
        <v>64</v>
      </c>
      <c r="D60" s="46">
        <v>135889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6542</v>
      </c>
      <c r="K60" s="46">
        <v>0</v>
      </c>
      <c r="L60" s="46">
        <v>0</v>
      </c>
      <c r="M60" s="46">
        <v>0</v>
      </c>
      <c r="N60" s="46">
        <f t="shared" si="13"/>
        <v>142431</v>
      </c>
      <c r="O60" s="47">
        <f t="shared" si="9"/>
        <v>17.373871676018542</v>
      </c>
      <c r="P60" s="9"/>
    </row>
    <row r="61" spans="1:119">
      <c r="A61" s="12"/>
      <c r="B61" s="25">
        <v>369.9</v>
      </c>
      <c r="C61" s="20" t="s">
        <v>65</v>
      </c>
      <c r="D61" s="46">
        <v>79969</v>
      </c>
      <c r="E61" s="46">
        <v>6</v>
      </c>
      <c r="F61" s="46">
        <v>0</v>
      </c>
      <c r="G61" s="46">
        <v>0</v>
      </c>
      <c r="H61" s="46">
        <v>0</v>
      </c>
      <c r="I61" s="46">
        <v>421879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501854</v>
      </c>
      <c r="O61" s="47">
        <f t="shared" si="9"/>
        <v>61.216638204440109</v>
      </c>
      <c r="P61" s="9"/>
    </row>
    <row r="62" spans="1:119" ht="15.75">
      <c r="A62" s="29" t="s">
        <v>41</v>
      </c>
      <c r="B62" s="30"/>
      <c r="C62" s="31"/>
      <c r="D62" s="32">
        <f t="shared" ref="D62:M62" si="14">SUM(D63:D63)</f>
        <v>755494</v>
      </c>
      <c r="E62" s="32">
        <f t="shared" si="14"/>
        <v>352212</v>
      </c>
      <c r="F62" s="32">
        <f t="shared" si="14"/>
        <v>0</v>
      </c>
      <c r="G62" s="32">
        <f t="shared" si="14"/>
        <v>1668</v>
      </c>
      <c r="H62" s="32">
        <f t="shared" si="14"/>
        <v>0</v>
      </c>
      <c r="I62" s="32">
        <f t="shared" si="14"/>
        <v>19175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1128549</v>
      </c>
      <c r="O62" s="45">
        <f t="shared" si="9"/>
        <v>137.66150280556232</v>
      </c>
      <c r="P62" s="9"/>
    </row>
    <row r="63" spans="1:119" ht="15.75" thickBot="1">
      <c r="A63" s="12"/>
      <c r="B63" s="25">
        <v>381</v>
      </c>
      <c r="C63" s="20" t="s">
        <v>66</v>
      </c>
      <c r="D63" s="46">
        <v>755494</v>
      </c>
      <c r="E63" s="46">
        <v>352212</v>
      </c>
      <c r="F63" s="46">
        <v>0</v>
      </c>
      <c r="G63" s="46">
        <v>1668</v>
      </c>
      <c r="H63" s="46">
        <v>0</v>
      </c>
      <c r="I63" s="46">
        <v>19175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1128549</v>
      </c>
      <c r="O63" s="47">
        <f t="shared" si="9"/>
        <v>137.66150280556232</v>
      </c>
      <c r="P63" s="9"/>
    </row>
    <row r="64" spans="1:119" ht="16.5" thickBot="1">
      <c r="A64" s="14" t="s">
        <v>54</v>
      </c>
      <c r="B64" s="23"/>
      <c r="C64" s="22"/>
      <c r="D64" s="15">
        <f t="shared" ref="D64:M64" si="15">SUM(D5,D14,D20,D32,D48,D52,D62)</f>
        <v>8647826</v>
      </c>
      <c r="E64" s="15">
        <f t="shared" si="15"/>
        <v>906173</v>
      </c>
      <c r="F64" s="15">
        <f t="shared" si="15"/>
        <v>787958</v>
      </c>
      <c r="G64" s="15">
        <f t="shared" si="15"/>
        <v>80485</v>
      </c>
      <c r="H64" s="15">
        <f t="shared" si="15"/>
        <v>0</v>
      </c>
      <c r="I64" s="15">
        <f t="shared" si="15"/>
        <v>5591410</v>
      </c>
      <c r="J64" s="15">
        <f t="shared" si="15"/>
        <v>228577</v>
      </c>
      <c r="K64" s="15">
        <f t="shared" si="15"/>
        <v>76594</v>
      </c>
      <c r="L64" s="15">
        <f t="shared" si="15"/>
        <v>0</v>
      </c>
      <c r="M64" s="15">
        <f t="shared" si="15"/>
        <v>0</v>
      </c>
      <c r="N64" s="15">
        <f>SUM(D64:M64)</f>
        <v>16319023</v>
      </c>
      <c r="O64" s="38">
        <f t="shared" si="9"/>
        <v>1990.6102707977554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89</v>
      </c>
      <c r="M66" s="48"/>
      <c r="N66" s="48"/>
      <c r="O66" s="43">
        <v>8198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87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6279132</v>
      </c>
      <c r="E5" s="27">
        <f t="shared" si="0"/>
        <v>487064</v>
      </c>
      <c r="F5" s="27">
        <f t="shared" si="0"/>
        <v>758806</v>
      </c>
      <c r="G5" s="27">
        <f t="shared" si="0"/>
        <v>0</v>
      </c>
      <c r="H5" s="27">
        <f t="shared" si="0"/>
        <v>0</v>
      </c>
      <c r="I5" s="27">
        <f t="shared" si="0"/>
        <v>14616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7539618</v>
      </c>
      <c r="O5" s="33">
        <f t="shared" ref="O5:O36" si="1">(N5/O$69)</f>
        <v>924.53930104230528</v>
      </c>
      <c r="P5" s="6"/>
    </row>
    <row r="6" spans="1:133">
      <c r="A6" s="12"/>
      <c r="B6" s="25">
        <v>311</v>
      </c>
      <c r="C6" s="20" t="s">
        <v>3</v>
      </c>
      <c r="D6" s="46">
        <v>4689300</v>
      </c>
      <c r="E6" s="46">
        <v>250104</v>
      </c>
      <c r="F6" s="46">
        <v>758806</v>
      </c>
      <c r="G6" s="46">
        <v>0</v>
      </c>
      <c r="H6" s="46">
        <v>0</v>
      </c>
      <c r="I6" s="46">
        <v>14616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5712826</v>
      </c>
      <c r="O6" s="47">
        <f t="shared" si="1"/>
        <v>700.53047210300429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161673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161673</v>
      </c>
      <c r="O7" s="47">
        <f t="shared" si="1"/>
        <v>19.825015328019621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75287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75287</v>
      </c>
      <c r="O8" s="47">
        <f t="shared" si="1"/>
        <v>9.2320049049662778</v>
      </c>
      <c r="P8" s="9"/>
    </row>
    <row r="9" spans="1:133">
      <c r="A9" s="12"/>
      <c r="B9" s="25">
        <v>314.10000000000002</v>
      </c>
      <c r="C9" s="20" t="s">
        <v>14</v>
      </c>
      <c r="D9" s="46">
        <v>607096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607096</v>
      </c>
      <c r="O9" s="47">
        <f t="shared" si="1"/>
        <v>74.444635193133053</v>
      </c>
      <c r="P9" s="9"/>
    </row>
    <row r="10" spans="1:133">
      <c r="A10" s="12"/>
      <c r="B10" s="25">
        <v>314.3</v>
      </c>
      <c r="C10" s="20" t="s">
        <v>15</v>
      </c>
      <c r="D10" s="46">
        <v>138113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138113</v>
      </c>
      <c r="O10" s="47">
        <f t="shared" si="1"/>
        <v>16.935990190067443</v>
      </c>
      <c r="P10" s="9"/>
    </row>
    <row r="11" spans="1:133">
      <c r="A11" s="12"/>
      <c r="B11" s="25">
        <v>314.39999999999998</v>
      </c>
      <c r="C11" s="20" t="s">
        <v>16</v>
      </c>
      <c r="D11" s="46">
        <v>26175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26175</v>
      </c>
      <c r="O11" s="47">
        <f t="shared" si="1"/>
        <v>3.2096873083997548</v>
      </c>
      <c r="P11" s="9"/>
    </row>
    <row r="12" spans="1:133">
      <c r="A12" s="12"/>
      <c r="B12" s="25">
        <v>315</v>
      </c>
      <c r="C12" s="20" t="s">
        <v>17</v>
      </c>
      <c r="D12" s="46">
        <v>464184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464184</v>
      </c>
      <c r="O12" s="47">
        <f t="shared" si="1"/>
        <v>56.920171673819745</v>
      </c>
      <c r="P12" s="9"/>
    </row>
    <row r="13" spans="1:133">
      <c r="A13" s="12"/>
      <c r="B13" s="25">
        <v>316</v>
      </c>
      <c r="C13" s="20" t="s">
        <v>18</v>
      </c>
      <c r="D13" s="46">
        <v>354264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354264</v>
      </c>
      <c r="O13" s="47">
        <f t="shared" si="1"/>
        <v>43.441324340895157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741805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741805</v>
      </c>
      <c r="O14" s="45">
        <f t="shared" si="1"/>
        <v>90.963212752912327</v>
      </c>
      <c r="P14" s="10"/>
    </row>
    <row r="15" spans="1:133">
      <c r="A15" s="12"/>
      <c r="B15" s="25">
        <v>322</v>
      </c>
      <c r="C15" s="20" t="s">
        <v>0</v>
      </c>
      <c r="D15" s="46">
        <v>141472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141472</v>
      </c>
      <c r="O15" s="47">
        <f t="shared" si="1"/>
        <v>17.34788473329246</v>
      </c>
      <c r="P15" s="9"/>
    </row>
    <row r="16" spans="1:133">
      <c r="A16" s="12"/>
      <c r="B16" s="25">
        <v>323.10000000000002</v>
      </c>
      <c r="C16" s="20" t="s">
        <v>20</v>
      </c>
      <c r="D16" s="46">
        <v>547504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547504</v>
      </c>
      <c r="O16" s="47">
        <f t="shared" si="1"/>
        <v>67.137216431637029</v>
      </c>
      <c r="P16" s="9"/>
    </row>
    <row r="17" spans="1:16">
      <c r="A17" s="12"/>
      <c r="B17" s="25">
        <v>323.39999999999998</v>
      </c>
      <c r="C17" s="20" t="s">
        <v>21</v>
      </c>
      <c r="D17" s="46">
        <v>11629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11629</v>
      </c>
      <c r="O17" s="47">
        <f t="shared" si="1"/>
        <v>1.4259963212752913</v>
      </c>
      <c r="P17" s="9"/>
    </row>
    <row r="18" spans="1:16">
      <c r="A18" s="12"/>
      <c r="B18" s="25">
        <v>323.7</v>
      </c>
      <c r="C18" s="20" t="s">
        <v>22</v>
      </c>
      <c r="D18" s="46">
        <v>10735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10735</v>
      </c>
      <c r="O18" s="47">
        <f t="shared" si="1"/>
        <v>1.316370324954016</v>
      </c>
      <c r="P18" s="9"/>
    </row>
    <row r="19" spans="1:16">
      <c r="A19" s="12"/>
      <c r="B19" s="25">
        <v>329</v>
      </c>
      <c r="C19" s="20" t="s">
        <v>23</v>
      </c>
      <c r="D19" s="46">
        <v>30465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30465</v>
      </c>
      <c r="O19" s="47">
        <f t="shared" si="1"/>
        <v>3.7357449417535253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834960</v>
      </c>
      <c r="E20" s="32">
        <f t="shared" si="5"/>
        <v>107721</v>
      </c>
      <c r="F20" s="32">
        <f t="shared" si="5"/>
        <v>0</v>
      </c>
      <c r="G20" s="32">
        <f t="shared" si="5"/>
        <v>44704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987385</v>
      </c>
      <c r="O20" s="45">
        <f t="shared" si="1"/>
        <v>121.07725321888412</v>
      </c>
      <c r="P20" s="10"/>
    </row>
    <row r="21" spans="1:16">
      <c r="A21" s="12"/>
      <c r="B21" s="25">
        <v>331.7</v>
      </c>
      <c r="C21" s="20" t="s">
        <v>77</v>
      </c>
      <c r="D21" s="46">
        <v>0</v>
      </c>
      <c r="E21" s="46">
        <v>0</v>
      </c>
      <c r="F21" s="46">
        <v>0</v>
      </c>
      <c r="G21" s="46">
        <v>27467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27467</v>
      </c>
      <c r="O21" s="47">
        <f t="shared" si="1"/>
        <v>3.3681177191906806</v>
      </c>
      <c r="P21" s="9"/>
    </row>
    <row r="22" spans="1:16">
      <c r="A22" s="12"/>
      <c r="B22" s="25">
        <v>334.7</v>
      </c>
      <c r="C22" s="20" t="s">
        <v>26</v>
      </c>
      <c r="D22" s="46">
        <v>7675</v>
      </c>
      <c r="E22" s="46">
        <v>0</v>
      </c>
      <c r="F22" s="46">
        <v>0</v>
      </c>
      <c r="G22" s="46">
        <v>3697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11372</v>
      </c>
      <c r="O22" s="47">
        <f t="shared" si="1"/>
        <v>1.3944819129368486</v>
      </c>
      <c r="P22" s="9"/>
    </row>
    <row r="23" spans="1:16">
      <c r="A23" s="12"/>
      <c r="B23" s="25">
        <v>335.12</v>
      </c>
      <c r="C23" s="20" t="s">
        <v>27</v>
      </c>
      <c r="D23" s="46">
        <v>223804</v>
      </c>
      <c r="E23" s="46">
        <v>91541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315345</v>
      </c>
      <c r="O23" s="47">
        <f t="shared" si="1"/>
        <v>38.668914776210912</v>
      </c>
      <c r="P23" s="9"/>
    </row>
    <row r="24" spans="1:16">
      <c r="A24" s="12"/>
      <c r="B24" s="25">
        <v>335.15</v>
      </c>
      <c r="C24" s="20" t="s">
        <v>28</v>
      </c>
      <c r="D24" s="46">
        <v>9992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9992</v>
      </c>
      <c r="O24" s="47">
        <f t="shared" si="1"/>
        <v>1.2252605763335378</v>
      </c>
      <c r="P24" s="9"/>
    </row>
    <row r="25" spans="1:16">
      <c r="A25" s="12"/>
      <c r="B25" s="25">
        <v>335.18</v>
      </c>
      <c r="C25" s="20" t="s">
        <v>29</v>
      </c>
      <c r="D25" s="46">
        <v>559351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559351</v>
      </c>
      <c r="O25" s="47">
        <f t="shared" si="1"/>
        <v>68.589944819129371</v>
      </c>
      <c r="P25" s="9"/>
    </row>
    <row r="26" spans="1:16">
      <c r="A26" s="12"/>
      <c r="B26" s="25">
        <v>335.19</v>
      </c>
      <c r="C26" s="20" t="s">
        <v>42</v>
      </c>
      <c r="D26" s="46">
        <v>9909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9909</v>
      </c>
      <c r="O26" s="47">
        <f t="shared" si="1"/>
        <v>1.2150827713059473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16180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16180</v>
      </c>
      <c r="O27" s="47">
        <f t="shared" si="1"/>
        <v>1.9840588595953403</v>
      </c>
      <c r="P27" s="9"/>
    </row>
    <row r="28" spans="1:16">
      <c r="A28" s="12"/>
      <c r="B28" s="25">
        <v>337.2</v>
      </c>
      <c r="C28" s="20" t="s">
        <v>30</v>
      </c>
      <c r="D28" s="46">
        <v>0</v>
      </c>
      <c r="E28" s="46">
        <v>0</v>
      </c>
      <c r="F28" s="46">
        <v>0</v>
      </c>
      <c r="G28" s="46">
        <v>8645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8645</v>
      </c>
      <c r="O28" s="47">
        <f t="shared" si="1"/>
        <v>1.0600858369098713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1516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1516</v>
      </c>
      <c r="O29" s="47">
        <f t="shared" si="1"/>
        <v>0.18589822194972411</v>
      </c>
      <c r="P29" s="9"/>
    </row>
    <row r="30" spans="1:16">
      <c r="A30" s="12"/>
      <c r="B30" s="25">
        <v>337.7</v>
      </c>
      <c r="C30" s="20" t="s">
        <v>33</v>
      </c>
      <c r="D30" s="46">
        <v>0</v>
      </c>
      <c r="E30" s="46">
        <v>0</v>
      </c>
      <c r="F30" s="46">
        <v>0</v>
      </c>
      <c r="G30" s="46">
        <v>3379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3379</v>
      </c>
      <c r="O30" s="47">
        <f t="shared" si="1"/>
        <v>0.41434702636419374</v>
      </c>
      <c r="P30" s="9"/>
    </row>
    <row r="31" spans="1:16">
      <c r="A31" s="12"/>
      <c r="B31" s="25">
        <v>338</v>
      </c>
      <c r="C31" s="20" t="s">
        <v>34</v>
      </c>
      <c r="D31" s="46">
        <v>24229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24229</v>
      </c>
      <c r="O31" s="47">
        <f t="shared" si="1"/>
        <v>2.9710606989576949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SUM(D33:D47)</f>
        <v>352993</v>
      </c>
      <c r="E32" s="32">
        <f t="shared" si="7"/>
        <v>22290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2737284</v>
      </c>
      <c r="J32" s="32">
        <f t="shared" si="7"/>
        <v>293275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3405842</v>
      </c>
      <c r="O32" s="45">
        <f t="shared" si="1"/>
        <v>417.63850398528513</v>
      </c>
      <c r="P32" s="10"/>
    </row>
    <row r="33" spans="1:16">
      <c r="A33" s="12"/>
      <c r="B33" s="25">
        <v>341.2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293275</v>
      </c>
      <c r="K33" s="46">
        <v>0</v>
      </c>
      <c r="L33" s="46">
        <v>0</v>
      </c>
      <c r="M33" s="46">
        <v>0</v>
      </c>
      <c r="N33" s="46">
        <f t="shared" ref="N33:N47" si="8">SUM(D33:M33)</f>
        <v>293275</v>
      </c>
      <c r="O33" s="47">
        <f t="shared" si="1"/>
        <v>35.962599632127528</v>
      </c>
      <c r="P33" s="9"/>
    </row>
    <row r="34" spans="1:16">
      <c r="A34" s="12"/>
      <c r="B34" s="25">
        <v>341.3</v>
      </c>
      <c r="C34" s="20" t="s">
        <v>44</v>
      </c>
      <c r="D34" s="46">
        <v>249250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249250</v>
      </c>
      <c r="O34" s="47">
        <f t="shared" si="1"/>
        <v>30.564071122011036</v>
      </c>
      <c r="P34" s="9"/>
    </row>
    <row r="35" spans="1:16">
      <c r="A35" s="12"/>
      <c r="B35" s="25">
        <v>341.9</v>
      </c>
      <c r="C35" s="20" t="s">
        <v>45</v>
      </c>
      <c r="D35" s="46">
        <v>5510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5510</v>
      </c>
      <c r="O35" s="47">
        <f t="shared" si="1"/>
        <v>0.67565910484365421</v>
      </c>
      <c r="P35" s="9"/>
    </row>
    <row r="36" spans="1:16">
      <c r="A36" s="12"/>
      <c r="B36" s="25">
        <v>342.5</v>
      </c>
      <c r="C36" s="20" t="s">
        <v>46</v>
      </c>
      <c r="D36" s="46">
        <v>4125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4125</v>
      </c>
      <c r="O36" s="47">
        <f t="shared" si="1"/>
        <v>0.50582464745554878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1477547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1477547</v>
      </c>
      <c r="O37" s="47">
        <f t="shared" ref="O37:O67" si="9">(N37/O$69)</f>
        <v>181.18295524218271</v>
      </c>
      <c r="P37" s="9"/>
    </row>
    <row r="38" spans="1:16">
      <c r="A38" s="12"/>
      <c r="B38" s="25">
        <v>343.9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505265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505265</v>
      </c>
      <c r="O38" s="47">
        <f t="shared" si="9"/>
        <v>61.957694665849175</v>
      </c>
      <c r="P38" s="9"/>
    </row>
    <row r="39" spans="1:16">
      <c r="A39" s="12"/>
      <c r="B39" s="25">
        <v>344.3</v>
      </c>
      <c r="C39" s="20" t="s">
        <v>78</v>
      </c>
      <c r="D39" s="46">
        <v>1539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1539</v>
      </c>
      <c r="O39" s="47">
        <f t="shared" si="9"/>
        <v>0.18871857755977928</v>
      </c>
      <c r="P39" s="9"/>
    </row>
    <row r="40" spans="1:16">
      <c r="A40" s="12"/>
      <c r="B40" s="25">
        <v>344.5</v>
      </c>
      <c r="C40" s="20" t="s">
        <v>79</v>
      </c>
      <c r="D40" s="46">
        <v>40396</v>
      </c>
      <c r="E40" s="46">
        <v>0</v>
      </c>
      <c r="F40" s="46">
        <v>0</v>
      </c>
      <c r="G40" s="46">
        <v>0</v>
      </c>
      <c r="H40" s="46">
        <v>0</v>
      </c>
      <c r="I40" s="46">
        <v>35366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75762</v>
      </c>
      <c r="O40" s="47">
        <f t="shared" si="9"/>
        <v>9.2902513795217665</v>
      </c>
      <c r="P40" s="9"/>
    </row>
    <row r="41" spans="1:16">
      <c r="A41" s="12"/>
      <c r="B41" s="25">
        <v>347.1</v>
      </c>
      <c r="C41" s="20" t="s">
        <v>49</v>
      </c>
      <c r="D41" s="46">
        <v>595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595</v>
      </c>
      <c r="O41" s="47">
        <f t="shared" si="9"/>
        <v>7.2961373390557943E-2</v>
      </c>
      <c r="P41" s="9"/>
    </row>
    <row r="42" spans="1:16">
      <c r="A42" s="12"/>
      <c r="B42" s="25">
        <v>347.2</v>
      </c>
      <c r="C42" s="20" t="s">
        <v>50</v>
      </c>
      <c r="D42" s="46">
        <v>30228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30228</v>
      </c>
      <c r="O42" s="47">
        <f t="shared" si="9"/>
        <v>3.706683016554261</v>
      </c>
      <c r="P42" s="9"/>
    </row>
    <row r="43" spans="1:16">
      <c r="A43" s="12"/>
      <c r="B43" s="25">
        <v>347.3</v>
      </c>
      <c r="C43" s="20" t="s">
        <v>80</v>
      </c>
      <c r="D43" s="46">
        <v>0</v>
      </c>
      <c r="E43" s="46">
        <v>12577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12577</v>
      </c>
      <c r="O43" s="47">
        <f t="shared" si="9"/>
        <v>1.5422440220723483</v>
      </c>
      <c r="P43" s="9"/>
    </row>
    <row r="44" spans="1:16">
      <c r="A44" s="12"/>
      <c r="B44" s="25">
        <v>347.4</v>
      </c>
      <c r="C44" s="20" t="s">
        <v>51</v>
      </c>
      <c r="D44" s="46">
        <v>0</v>
      </c>
      <c r="E44" s="46">
        <v>9713</v>
      </c>
      <c r="F44" s="46">
        <v>0</v>
      </c>
      <c r="G44" s="46">
        <v>0</v>
      </c>
      <c r="H44" s="46">
        <v>0</v>
      </c>
      <c r="I44" s="46">
        <v>628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10341</v>
      </c>
      <c r="O44" s="47">
        <f t="shared" si="9"/>
        <v>1.2680564071122011</v>
      </c>
      <c r="P44" s="9"/>
    </row>
    <row r="45" spans="1:16">
      <c r="A45" s="12"/>
      <c r="B45" s="25">
        <v>347.5</v>
      </c>
      <c r="C45" s="20" t="s">
        <v>52</v>
      </c>
      <c r="D45" s="46">
        <v>8134</v>
      </c>
      <c r="E45" s="46">
        <v>0</v>
      </c>
      <c r="F45" s="46">
        <v>0</v>
      </c>
      <c r="G45" s="46">
        <v>0</v>
      </c>
      <c r="H45" s="46">
        <v>0</v>
      </c>
      <c r="I45" s="46">
        <v>717294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725428</v>
      </c>
      <c r="O45" s="47">
        <f t="shared" si="9"/>
        <v>88.954996934396078</v>
      </c>
      <c r="P45" s="9"/>
    </row>
    <row r="46" spans="1:16">
      <c r="A46" s="12"/>
      <c r="B46" s="25">
        <v>347.9</v>
      </c>
      <c r="C46" s="20" t="s">
        <v>53</v>
      </c>
      <c r="D46" s="46">
        <v>12966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12966</v>
      </c>
      <c r="O46" s="47">
        <f t="shared" si="9"/>
        <v>1.5899448191293686</v>
      </c>
      <c r="P46" s="9"/>
    </row>
    <row r="47" spans="1:16">
      <c r="A47" s="12"/>
      <c r="B47" s="25">
        <v>349</v>
      </c>
      <c r="C47" s="20" t="s">
        <v>1</v>
      </c>
      <c r="D47" s="46">
        <v>250</v>
      </c>
      <c r="E47" s="46">
        <v>0</v>
      </c>
      <c r="F47" s="46">
        <v>0</v>
      </c>
      <c r="G47" s="46">
        <v>0</v>
      </c>
      <c r="H47" s="46">
        <v>0</v>
      </c>
      <c r="I47" s="46">
        <v>1184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1434</v>
      </c>
      <c r="O47" s="47">
        <f t="shared" si="9"/>
        <v>0.17584304107909257</v>
      </c>
      <c r="P47" s="9"/>
    </row>
    <row r="48" spans="1:16" ht="15.75">
      <c r="A48" s="29" t="s">
        <v>40</v>
      </c>
      <c r="B48" s="30"/>
      <c r="C48" s="31"/>
      <c r="D48" s="32">
        <f t="shared" ref="D48:M48" si="10">SUM(D49:D51)</f>
        <v>120890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1774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122664</v>
      </c>
      <c r="O48" s="45">
        <f t="shared" si="9"/>
        <v>15.041569589209073</v>
      </c>
      <c r="P48" s="10"/>
    </row>
    <row r="49" spans="1:16">
      <c r="A49" s="13"/>
      <c r="B49" s="39">
        <v>352</v>
      </c>
      <c r="C49" s="21" t="s">
        <v>56</v>
      </c>
      <c r="D49" s="46">
        <v>1172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1172</v>
      </c>
      <c r="O49" s="47">
        <f t="shared" si="9"/>
        <v>0.1437155119558553</v>
      </c>
      <c r="P49" s="9"/>
    </row>
    <row r="50" spans="1:16">
      <c r="A50" s="13"/>
      <c r="B50" s="39">
        <v>354</v>
      </c>
      <c r="C50" s="21" t="s">
        <v>57</v>
      </c>
      <c r="D50" s="46">
        <v>119718</v>
      </c>
      <c r="E50" s="46">
        <v>0</v>
      </c>
      <c r="F50" s="46">
        <v>0</v>
      </c>
      <c r="G50" s="46">
        <v>0</v>
      </c>
      <c r="H50" s="46">
        <v>0</v>
      </c>
      <c r="I50" s="46">
        <v>1372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121090</v>
      </c>
      <c r="O50" s="47">
        <f t="shared" si="9"/>
        <v>14.848559166155733</v>
      </c>
      <c r="P50" s="9"/>
    </row>
    <row r="51" spans="1:16">
      <c r="A51" s="13"/>
      <c r="B51" s="39">
        <v>359</v>
      </c>
      <c r="C51" s="21" t="s">
        <v>81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402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402</v>
      </c>
      <c r="O51" s="47">
        <f t="shared" si="9"/>
        <v>4.9294911097486203E-2</v>
      </c>
      <c r="P51" s="9"/>
    </row>
    <row r="52" spans="1:16" ht="15.75">
      <c r="A52" s="29" t="s">
        <v>5</v>
      </c>
      <c r="B52" s="30"/>
      <c r="C52" s="31"/>
      <c r="D52" s="32">
        <f t="shared" ref="D52:M52" si="12">SUM(D53:D62)</f>
        <v>296872</v>
      </c>
      <c r="E52" s="32">
        <f t="shared" si="12"/>
        <v>5951</v>
      </c>
      <c r="F52" s="32">
        <f t="shared" si="12"/>
        <v>113</v>
      </c>
      <c r="G52" s="32">
        <f t="shared" si="12"/>
        <v>1</v>
      </c>
      <c r="H52" s="32">
        <f t="shared" si="12"/>
        <v>0</v>
      </c>
      <c r="I52" s="32">
        <f t="shared" si="12"/>
        <v>462946</v>
      </c>
      <c r="J52" s="32">
        <f t="shared" si="12"/>
        <v>7780</v>
      </c>
      <c r="K52" s="32">
        <f t="shared" si="12"/>
        <v>209444</v>
      </c>
      <c r="L52" s="32">
        <f t="shared" si="12"/>
        <v>0</v>
      </c>
      <c r="M52" s="32">
        <f t="shared" si="12"/>
        <v>0</v>
      </c>
      <c r="N52" s="32">
        <f t="shared" si="11"/>
        <v>983107</v>
      </c>
      <c r="O52" s="45">
        <f t="shared" si="9"/>
        <v>120.55266707541385</v>
      </c>
      <c r="P52" s="10"/>
    </row>
    <row r="53" spans="1:16">
      <c r="A53" s="12"/>
      <c r="B53" s="25">
        <v>361.1</v>
      </c>
      <c r="C53" s="20" t="s">
        <v>58</v>
      </c>
      <c r="D53" s="46">
        <v>31714</v>
      </c>
      <c r="E53" s="46">
        <v>1600</v>
      </c>
      <c r="F53" s="46">
        <v>113</v>
      </c>
      <c r="G53" s="46">
        <v>1</v>
      </c>
      <c r="H53" s="46">
        <v>0</v>
      </c>
      <c r="I53" s="46">
        <v>7408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40836</v>
      </c>
      <c r="O53" s="47">
        <f t="shared" si="9"/>
        <v>5.0074800735744942</v>
      </c>
      <c r="P53" s="9"/>
    </row>
    <row r="54" spans="1:16">
      <c r="A54" s="12"/>
      <c r="B54" s="25">
        <v>361.2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26290</v>
      </c>
      <c r="L54" s="46">
        <v>0</v>
      </c>
      <c r="M54" s="46">
        <v>0</v>
      </c>
      <c r="N54" s="46">
        <f t="shared" ref="N54:N62" si="13">SUM(D54:M54)</f>
        <v>26290</v>
      </c>
      <c r="O54" s="47">
        <f t="shared" si="9"/>
        <v>3.2237890864500307</v>
      </c>
      <c r="P54" s="9"/>
    </row>
    <row r="55" spans="1:16">
      <c r="A55" s="12"/>
      <c r="B55" s="25">
        <v>361.3</v>
      </c>
      <c r="C55" s="20" t="s">
        <v>60</v>
      </c>
      <c r="D55" s="46">
        <v>15979</v>
      </c>
      <c r="E55" s="46">
        <v>1401</v>
      </c>
      <c r="F55" s="46">
        <v>0</v>
      </c>
      <c r="G55" s="46">
        <v>0</v>
      </c>
      <c r="H55" s="46">
        <v>0</v>
      </c>
      <c r="I55" s="46">
        <v>9676</v>
      </c>
      <c r="J55" s="46">
        <v>0</v>
      </c>
      <c r="K55" s="46">
        <v>88744</v>
      </c>
      <c r="L55" s="46">
        <v>0</v>
      </c>
      <c r="M55" s="46">
        <v>0</v>
      </c>
      <c r="N55" s="46">
        <f t="shared" si="13"/>
        <v>115800</v>
      </c>
      <c r="O55" s="47">
        <f t="shared" si="9"/>
        <v>14.199877375843041</v>
      </c>
      <c r="P55" s="9"/>
    </row>
    <row r="56" spans="1:16">
      <c r="A56" s="12"/>
      <c r="B56" s="25">
        <v>362</v>
      </c>
      <c r="C56" s="20" t="s">
        <v>61</v>
      </c>
      <c r="D56" s="46">
        <v>45080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45080</v>
      </c>
      <c r="O56" s="47">
        <f t="shared" si="9"/>
        <v>5.5278969957081543</v>
      </c>
      <c r="P56" s="9"/>
    </row>
    <row r="57" spans="1:16">
      <c r="A57" s="12"/>
      <c r="B57" s="25">
        <v>364</v>
      </c>
      <c r="C57" s="20" t="s">
        <v>82</v>
      </c>
      <c r="D57" s="46">
        <v>4698</v>
      </c>
      <c r="E57" s="46">
        <v>0</v>
      </c>
      <c r="F57" s="46">
        <v>0</v>
      </c>
      <c r="G57" s="46">
        <v>0</v>
      </c>
      <c r="H57" s="46">
        <v>0</v>
      </c>
      <c r="I57" s="46">
        <v>8355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13053</v>
      </c>
      <c r="O57" s="47">
        <f t="shared" si="9"/>
        <v>1.6006131207847947</v>
      </c>
      <c r="P57" s="9"/>
    </row>
    <row r="58" spans="1:16">
      <c r="A58" s="12"/>
      <c r="B58" s="25">
        <v>365</v>
      </c>
      <c r="C58" s="20" t="s">
        <v>62</v>
      </c>
      <c r="D58" s="46">
        <v>6636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6636</v>
      </c>
      <c r="O58" s="47">
        <f t="shared" si="9"/>
        <v>0.81373390557939917</v>
      </c>
      <c r="P58" s="9"/>
    </row>
    <row r="59" spans="1:16">
      <c r="A59" s="12"/>
      <c r="B59" s="25">
        <v>366</v>
      </c>
      <c r="C59" s="20" t="s">
        <v>63</v>
      </c>
      <c r="D59" s="46">
        <v>4165</v>
      </c>
      <c r="E59" s="46">
        <v>2950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7115</v>
      </c>
      <c r="O59" s="47">
        <f t="shared" si="9"/>
        <v>0.87247087676272228</v>
      </c>
      <c r="P59" s="9"/>
    </row>
    <row r="60" spans="1:16">
      <c r="A60" s="12"/>
      <c r="B60" s="25">
        <v>368</v>
      </c>
      <c r="C60" s="20" t="s">
        <v>83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94410</v>
      </c>
      <c r="L60" s="46">
        <v>0</v>
      </c>
      <c r="M60" s="46">
        <v>0</v>
      </c>
      <c r="N60" s="46">
        <f t="shared" si="13"/>
        <v>94410</v>
      </c>
      <c r="O60" s="47">
        <f t="shared" si="9"/>
        <v>11.576946658491723</v>
      </c>
      <c r="P60" s="9"/>
    </row>
    <row r="61" spans="1:16">
      <c r="A61" s="12"/>
      <c r="B61" s="25">
        <v>369.3</v>
      </c>
      <c r="C61" s="20" t="s">
        <v>64</v>
      </c>
      <c r="D61" s="46">
        <v>114867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7780</v>
      </c>
      <c r="K61" s="46">
        <v>0</v>
      </c>
      <c r="L61" s="46">
        <v>0</v>
      </c>
      <c r="M61" s="46">
        <v>0</v>
      </c>
      <c r="N61" s="46">
        <f t="shared" si="13"/>
        <v>122647</v>
      </c>
      <c r="O61" s="47">
        <f t="shared" si="9"/>
        <v>15.039484978540772</v>
      </c>
      <c r="P61" s="9"/>
    </row>
    <row r="62" spans="1:16">
      <c r="A62" s="12"/>
      <c r="B62" s="25">
        <v>369.9</v>
      </c>
      <c r="C62" s="20" t="s">
        <v>65</v>
      </c>
      <c r="D62" s="46">
        <v>73733</v>
      </c>
      <c r="E62" s="46">
        <v>0</v>
      </c>
      <c r="F62" s="46">
        <v>0</v>
      </c>
      <c r="G62" s="46">
        <v>0</v>
      </c>
      <c r="H62" s="46">
        <v>0</v>
      </c>
      <c r="I62" s="46">
        <v>437507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511240</v>
      </c>
      <c r="O62" s="47">
        <f t="shared" si="9"/>
        <v>62.690374003678727</v>
      </c>
      <c r="P62" s="9"/>
    </row>
    <row r="63" spans="1:16" ht="15.75">
      <c r="A63" s="29" t="s">
        <v>41</v>
      </c>
      <c r="B63" s="30"/>
      <c r="C63" s="31"/>
      <c r="D63" s="32">
        <f t="shared" ref="D63:M63" si="14">SUM(D64:D66)</f>
        <v>665080</v>
      </c>
      <c r="E63" s="32">
        <f t="shared" si="14"/>
        <v>580824</v>
      </c>
      <c r="F63" s="32">
        <f t="shared" si="14"/>
        <v>0</v>
      </c>
      <c r="G63" s="32">
        <f t="shared" si="14"/>
        <v>2912</v>
      </c>
      <c r="H63" s="32">
        <f t="shared" si="14"/>
        <v>0</v>
      </c>
      <c r="I63" s="32">
        <f t="shared" si="14"/>
        <v>24130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1272946</v>
      </c>
      <c r="O63" s="45">
        <f t="shared" si="9"/>
        <v>156.09393010423054</v>
      </c>
      <c r="P63" s="9"/>
    </row>
    <row r="64" spans="1:16">
      <c r="A64" s="12"/>
      <c r="B64" s="25">
        <v>381</v>
      </c>
      <c r="C64" s="20" t="s">
        <v>66</v>
      </c>
      <c r="D64" s="46">
        <v>665080</v>
      </c>
      <c r="E64" s="46">
        <v>580824</v>
      </c>
      <c r="F64" s="46">
        <v>0</v>
      </c>
      <c r="G64" s="46">
        <v>2912</v>
      </c>
      <c r="H64" s="46">
        <v>0</v>
      </c>
      <c r="I64" s="46">
        <v>17500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1266316</v>
      </c>
      <c r="O64" s="47">
        <f t="shared" si="9"/>
        <v>155.28093194359289</v>
      </c>
      <c r="P64" s="9"/>
    </row>
    <row r="65" spans="1:119">
      <c r="A65" s="12"/>
      <c r="B65" s="25">
        <v>389.6</v>
      </c>
      <c r="C65" s="20" t="s">
        <v>84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4246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4246</v>
      </c>
      <c r="O65" s="47">
        <f t="shared" si="9"/>
        <v>0.52066217044757812</v>
      </c>
      <c r="P65" s="9"/>
    </row>
    <row r="66" spans="1:119" ht="15.75" thickBot="1">
      <c r="A66" s="12"/>
      <c r="B66" s="25">
        <v>389.9</v>
      </c>
      <c r="C66" s="20" t="s">
        <v>85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2384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2384</v>
      </c>
      <c r="O66" s="47">
        <f t="shared" si="9"/>
        <v>0.29233599019006745</v>
      </c>
      <c r="P66" s="9"/>
    </row>
    <row r="67" spans="1:119" ht="16.5" thickBot="1">
      <c r="A67" s="14" t="s">
        <v>54</v>
      </c>
      <c r="B67" s="23"/>
      <c r="C67" s="22"/>
      <c r="D67" s="15">
        <f t="shared" ref="D67:M67" si="15">SUM(D5,D14,D20,D32,D48,D52,D63)</f>
        <v>9291732</v>
      </c>
      <c r="E67" s="15">
        <f t="shared" si="15"/>
        <v>1203850</v>
      </c>
      <c r="F67" s="15">
        <f t="shared" si="15"/>
        <v>758919</v>
      </c>
      <c r="G67" s="15">
        <f t="shared" si="15"/>
        <v>47617</v>
      </c>
      <c r="H67" s="15">
        <f t="shared" si="15"/>
        <v>0</v>
      </c>
      <c r="I67" s="15">
        <f t="shared" si="15"/>
        <v>3240750</v>
      </c>
      <c r="J67" s="15">
        <f t="shared" si="15"/>
        <v>301055</v>
      </c>
      <c r="K67" s="15">
        <f t="shared" si="15"/>
        <v>209444</v>
      </c>
      <c r="L67" s="15">
        <f t="shared" si="15"/>
        <v>0</v>
      </c>
      <c r="M67" s="15">
        <f t="shared" si="15"/>
        <v>0</v>
      </c>
      <c r="N67" s="15">
        <f>SUM(D67:M67)</f>
        <v>15053367</v>
      </c>
      <c r="O67" s="38">
        <f t="shared" si="9"/>
        <v>1845.9064377682403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86</v>
      </c>
      <c r="M69" s="48"/>
      <c r="N69" s="48"/>
      <c r="O69" s="43">
        <v>8155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87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A71:O71"/>
    <mergeCell ref="L69:N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7348983</v>
      </c>
      <c r="E5" s="27">
        <f t="shared" si="0"/>
        <v>542476</v>
      </c>
      <c r="F5" s="27">
        <f t="shared" si="0"/>
        <v>745061</v>
      </c>
      <c r="G5" s="27">
        <f t="shared" si="0"/>
        <v>0</v>
      </c>
      <c r="H5" s="27">
        <f t="shared" si="0"/>
        <v>0</v>
      </c>
      <c r="I5" s="27">
        <f t="shared" si="0"/>
        <v>24532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8661052</v>
      </c>
      <c r="O5" s="33">
        <f t="shared" ref="O5:O36" si="1">(N5/O$63)</f>
        <v>949.88506251370916</v>
      </c>
      <c r="P5" s="6"/>
    </row>
    <row r="6" spans="1:133">
      <c r="A6" s="12"/>
      <c r="B6" s="25">
        <v>311</v>
      </c>
      <c r="C6" s="20" t="s">
        <v>3</v>
      </c>
      <c r="D6" s="46">
        <v>5776168</v>
      </c>
      <c r="E6" s="46">
        <v>306439</v>
      </c>
      <c r="F6" s="46">
        <v>745061</v>
      </c>
      <c r="G6" s="46">
        <v>0</v>
      </c>
      <c r="H6" s="46">
        <v>0</v>
      </c>
      <c r="I6" s="46">
        <v>24532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6852200</v>
      </c>
      <c r="O6" s="47">
        <f t="shared" si="1"/>
        <v>751.50252248300069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160067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160067</v>
      </c>
      <c r="O7" s="47">
        <f t="shared" si="1"/>
        <v>17.555055933318709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75970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75970</v>
      </c>
      <c r="O8" s="47">
        <f t="shared" si="1"/>
        <v>8.3318710243474445</v>
      </c>
      <c r="P8" s="9"/>
    </row>
    <row r="9" spans="1:133">
      <c r="A9" s="12"/>
      <c r="B9" s="25">
        <v>314.10000000000002</v>
      </c>
      <c r="C9" s="20" t="s">
        <v>14</v>
      </c>
      <c r="D9" s="46">
        <v>556670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556670</v>
      </c>
      <c r="O9" s="47">
        <f t="shared" si="1"/>
        <v>61.051765738100464</v>
      </c>
      <c r="P9" s="9"/>
    </row>
    <row r="10" spans="1:133">
      <c r="A10" s="12"/>
      <c r="B10" s="25">
        <v>314.3</v>
      </c>
      <c r="C10" s="20" t="s">
        <v>15</v>
      </c>
      <c r="D10" s="46">
        <v>131600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131600</v>
      </c>
      <c r="O10" s="47">
        <f t="shared" si="1"/>
        <v>14.43298969072165</v>
      </c>
      <c r="P10" s="9"/>
    </row>
    <row r="11" spans="1:133">
      <c r="A11" s="12"/>
      <c r="B11" s="25">
        <v>314.39999999999998</v>
      </c>
      <c r="C11" s="20" t="s">
        <v>16</v>
      </c>
      <c r="D11" s="46">
        <v>2443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2443</v>
      </c>
      <c r="O11" s="47">
        <f t="shared" si="1"/>
        <v>0.26793156393946038</v>
      </c>
      <c r="P11" s="9"/>
    </row>
    <row r="12" spans="1:133">
      <c r="A12" s="12"/>
      <c r="B12" s="25">
        <v>315</v>
      </c>
      <c r="C12" s="20" t="s">
        <v>17</v>
      </c>
      <c r="D12" s="46">
        <v>539808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539808</v>
      </c>
      <c r="O12" s="47">
        <f t="shared" si="1"/>
        <v>59.202456679096294</v>
      </c>
      <c r="P12" s="9"/>
    </row>
    <row r="13" spans="1:133">
      <c r="A13" s="12"/>
      <c r="B13" s="25">
        <v>316</v>
      </c>
      <c r="C13" s="20" t="s">
        <v>18</v>
      </c>
      <c r="D13" s="46">
        <v>342294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342294</v>
      </c>
      <c r="O13" s="47">
        <f t="shared" si="1"/>
        <v>37.540469401184467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800462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800462</v>
      </c>
      <c r="O14" s="45">
        <f t="shared" si="1"/>
        <v>87.789208159684136</v>
      </c>
      <c r="P14" s="10"/>
    </row>
    <row r="15" spans="1:133">
      <c r="A15" s="12"/>
      <c r="B15" s="25">
        <v>322</v>
      </c>
      <c r="C15" s="20" t="s">
        <v>0</v>
      </c>
      <c r="D15" s="46">
        <v>171838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171838</v>
      </c>
      <c r="O15" s="47">
        <f t="shared" si="1"/>
        <v>18.846018863785918</v>
      </c>
      <c r="P15" s="9"/>
    </row>
    <row r="16" spans="1:133">
      <c r="A16" s="12"/>
      <c r="B16" s="25">
        <v>323.10000000000002</v>
      </c>
      <c r="C16" s="20" t="s">
        <v>20</v>
      </c>
      <c r="D16" s="46">
        <v>599961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599961</v>
      </c>
      <c r="O16" s="47">
        <f t="shared" si="1"/>
        <v>65.799627111208594</v>
      </c>
      <c r="P16" s="9"/>
    </row>
    <row r="17" spans="1:16">
      <c r="A17" s="12"/>
      <c r="B17" s="25">
        <v>323.39999999999998</v>
      </c>
      <c r="C17" s="20" t="s">
        <v>21</v>
      </c>
      <c r="D17" s="46">
        <v>1342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1342</v>
      </c>
      <c r="O17" s="47">
        <f t="shared" si="1"/>
        <v>0.14718139942969949</v>
      </c>
      <c r="P17" s="9"/>
    </row>
    <row r="18" spans="1:16">
      <c r="A18" s="12"/>
      <c r="B18" s="25">
        <v>323.7</v>
      </c>
      <c r="C18" s="20" t="s">
        <v>22</v>
      </c>
      <c r="D18" s="46">
        <v>11966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11966</v>
      </c>
      <c r="O18" s="47">
        <f t="shared" si="1"/>
        <v>1.3123491993858303</v>
      </c>
      <c r="P18" s="9"/>
    </row>
    <row r="19" spans="1:16">
      <c r="A19" s="12"/>
      <c r="B19" s="25">
        <v>329</v>
      </c>
      <c r="C19" s="20" t="s">
        <v>23</v>
      </c>
      <c r="D19" s="46">
        <v>15355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15355</v>
      </c>
      <c r="O19" s="47">
        <f t="shared" si="1"/>
        <v>1.6840315858740953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SUM(D21:D32)</f>
        <v>837967</v>
      </c>
      <c r="E20" s="32">
        <f t="shared" si="5"/>
        <v>106398</v>
      </c>
      <c r="F20" s="32">
        <f t="shared" si="5"/>
        <v>0</v>
      </c>
      <c r="G20" s="32">
        <f t="shared" si="5"/>
        <v>171615</v>
      </c>
      <c r="H20" s="32">
        <f t="shared" si="5"/>
        <v>0</v>
      </c>
      <c r="I20" s="32">
        <f t="shared" si="5"/>
        <v>206031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1322011</v>
      </c>
      <c r="O20" s="45">
        <f t="shared" si="1"/>
        <v>144.98914235577976</v>
      </c>
      <c r="P20" s="10"/>
    </row>
    <row r="21" spans="1:16">
      <c r="A21" s="12"/>
      <c r="B21" s="25">
        <v>334.34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95755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95755</v>
      </c>
      <c r="O21" s="47">
        <f t="shared" si="1"/>
        <v>10.501754770783066</v>
      </c>
      <c r="P21" s="9"/>
    </row>
    <row r="22" spans="1:16">
      <c r="A22" s="12"/>
      <c r="B22" s="25">
        <v>334.7</v>
      </c>
      <c r="C22" s="20" t="s">
        <v>26</v>
      </c>
      <c r="D22" s="46">
        <v>11639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11639</v>
      </c>
      <c r="O22" s="47">
        <f t="shared" si="1"/>
        <v>1.2764860715069095</v>
      </c>
      <c r="P22" s="9"/>
    </row>
    <row r="23" spans="1:16">
      <c r="A23" s="12"/>
      <c r="B23" s="25">
        <v>335.12</v>
      </c>
      <c r="C23" s="20" t="s">
        <v>27</v>
      </c>
      <c r="D23" s="46">
        <v>225153</v>
      </c>
      <c r="E23" s="46">
        <v>90218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315371</v>
      </c>
      <c r="O23" s="47">
        <f t="shared" si="1"/>
        <v>34.587738539153321</v>
      </c>
      <c r="P23" s="9"/>
    </row>
    <row r="24" spans="1:16">
      <c r="A24" s="12"/>
      <c r="B24" s="25">
        <v>335.15</v>
      </c>
      <c r="C24" s="20" t="s">
        <v>28</v>
      </c>
      <c r="D24" s="46">
        <v>11645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11645</v>
      </c>
      <c r="O24" s="47">
        <f t="shared" si="1"/>
        <v>1.2771441105505594</v>
      </c>
      <c r="P24" s="9"/>
    </row>
    <row r="25" spans="1:16">
      <c r="A25" s="12"/>
      <c r="B25" s="25">
        <v>335.18</v>
      </c>
      <c r="C25" s="20" t="s">
        <v>29</v>
      </c>
      <c r="D25" s="46">
        <v>558085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558085</v>
      </c>
      <c r="O25" s="47">
        <f t="shared" si="1"/>
        <v>61.206953279227903</v>
      </c>
      <c r="P25" s="9"/>
    </row>
    <row r="26" spans="1:16">
      <c r="A26" s="12"/>
      <c r="B26" s="25">
        <v>335.19</v>
      </c>
      <c r="C26" s="20" t="s">
        <v>42</v>
      </c>
      <c r="D26" s="46">
        <v>8410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8410</v>
      </c>
      <c r="O26" s="47">
        <f t="shared" si="1"/>
        <v>0.922351392849309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16180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16180</v>
      </c>
      <c r="O27" s="47">
        <f t="shared" si="1"/>
        <v>1.7745119543759595</v>
      </c>
      <c r="P27" s="9"/>
    </row>
    <row r="28" spans="1:16">
      <c r="A28" s="12"/>
      <c r="B28" s="25">
        <v>337.2</v>
      </c>
      <c r="C28" s="20" t="s">
        <v>30</v>
      </c>
      <c r="D28" s="46">
        <v>0</v>
      </c>
      <c r="E28" s="46">
        <v>0</v>
      </c>
      <c r="F28" s="46">
        <v>0</v>
      </c>
      <c r="G28" s="46">
        <v>4295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7">SUM(D28:M28)</f>
        <v>4295</v>
      </c>
      <c r="O28" s="47">
        <f t="shared" si="1"/>
        <v>0.47104628207940336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66874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66874</v>
      </c>
      <c r="O29" s="47">
        <f t="shared" si="1"/>
        <v>7.334283834174161</v>
      </c>
      <c r="P29" s="9"/>
    </row>
    <row r="30" spans="1:16">
      <c r="A30" s="12"/>
      <c r="B30" s="25">
        <v>337.6</v>
      </c>
      <c r="C30" s="20" t="s">
        <v>32</v>
      </c>
      <c r="D30" s="46">
        <v>0</v>
      </c>
      <c r="E30" s="46">
        <v>0</v>
      </c>
      <c r="F30" s="46">
        <v>0</v>
      </c>
      <c r="G30" s="46">
        <v>96046</v>
      </c>
      <c r="H30" s="46">
        <v>0</v>
      </c>
      <c r="I30" s="46">
        <v>58276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154322</v>
      </c>
      <c r="O30" s="47">
        <f t="shared" si="1"/>
        <v>16.92498354902391</v>
      </c>
      <c r="P30" s="9"/>
    </row>
    <row r="31" spans="1:16">
      <c r="A31" s="12"/>
      <c r="B31" s="25">
        <v>337.7</v>
      </c>
      <c r="C31" s="20" t="s">
        <v>33</v>
      </c>
      <c r="D31" s="46">
        <v>0</v>
      </c>
      <c r="E31" s="46">
        <v>0</v>
      </c>
      <c r="F31" s="46">
        <v>0</v>
      </c>
      <c r="G31" s="46">
        <v>4400</v>
      </c>
      <c r="H31" s="46">
        <v>0</v>
      </c>
      <c r="I31" s="46">
        <v>52000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56400</v>
      </c>
      <c r="O31" s="47">
        <f t="shared" si="1"/>
        <v>6.1855670103092786</v>
      </c>
      <c r="P31" s="9"/>
    </row>
    <row r="32" spans="1:16">
      <c r="A32" s="12"/>
      <c r="B32" s="25">
        <v>338</v>
      </c>
      <c r="C32" s="20" t="s">
        <v>34</v>
      </c>
      <c r="D32" s="46">
        <v>23035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23035</v>
      </c>
      <c r="O32" s="47">
        <f t="shared" si="1"/>
        <v>2.5263215617459971</v>
      </c>
      <c r="P32" s="9"/>
    </row>
    <row r="33" spans="1:16" ht="15.75">
      <c r="A33" s="29" t="s">
        <v>39</v>
      </c>
      <c r="B33" s="30"/>
      <c r="C33" s="31"/>
      <c r="D33" s="32">
        <f t="shared" ref="D33:M33" si="8">SUM(D34:D45)</f>
        <v>293756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2610128</v>
      </c>
      <c r="J33" s="32">
        <f t="shared" si="8"/>
        <v>391954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3295838</v>
      </c>
      <c r="O33" s="45">
        <f t="shared" si="1"/>
        <v>361.46501425751262</v>
      </c>
      <c r="P33" s="10"/>
    </row>
    <row r="34" spans="1:16">
      <c r="A34" s="12"/>
      <c r="B34" s="25">
        <v>341.2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391954</v>
      </c>
      <c r="K34" s="46">
        <v>0</v>
      </c>
      <c r="L34" s="46">
        <v>0</v>
      </c>
      <c r="M34" s="46">
        <v>0</v>
      </c>
      <c r="N34" s="46">
        <f t="shared" si="7"/>
        <v>391954</v>
      </c>
      <c r="O34" s="47">
        <f t="shared" si="1"/>
        <v>42.986839219126999</v>
      </c>
      <c r="P34" s="9"/>
    </row>
    <row r="35" spans="1:16">
      <c r="A35" s="12"/>
      <c r="B35" s="25">
        <v>341.3</v>
      </c>
      <c r="C35" s="20" t="s">
        <v>44</v>
      </c>
      <c r="D35" s="46">
        <v>219852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9">SUM(D35:M35)</f>
        <v>219852</v>
      </c>
      <c r="O35" s="47">
        <f t="shared" si="1"/>
        <v>24.111866637420487</v>
      </c>
      <c r="P35" s="9"/>
    </row>
    <row r="36" spans="1:16">
      <c r="A36" s="12"/>
      <c r="B36" s="25">
        <v>341.9</v>
      </c>
      <c r="C36" s="20" t="s">
        <v>45</v>
      </c>
      <c r="D36" s="46">
        <v>5010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5010</v>
      </c>
      <c r="O36" s="47">
        <f t="shared" si="1"/>
        <v>0.54946260144768588</v>
      </c>
      <c r="P36" s="9"/>
    </row>
    <row r="37" spans="1:16">
      <c r="A37" s="12"/>
      <c r="B37" s="25">
        <v>342.5</v>
      </c>
      <c r="C37" s="20" t="s">
        <v>46</v>
      </c>
      <c r="D37" s="46">
        <v>11414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11414</v>
      </c>
      <c r="O37" s="47">
        <f t="shared" ref="O37:O61" si="10">(N37/O$63)</f>
        <v>1.2518096073700373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1371745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1371745</v>
      </c>
      <c r="O38" s="47">
        <f t="shared" si="10"/>
        <v>150.44362798859399</v>
      </c>
      <c r="P38" s="9"/>
    </row>
    <row r="39" spans="1:16">
      <c r="A39" s="12"/>
      <c r="B39" s="25">
        <v>343.9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451670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451670</v>
      </c>
      <c r="O39" s="47">
        <f t="shared" si="10"/>
        <v>49.536082474226802</v>
      </c>
      <c r="P39" s="9"/>
    </row>
    <row r="40" spans="1:16">
      <c r="A40" s="12"/>
      <c r="B40" s="25">
        <v>347.1</v>
      </c>
      <c r="C40" s="20" t="s">
        <v>49</v>
      </c>
      <c r="D40" s="46">
        <v>1383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1383</v>
      </c>
      <c r="O40" s="47">
        <f t="shared" si="10"/>
        <v>0.15167799956130731</v>
      </c>
      <c r="P40" s="9"/>
    </row>
    <row r="41" spans="1:16">
      <c r="A41" s="12"/>
      <c r="B41" s="25">
        <v>347.2</v>
      </c>
      <c r="C41" s="20" t="s">
        <v>50</v>
      </c>
      <c r="D41" s="46">
        <v>29965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29965</v>
      </c>
      <c r="O41" s="47">
        <f t="shared" si="10"/>
        <v>3.2863566571616585</v>
      </c>
      <c r="P41" s="9"/>
    </row>
    <row r="42" spans="1:16">
      <c r="A42" s="12"/>
      <c r="B42" s="25">
        <v>347.4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808</v>
      </c>
      <c r="O42" s="47">
        <f t="shared" si="10"/>
        <v>8.8615924544856325E-2</v>
      </c>
      <c r="P42" s="9"/>
    </row>
    <row r="43" spans="1:16">
      <c r="A43" s="12"/>
      <c r="B43" s="25">
        <v>347.5</v>
      </c>
      <c r="C43" s="20" t="s">
        <v>52</v>
      </c>
      <c r="D43" s="46">
        <v>8209</v>
      </c>
      <c r="E43" s="46">
        <v>0</v>
      </c>
      <c r="F43" s="46">
        <v>0</v>
      </c>
      <c r="G43" s="46">
        <v>0</v>
      </c>
      <c r="H43" s="46">
        <v>0</v>
      </c>
      <c r="I43" s="46">
        <v>785875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794084</v>
      </c>
      <c r="O43" s="47">
        <f t="shared" si="10"/>
        <v>87.089712656284277</v>
      </c>
      <c r="P43" s="9"/>
    </row>
    <row r="44" spans="1:16">
      <c r="A44" s="12"/>
      <c r="B44" s="25">
        <v>347.9</v>
      </c>
      <c r="C44" s="20" t="s">
        <v>53</v>
      </c>
      <c r="D44" s="46">
        <v>17273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1">SUM(D44:M44)</f>
        <v>17273</v>
      </c>
      <c r="O44" s="47">
        <f t="shared" si="10"/>
        <v>1.8943847334941872</v>
      </c>
      <c r="P44" s="9"/>
    </row>
    <row r="45" spans="1:16">
      <c r="A45" s="12"/>
      <c r="B45" s="25">
        <v>349</v>
      </c>
      <c r="C45" s="20" t="s">
        <v>1</v>
      </c>
      <c r="D45" s="46">
        <v>650</v>
      </c>
      <c r="E45" s="46">
        <v>0</v>
      </c>
      <c r="F45" s="46">
        <v>0</v>
      </c>
      <c r="G45" s="46">
        <v>0</v>
      </c>
      <c r="H45" s="46">
        <v>0</v>
      </c>
      <c r="I45" s="46">
        <v>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680</v>
      </c>
      <c r="O45" s="47">
        <f t="shared" si="10"/>
        <v>7.4577758280324633E-2</v>
      </c>
      <c r="P45" s="9"/>
    </row>
    <row r="46" spans="1:16" ht="15.75">
      <c r="A46" s="29" t="s">
        <v>40</v>
      </c>
      <c r="B46" s="30"/>
      <c r="C46" s="31"/>
      <c r="D46" s="32">
        <f t="shared" ref="D46:M46" si="12">SUM(D47:D48)</f>
        <v>213105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2056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215161</v>
      </c>
      <c r="O46" s="45">
        <f t="shared" si="10"/>
        <v>23.59738977846019</v>
      </c>
      <c r="P46" s="10"/>
    </row>
    <row r="47" spans="1:16">
      <c r="A47" s="13"/>
      <c r="B47" s="39">
        <v>352</v>
      </c>
      <c r="C47" s="21" t="s">
        <v>56</v>
      </c>
      <c r="D47" s="46">
        <v>1955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1955</v>
      </c>
      <c r="O47" s="47">
        <f t="shared" si="10"/>
        <v>0.21441105505593333</v>
      </c>
      <c r="P47" s="9"/>
    </row>
    <row r="48" spans="1:16">
      <c r="A48" s="13"/>
      <c r="B48" s="39">
        <v>354</v>
      </c>
      <c r="C48" s="21" t="s">
        <v>57</v>
      </c>
      <c r="D48" s="46">
        <v>211150</v>
      </c>
      <c r="E48" s="46">
        <v>0</v>
      </c>
      <c r="F48" s="46">
        <v>0</v>
      </c>
      <c r="G48" s="46">
        <v>0</v>
      </c>
      <c r="H48" s="46">
        <v>0</v>
      </c>
      <c r="I48" s="46">
        <v>2056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213206</v>
      </c>
      <c r="O48" s="47">
        <f t="shared" si="10"/>
        <v>23.382978723404257</v>
      </c>
      <c r="P48" s="9"/>
    </row>
    <row r="49" spans="1:119" ht="15.75">
      <c r="A49" s="29" t="s">
        <v>5</v>
      </c>
      <c r="B49" s="30"/>
      <c r="C49" s="31"/>
      <c r="D49" s="32">
        <f t="shared" ref="D49:M49" si="13">SUM(D50:D57)</f>
        <v>170731</v>
      </c>
      <c r="E49" s="32">
        <f t="shared" si="13"/>
        <v>11774</v>
      </c>
      <c r="F49" s="32">
        <f t="shared" si="13"/>
        <v>356</v>
      </c>
      <c r="G49" s="32">
        <f t="shared" si="13"/>
        <v>1519</v>
      </c>
      <c r="H49" s="32">
        <f t="shared" si="13"/>
        <v>0</v>
      </c>
      <c r="I49" s="32">
        <f t="shared" si="13"/>
        <v>244747</v>
      </c>
      <c r="J49" s="32">
        <f t="shared" si="13"/>
        <v>5117</v>
      </c>
      <c r="K49" s="32">
        <f t="shared" si="13"/>
        <v>-74168</v>
      </c>
      <c r="L49" s="32">
        <f t="shared" si="13"/>
        <v>0</v>
      </c>
      <c r="M49" s="32">
        <f t="shared" si="13"/>
        <v>0</v>
      </c>
      <c r="N49" s="32">
        <f t="shared" si="11"/>
        <v>360076</v>
      </c>
      <c r="O49" s="45">
        <f t="shared" si="10"/>
        <v>39.490677780214959</v>
      </c>
      <c r="P49" s="10"/>
    </row>
    <row r="50" spans="1:119">
      <c r="A50" s="12"/>
      <c r="B50" s="25">
        <v>361.1</v>
      </c>
      <c r="C50" s="20" t="s">
        <v>58</v>
      </c>
      <c r="D50" s="46">
        <v>58149</v>
      </c>
      <c r="E50" s="46">
        <v>5622</v>
      </c>
      <c r="F50" s="46">
        <v>356</v>
      </c>
      <c r="G50" s="46">
        <v>1519</v>
      </c>
      <c r="H50" s="46">
        <v>0</v>
      </c>
      <c r="I50" s="46">
        <v>16014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81660</v>
      </c>
      <c r="O50" s="47">
        <f t="shared" si="10"/>
        <v>8.9559113840754545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34911</v>
      </c>
      <c r="L51" s="46">
        <v>0</v>
      </c>
      <c r="M51" s="46">
        <v>0</v>
      </c>
      <c r="N51" s="46">
        <f t="shared" ref="N51:N57" si="14">SUM(D51:M51)</f>
        <v>34911</v>
      </c>
      <c r="O51" s="47">
        <f t="shared" si="10"/>
        <v>3.8288001754770784</v>
      </c>
      <c r="P51" s="9"/>
    </row>
    <row r="52" spans="1:119">
      <c r="A52" s="12"/>
      <c r="B52" s="25">
        <v>361.3</v>
      </c>
      <c r="C52" s="20" t="s">
        <v>60</v>
      </c>
      <c r="D52" s="46">
        <v>-15364</v>
      </c>
      <c r="E52" s="46">
        <v>-1034</v>
      </c>
      <c r="F52" s="46">
        <v>0</v>
      </c>
      <c r="G52" s="46">
        <v>0</v>
      </c>
      <c r="H52" s="46">
        <v>0</v>
      </c>
      <c r="I52" s="46">
        <v>-8588</v>
      </c>
      <c r="J52" s="46">
        <v>0</v>
      </c>
      <c r="K52" s="46">
        <v>-109079</v>
      </c>
      <c r="L52" s="46">
        <v>0</v>
      </c>
      <c r="M52" s="46">
        <v>0</v>
      </c>
      <c r="N52" s="46">
        <f t="shared" si="14"/>
        <v>-134065</v>
      </c>
      <c r="O52" s="47">
        <f t="shared" si="10"/>
        <v>-14.703334064487827</v>
      </c>
      <c r="P52" s="9"/>
    </row>
    <row r="53" spans="1:119">
      <c r="A53" s="12"/>
      <c r="B53" s="25">
        <v>362</v>
      </c>
      <c r="C53" s="20" t="s">
        <v>61</v>
      </c>
      <c r="D53" s="46">
        <v>44663</v>
      </c>
      <c r="E53" s="46">
        <v>1813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46476</v>
      </c>
      <c r="O53" s="47">
        <f t="shared" si="10"/>
        <v>5.0971704321123052</v>
      </c>
      <c r="P53" s="9"/>
    </row>
    <row r="54" spans="1:119">
      <c r="A54" s="12"/>
      <c r="B54" s="25">
        <v>365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74</v>
      </c>
      <c r="O54" s="47">
        <f t="shared" si="10"/>
        <v>8.1158148716823867E-3</v>
      </c>
      <c r="P54" s="9"/>
    </row>
    <row r="55" spans="1:119">
      <c r="A55" s="12"/>
      <c r="B55" s="25">
        <v>366</v>
      </c>
      <c r="C55" s="20" t="s">
        <v>63</v>
      </c>
      <c r="D55" s="46">
        <v>1250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1250</v>
      </c>
      <c r="O55" s="47">
        <f t="shared" si="10"/>
        <v>0.13709146742706735</v>
      </c>
      <c r="P55" s="9"/>
    </row>
    <row r="56" spans="1:119">
      <c r="A56" s="12"/>
      <c r="B56" s="25">
        <v>369.3</v>
      </c>
      <c r="C56" s="20" t="s">
        <v>64</v>
      </c>
      <c r="D56" s="46">
        <v>12531</v>
      </c>
      <c r="E56" s="46">
        <v>5373</v>
      </c>
      <c r="F56" s="46">
        <v>0</v>
      </c>
      <c r="G56" s="46">
        <v>0</v>
      </c>
      <c r="H56" s="46">
        <v>0</v>
      </c>
      <c r="I56" s="46">
        <v>5828</v>
      </c>
      <c r="J56" s="46">
        <v>5117</v>
      </c>
      <c r="K56" s="46">
        <v>0</v>
      </c>
      <c r="L56" s="46">
        <v>0</v>
      </c>
      <c r="M56" s="46">
        <v>0</v>
      </c>
      <c r="N56" s="46">
        <f t="shared" si="14"/>
        <v>28849</v>
      </c>
      <c r="O56" s="47">
        <f t="shared" si="10"/>
        <v>3.1639613950427727</v>
      </c>
      <c r="P56" s="9"/>
    </row>
    <row r="57" spans="1:119">
      <c r="A57" s="12"/>
      <c r="B57" s="25">
        <v>369.9</v>
      </c>
      <c r="C57" s="20" t="s">
        <v>65</v>
      </c>
      <c r="D57" s="46">
        <v>69502</v>
      </c>
      <c r="E57" s="46">
        <v>0</v>
      </c>
      <c r="F57" s="46">
        <v>0</v>
      </c>
      <c r="G57" s="46">
        <v>0</v>
      </c>
      <c r="H57" s="46">
        <v>0</v>
      </c>
      <c r="I57" s="46">
        <v>231419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300921</v>
      </c>
      <c r="O57" s="47">
        <f t="shared" si="10"/>
        <v>33.002961175696427</v>
      </c>
      <c r="P57" s="9"/>
    </row>
    <row r="58" spans="1:119" ht="15.75">
      <c r="A58" s="29" t="s">
        <v>41</v>
      </c>
      <c r="B58" s="30"/>
      <c r="C58" s="31"/>
      <c r="D58" s="32">
        <f t="shared" ref="D58:M58" si="15">SUM(D59:D60)</f>
        <v>1785953</v>
      </c>
      <c r="E58" s="32">
        <f t="shared" si="15"/>
        <v>807346</v>
      </c>
      <c r="F58" s="32">
        <f t="shared" si="15"/>
        <v>0</v>
      </c>
      <c r="G58" s="32">
        <f t="shared" si="15"/>
        <v>8863</v>
      </c>
      <c r="H58" s="32">
        <f t="shared" si="15"/>
        <v>0</v>
      </c>
      <c r="I58" s="32">
        <f t="shared" si="15"/>
        <v>19370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>SUM(D58:M58)</f>
        <v>2621532</v>
      </c>
      <c r="O58" s="45">
        <f t="shared" si="10"/>
        <v>287.51173502961177</v>
      </c>
      <c r="P58" s="9"/>
    </row>
    <row r="59" spans="1:119">
      <c r="A59" s="12"/>
      <c r="B59" s="25">
        <v>381</v>
      </c>
      <c r="C59" s="20" t="s">
        <v>66</v>
      </c>
      <c r="D59" s="46">
        <v>576504</v>
      </c>
      <c r="E59" s="46">
        <v>807346</v>
      </c>
      <c r="F59" s="46">
        <v>0</v>
      </c>
      <c r="G59" s="46">
        <v>8863</v>
      </c>
      <c r="H59" s="46">
        <v>0</v>
      </c>
      <c r="I59" s="46">
        <v>19370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1412083</v>
      </c>
      <c r="O59" s="47">
        <f t="shared" si="10"/>
        <v>154.86762447905244</v>
      </c>
      <c r="P59" s="9"/>
    </row>
    <row r="60" spans="1:119" ht="15.75" thickBot="1">
      <c r="A60" s="12"/>
      <c r="B60" s="25">
        <v>384</v>
      </c>
      <c r="C60" s="20" t="s">
        <v>67</v>
      </c>
      <c r="D60" s="46">
        <v>1209449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1209449</v>
      </c>
      <c r="O60" s="47">
        <f t="shared" si="10"/>
        <v>132.64411055055933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6">SUM(D5,D14,D20,D33,D46,D49,D58)</f>
        <v>11450957</v>
      </c>
      <c r="E61" s="15">
        <f t="shared" si="16"/>
        <v>1467994</v>
      </c>
      <c r="F61" s="15">
        <f t="shared" si="16"/>
        <v>745417</v>
      </c>
      <c r="G61" s="15">
        <f t="shared" si="16"/>
        <v>181997</v>
      </c>
      <c r="H61" s="15">
        <f t="shared" si="16"/>
        <v>0</v>
      </c>
      <c r="I61" s="15">
        <f t="shared" si="16"/>
        <v>3106864</v>
      </c>
      <c r="J61" s="15">
        <f t="shared" si="16"/>
        <v>397071</v>
      </c>
      <c r="K61" s="15">
        <f t="shared" si="16"/>
        <v>-74168</v>
      </c>
      <c r="L61" s="15">
        <f t="shared" si="16"/>
        <v>0</v>
      </c>
      <c r="M61" s="15">
        <f t="shared" si="16"/>
        <v>0</v>
      </c>
      <c r="N61" s="15">
        <f>SUM(D61:M61)</f>
        <v>17276132</v>
      </c>
      <c r="O61" s="38">
        <f t="shared" si="10"/>
        <v>1894.7282298749726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74</v>
      </c>
      <c r="M63" s="48"/>
      <c r="N63" s="48"/>
      <c r="O63" s="43">
        <v>9118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A65:O65"/>
    <mergeCell ref="A64:O64"/>
    <mergeCell ref="L63:N6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6740414</v>
      </c>
      <c r="E5" s="27">
        <f t="shared" si="0"/>
        <v>550068</v>
      </c>
      <c r="F5" s="27">
        <f t="shared" si="0"/>
        <v>646820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7937302</v>
      </c>
      <c r="O5" s="33">
        <f t="shared" ref="O5:O36" si="1">(N5/O$60)</f>
        <v>871.08230904302025</v>
      </c>
      <c r="P5" s="6"/>
    </row>
    <row r="6" spans="1:133">
      <c r="A6" s="12"/>
      <c r="B6" s="25">
        <v>311</v>
      </c>
      <c r="C6" s="20" t="s">
        <v>3</v>
      </c>
      <c r="D6" s="46">
        <v>5206442</v>
      </c>
      <c r="E6" s="46">
        <v>303424</v>
      </c>
      <c r="F6" s="46">
        <v>646820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6156686</v>
      </c>
      <c r="O6" s="47">
        <f t="shared" si="1"/>
        <v>675.66791044776119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168070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168070</v>
      </c>
      <c r="O7" s="47">
        <f t="shared" si="1"/>
        <v>18.444907813871819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78574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78574</v>
      </c>
      <c r="O8" s="47">
        <f t="shared" si="1"/>
        <v>8.6231343283582085</v>
      </c>
      <c r="P8" s="9"/>
    </row>
    <row r="9" spans="1:133">
      <c r="A9" s="12"/>
      <c r="B9" s="25">
        <v>314.10000000000002</v>
      </c>
      <c r="C9" s="20" t="s">
        <v>14</v>
      </c>
      <c r="D9" s="46">
        <v>563614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563614</v>
      </c>
      <c r="O9" s="47">
        <f t="shared" si="1"/>
        <v>61.854038630377524</v>
      </c>
      <c r="P9" s="9"/>
    </row>
    <row r="10" spans="1:133">
      <c r="A10" s="12"/>
      <c r="B10" s="25">
        <v>314.3</v>
      </c>
      <c r="C10" s="20" t="s">
        <v>15</v>
      </c>
      <c r="D10" s="46">
        <v>115326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115326</v>
      </c>
      <c r="O10" s="47">
        <f t="shared" si="1"/>
        <v>12.65649692712906</v>
      </c>
      <c r="P10" s="9"/>
    </row>
    <row r="11" spans="1:133">
      <c r="A11" s="12"/>
      <c r="B11" s="25">
        <v>314.39999999999998</v>
      </c>
      <c r="C11" s="20" t="s">
        <v>16</v>
      </c>
      <c r="D11" s="46">
        <v>2629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2629</v>
      </c>
      <c r="O11" s="47">
        <f t="shared" si="1"/>
        <v>0.28852063213345042</v>
      </c>
      <c r="P11" s="9"/>
    </row>
    <row r="12" spans="1:133">
      <c r="A12" s="12"/>
      <c r="B12" s="25">
        <v>315</v>
      </c>
      <c r="C12" s="20" t="s">
        <v>17</v>
      </c>
      <c r="D12" s="46">
        <v>505784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505784</v>
      </c>
      <c r="O12" s="47">
        <f t="shared" si="1"/>
        <v>55.507462686567166</v>
      </c>
      <c r="P12" s="9"/>
    </row>
    <row r="13" spans="1:133">
      <c r="A13" s="12"/>
      <c r="B13" s="25">
        <v>316</v>
      </c>
      <c r="C13" s="20" t="s">
        <v>18</v>
      </c>
      <c r="D13" s="46">
        <v>346619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346619</v>
      </c>
      <c r="O13" s="47">
        <f t="shared" si="1"/>
        <v>38.039837576821775</v>
      </c>
      <c r="P13" s="9"/>
    </row>
    <row r="14" spans="1:133" ht="15.75">
      <c r="A14" s="29" t="s">
        <v>110</v>
      </c>
      <c r="B14" s="30"/>
      <c r="C14" s="31"/>
      <c r="D14" s="32">
        <f t="shared" ref="D14:M14" si="3">SUM(D15:D19)</f>
        <v>863115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863115</v>
      </c>
      <c r="O14" s="45">
        <f t="shared" si="1"/>
        <v>94.722892888498677</v>
      </c>
      <c r="P14" s="10"/>
    </row>
    <row r="15" spans="1:133">
      <c r="A15" s="12"/>
      <c r="B15" s="25">
        <v>322</v>
      </c>
      <c r="C15" s="20" t="s">
        <v>0</v>
      </c>
      <c r="D15" s="46">
        <v>227811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227811</v>
      </c>
      <c r="O15" s="47">
        <f t="shared" si="1"/>
        <v>25.001207199297628</v>
      </c>
      <c r="P15" s="9"/>
    </row>
    <row r="16" spans="1:133">
      <c r="A16" s="12"/>
      <c r="B16" s="25">
        <v>323.10000000000002</v>
      </c>
      <c r="C16" s="20" t="s">
        <v>20</v>
      </c>
      <c r="D16" s="46">
        <v>609578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609578</v>
      </c>
      <c r="O16" s="47">
        <f t="shared" si="1"/>
        <v>66.898375768217733</v>
      </c>
      <c r="P16" s="9"/>
    </row>
    <row r="17" spans="1:16">
      <c r="A17" s="12"/>
      <c r="B17" s="25">
        <v>323.39999999999998</v>
      </c>
      <c r="C17" s="20" t="s">
        <v>21</v>
      </c>
      <c r="D17" s="46">
        <v>3038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3038</v>
      </c>
      <c r="O17" s="47">
        <f t="shared" si="1"/>
        <v>0.33340649692712904</v>
      </c>
      <c r="P17" s="9"/>
    </row>
    <row r="18" spans="1:16">
      <c r="A18" s="12"/>
      <c r="B18" s="25">
        <v>323.7</v>
      </c>
      <c r="C18" s="20" t="s">
        <v>22</v>
      </c>
      <c r="D18" s="46">
        <v>17599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17599</v>
      </c>
      <c r="O18" s="47">
        <f t="shared" si="1"/>
        <v>1.9314091308165058</v>
      </c>
      <c r="P18" s="9"/>
    </row>
    <row r="19" spans="1:16">
      <c r="A19" s="12"/>
      <c r="B19" s="25">
        <v>329</v>
      </c>
      <c r="C19" s="20" t="s">
        <v>111</v>
      </c>
      <c r="D19" s="46">
        <v>5089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5089</v>
      </c>
      <c r="O19" s="47">
        <f t="shared" si="1"/>
        <v>0.55849429323968391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1027056</v>
      </c>
      <c r="E20" s="32">
        <f t="shared" si="5"/>
        <v>181481</v>
      </c>
      <c r="F20" s="32">
        <f t="shared" si="5"/>
        <v>0</v>
      </c>
      <c r="G20" s="32">
        <f t="shared" si="5"/>
        <v>417166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1625703</v>
      </c>
      <c r="O20" s="45">
        <f t="shared" si="1"/>
        <v>178.41341088674275</v>
      </c>
      <c r="P20" s="10"/>
    </row>
    <row r="21" spans="1:16">
      <c r="A21" s="12"/>
      <c r="B21" s="25">
        <v>334.5</v>
      </c>
      <c r="C21" s="20" t="s">
        <v>112</v>
      </c>
      <c r="D21" s="46">
        <v>98609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98609</v>
      </c>
      <c r="O21" s="47">
        <f t="shared" si="1"/>
        <v>10.821883230904302</v>
      </c>
      <c r="P21" s="9"/>
    </row>
    <row r="22" spans="1:16">
      <c r="A22" s="12"/>
      <c r="B22" s="25">
        <v>334.7</v>
      </c>
      <c r="C22" s="20" t="s">
        <v>26</v>
      </c>
      <c r="D22" s="46">
        <v>15208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15208</v>
      </c>
      <c r="O22" s="47">
        <f t="shared" si="1"/>
        <v>1.6690079016681298</v>
      </c>
      <c r="P22" s="9"/>
    </row>
    <row r="23" spans="1:16">
      <c r="A23" s="12"/>
      <c r="B23" s="25">
        <v>335.12</v>
      </c>
      <c r="C23" s="20" t="s">
        <v>27</v>
      </c>
      <c r="D23" s="46">
        <v>234332</v>
      </c>
      <c r="E23" s="46">
        <v>87423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321755</v>
      </c>
      <c r="O23" s="47">
        <f t="shared" si="1"/>
        <v>35.311128182616329</v>
      </c>
      <c r="P23" s="9"/>
    </row>
    <row r="24" spans="1:16">
      <c r="A24" s="12"/>
      <c r="B24" s="25">
        <v>335.15</v>
      </c>
      <c r="C24" s="20" t="s">
        <v>28</v>
      </c>
      <c r="D24" s="46">
        <v>11195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11195</v>
      </c>
      <c r="O24" s="47">
        <f t="shared" si="1"/>
        <v>1.2285996488147497</v>
      </c>
      <c r="P24" s="9"/>
    </row>
    <row r="25" spans="1:16">
      <c r="A25" s="12"/>
      <c r="B25" s="25">
        <v>335.18</v>
      </c>
      <c r="C25" s="20" t="s">
        <v>29</v>
      </c>
      <c r="D25" s="46">
        <v>632680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632680</v>
      </c>
      <c r="O25" s="47">
        <f t="shared" si="1"/>
        <v>69.433713784021066</v>
      </c>
      <c r="P25" s="9"/>
    </row>
    <row r="26" spans="1:16">
      <c r="A26" s="12"/>
      <c r="B26" s="25">
        <v>335.19</v>
      </c>
      <c r="C26" s="20" t="s">
        <v>42</v>
      </c>
      <c r="D26" s="46">
        <v>9204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9204</v>
      </c>
      <c r="O26" s="47">
        <f t="shared" si="1"/>
        <v>1.0100965759438103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16180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16180</v>
      </c>
      <c r="O27" s="47">
        <f t="shared" si="1"/>
        <v>1.7756804214223003</v>
      </c>
      <c r="P27" s="9"/>
    </row>
    <row r="28" spans="1:16">
      <c r="A28" s="12"/>
      <c r="B28" s="25">
        <v>337.1</v>
      </c>
      <c r="C28" s="20" t="s">
        <v>113</v>
      </c>
      <c r="D28" s="46">
        <v>0</v>
      </c>
      <c r="E28" s="46">
        <v>2525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2525</v>
      </c>
      <c r="O28" s="47">
        <f t="shared" si="1"/>
        <v>0.27710711150131695</v>
      </c>
      <c r="P28" s="9"/>
    </row>
    <row r="29" spans="1:16">
      <c r="A29" s="12"/>
      <c r="B29" s="25">
        <v>337.4</v>
      </c>
      <c r="C29" s="20" t="s">
        <v>91</v>
      </c>
      <c r="D29" s="46">
        <v>0</v>
      </c>
      <c r="E29" s="46">
        <v>75353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75353</v>
      </c>
      <c r="O29" s="47">
        <f t="shared" si="1"/>
        <v>8.2696444249341532</v>
      </c>
      <c r="P29" s="9"/>
    </row>
    <row r="30" spans="1:16">
      <c r="A30" s="12"/>
      <c r="B30" s="25">
        <v>337.7</v>
      </c>
      <c r="C30" s="20" t="s">
        <v>33</v>
      </c>
      <c r="D30" s="46">
        <v>0</v>
      </c>
      <c r="E30" s="46">
        <v>0</v>
      </c>
      <c r="F30" s="46">
        <v>0</v>
      </c>
      <c r="G30" s="46">
        <v>417166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417166</v>
      </c>
      <c r="O30" s="47">
        <f t="shared" si="1"/>
        <v>45.78204565408253</v>
      </c>
      <c r="P30" s="9"/>
    </row>
    <row r="31" spans="1:16">
      <c r="A31" s="12"/>
      <c r="B31" s="25">
        <v>338</v>
      </c>
      <c r="C31" s="20" t="s">
        <v>34</v>
      </c>
      <c r="D31" s="46">
        <v>25828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25828</v>
      </c>
      <c r="O31" s="47">
        <f t="shared" si="1"/>
        <v>2.834503950834065</v>
      </c>
      <c r="P31" s="9"/>
    </row>
    <row r="32" spans="1:16" ht="15.75">
      <c r="A32" s="29" t="s">
        <v>39</v>
      </c>
      <c r="B32" s="30"/>
      <c r="C32" s="31"/>
      <c r="D32" s="32">
        <f t="shared" ref="D32:M32" si="8">SUM(D33:D42)</f>
        <v>295517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2330333</v>
      </c>
      <c r="J32" s="32">
        <f t="shared" si="8"/>
        <v>452656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3078506</v>
      </c>
      <c r="O32" s="45">
        <f t="shared" si="1"/>
        <v>337.85184372256367</v>
      </c>
      <c r="P32" s="10"/>
    </row>
    <row r="33" spans="1:16">
      <c r="A33" s="12"/>
      <c r="B33" s="25">
        <v>341.2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452656</v>
      </c>
      <c r="K33" s="46">
        <v>0</v>
      </c>
      <c r="L33" s="46">
        <v>0</v>
      </c>
      <c r="M33" s="46">
        <v>0</v>
      </c>
      <c r="N33" s="46">
        <f t="shared" si="7"/>
        <v>452656</v>
      </c>
      <c r="O33" s="47">
        <f t="shared" si="1"/>
        <v>49.67690956979807</v>
      </c>
      <c r="P33" s="9"/>
    </row>
    <row r="34" spans="1:16">
      <c r="A34" s="12"/>
      <c r="B34" s="25">
        <v>341.3</v>
      </c>
      <c r="C34" s="20" t="s">
        <v>44</v>
      </c>
      <c r="D34" s="46">
        <v>218857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9">SUM(D34:M34)</f>
        <v>218857</v>
      </c>
      <c r="O34" s="47">
        <f t="shared" si="1"/>
        <v>24.018546971027217</v>
      </c>
      <c r="P34" s="9"/>
    </row>
    <row r="35" spans="1:16">
      <c r="A35" s="12"/>
      <c r="B35" s="25">
        <v>341.9</v>
      </c>
      <c r="C35" s="20" t="s">
        <v>45</v>
      </c>
      <c r="D35" s="46">
        <v>3571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3571</v>
      </c>
      <c r="O35" s="47">
        <f t="shared" si="1"/>
        <v>0.39190079016681301</v>
      </c>
      <c r="P35" s="9"/>
    </row>
    <row r="36" spans="1:16">
      <c r="A36" s="12"/>
      <c r="B36" s="25">
        <v>342.5</v>
      </c>
      <c r="C36" s="20" t="s">
        <v>46</v>
      </c>
      <c r="D36" s="46">
        <v>16933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16933</v>
      </c>
      <c r="O36" s="47">
        <f t="shared" si="1"/>
        <v>1.8583187006145743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1476753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1476753</v>
      </c>
      <c r="O37" s="47">
        <f t="shared" ref="O37:O58" si="10">(N37/O$60)</f>
        <v>162.06683494293239</v>
      </c>
      <c r="P37" s="9"/>
    </row>
    <row r="38" spans="1:16">
      <c r="A38" s="12"/>
      <c r="B38" s="25">
        <v>347.1</v>
      </c>
      <c r="C38" s="20" t="s">
        <v>49</v>
      </c>
      <c r="D38" s="46">
        <v>936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936</v>
      </c>
      <c r="O38" s="47">
        <f t="shared" si="10"/>
        <v>0.10272168568920105</v>
      </c>
      <c r="P38" s="9"/>
    </row>
    <row r="39" spans="1:16">
      <c r="A39" s="12"/>
      <c r="B39" s="25">
        <v>347.4</v>
      </c>
      <c r="C39" s="20" t="s">
        <v>51</v>
      </c>
      <c r="D39" s="46">
        <v>5453</v>
      </c>
      <c r="E39" s="46">
        <v>0</v>
      </c>
      <c r="F39" s="46">
        <v>0</v>
      </c>
      <c r="G39" s="46">
        <v>0</v>
      </c>
      <c r="H39" s="46">
        <v>0</v>
      </c>
      <c r="I39" s="46">
        <v>3050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8503</v>
      </c>
      <c r="O39" s="47">
        <f t="shared" si="10"/>
        <v>0.93316505706760311</v>
      </c>
      <c r="P39" s="9"/>
    </row>
    <row r="40" spans="1:16">
      <c r="A40" s="12"/>
      <c r="B40" s="25">
        <v>347.5</v>
      </c>
      <c r="C40" s="20" t="s">
        <v>52</v>
      </c>
      <c r="D40" s="46">
        <v>8241</v>
      </c>
      <c r="E40" s="46">
        <v>0</v>
      </c>
      <c r="F40" s="46">
        <v>0</v>
      </c>
      <c r="G40" s="46">
        <v>0</v>
      </c>
      <c r="H40" s="46">
        <v>0</v>
      </c>
      <c r="I40" s="46">
        <v>850530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858771</v>
      </c>
      <c r="O40" s="47">
        <f t="shared" si="10"/>
        <v>94.246158911325722</v>
      </c>
      <c r="P40" s="9"/>
    </row>
    <row r="41" spans="1:16">
      <c r="A41" s="12"/>
      <c r="B41" s="25">
        <v>347.9</v>
      </c>
      <c r="C41" s="20" t="s">
        <v>53</v>
      </c>
      <c r="D41" s="46">
        <v>40990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40990</v>
      </c>
      <c r="O41" s="47">
        <f t="shared" si="10"/>
        <v>4.4984635645302902</v>
      </c>
      <c r="P41" s="9"/>
    </row>
    <row r="42" spans="1:16">
      <c r="A42" s="12"/>
      <c r="B42" s="25">
        <v>349</v>
      </c>
      <c r="C42" s="20" t="s">
        <v>1</v>
      </c>
      <c r="D42" s="46">
        <v>536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536</v>
      </c>
      <c r="O42" s="47">
        <f t="shared" si="10"/>
        <v>5.8823529411764705E-2</v>
      </c>
      <c r="P42" s="9"/>
    </row>
    <row r="43" spans="1:16" ht="15.75">
      <c r="A43" s="29" t="s">
        <v>40</v>
      </c>
      <c r="B43" s="30"/>
      <c r="C43" s="31"/>
      <c r="D43" s="32">
        <f t="shared" ref="D43:M43" si="11">SUM(D44:D45)</f>
        <v>167043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2125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169168</v>
      </c>
      <c r="O43" s="45">
        <f t="shared" si="10"/>
        <v>18.565408252853381</v>
      </c>
      <c r="P43" s="10"/>
    </row>
    <row r="44" spans="1:16">
      <c r="A44" s="13"/>
      <c r="B44" s="39">
        <v>352</v>
      </c>
      <c r="C44" s="21" t="s">
        <v>56</v>
      </c>
      <c r="D44" s="46">
        <v>1675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1675</v>
      </c>
      <c r="O44" s="47">
        <f t="shared" si="10"/>
        <v>0.18382352941176472</v>
      </c>
      <c r="P44" s="9"/>
    </row>
    <row r="45" spans="1:16">
      <c r="A45" s="13"/>
      <c r="B45" s="39">
        <v>354</v>
      </c>
      <c r="C45" s="21" t="s">
        <v>57</v>
      </c>
      <c r="D45" s="46">
        <v>165368</v>
      </c>
      <c r="E45" s="46">
        <v>0</v>
      </c>
      <c r="F45" s="46">
        <v>0</v>
      </c>
      <c r="G45" s="46">
        <v>0</v>
      </c>
      <c r="H45" s="46">
        <v>0</v>
      </c>
      <c r="I45" s="46">
        <v>2125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167493</v>
      </c>
      <c r="O45" s="47">
        <f t="shared" si="10"/>
        <v>18.381584723441616</v>
      </c>
      <c r="P45" s="9"/>
    </row>
    <row r="46" spans="1:16" ht="15.75">
      <c r="A46" s="29" t="s">
        <v>5</v>
      </c>
      <c r="B46" s="30"/>
      <c r="C46" s="31"/>
      <c r="D46" s="32">
        <f t="shared" ref="D46:M46" si="12">SUM(D47:D54)</f>
        <v>234661</v>
      </c>
      <c r="E46" s="32">
        <f t="shared" si="12"/>
        <v>16033</v>
      </c>
      <c r="F46" s="32">
        <f t="shared" si="12"/>
        <v>1220</v>
      </c>
      <c r="G46" s="32">
        <f t="shared" si="12"/>
        <v>7115</v>
      </c>
      <c r="H46" s="32">
        <f t="shared" si="12"/>
        <v>0</v>
      </c>
      <c r="I46" s="32">
        <f t="shared" si="12"/>
        <v>400407</v>
      </c>
      <c r="J46" s="32">
        <f t="shared" si="12"/>
        <v>0</v>
      </c>
      <c r="K46" s="32">
        <f t="shared" si="12"/>
        <v>308109</v>
      </c>
      <c r="L46" s="32">
        <f t="shared" si="12"/>
        <v>0</v>
      </c>
      <c r="M46" s="32">
        <f t="shared" si="12"/>
        <v>0</v>
      </c>
      <c r="N46" s="32">
        <f>SUM(D46:M46)</f>
        <v>967545</v>
      </c>
      <c r="O46" s="45">
        <f t="shared" si="10"/>
        <v>106.18360403863038</v>
      </c>
      <c r="P46" s="10"/>
    </row>
    <row r="47" spans="1:16">
      <c r="A47" s="12"/>
      <c r="B47" s="25">
        <v>361.1</v>
      </c>
      <c r="C47" s="20" t="s">
        <v>58</v>
      </c>
      <c r="D47" s="46">
        <v>182205</v>
      </c>
      <c r="E47" s="46">
        <v>1290</v>
      </c>
      <c r="F47" s="46">
        <v>1220</v>
      </c>
      <c r="G47" s="46">
        <v>6165</v>
      </c>
      <c r="H47" s="46">
        <v>0</v>
      </c>
      <c r="I47" s="46">
        <v>29038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219918</v>
      </c>
      <c r="O47" s="47">
        <f t="shared" si="10"/>
        <v>24.134986830553117</v>
      </c>
      <c r="P47" s="9"/>
    </row>
    <row r="48" spans="1:16">
      <c r="A48" s="12"/>
      <c r="B48" s="25">
        <v>361.2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61057</v>
      </c>
      <c r="L48" s="46">
        <v>0</v>
      </c>
      <c r="M48" s="46">
        <v>0</v>
      </c>
      <c r="N48" s="46">
        <f t="shared" ref="N48:N54" si="13">SUM(D48:M48)</f>
        <v>61057</v>
      </c>
      <c r="O48" s="47">
        <f t="shared" si="10"/>
        <v>6.7007243195785779</v>
      </c>
      <c r="P48" s="9"/>
    </row>
    <row r="49" spans="1:119">
      <c r="A49" s="12"/>
      <c r="B49" s="25">
        <v>361.3</v>
      </c>
      <c r="C49" s="20" t="s">
        <v>60</v>
      </c>
      <c r="D49" s="46">
        <v>-16763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-315402</v>
      </c>
      <c r="L49" s="46">
        <v>0</v>
      </c>
      <c r="M49" s="46">
        <v>0</v>
      </c>
      <c r="N49" s="46">
        <f t="shared" si="13"/>
        <v>-332165</v>
      </c>
      <c r="O49" s="47">
        <f t="shared" si="10"/>
        <v>-36.453577699736613</v>
      </c>
      <c r="P49" s="9"/>
    </row>
    <row r="50" spans="1:119">
      <c r="A50" s="12"/>
      <c r="B50" s="25">
        <v>363.12</v>
      </c>
      <c r="C50" s="20" t="s">
        <v>114</v>
      </c>
      <c r="D50" s="46">
        <v>7600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7600</v>
      </c>
      <c r="O50" s="47">
        <f t="shared" si="10"/>
        <v>0.83406496927129059</v>
      </c>
      <c r="P50" s="9"/>
    </row>
    <row r="51" spans="1:119">
      <c r="A51" s="12"/>
      <c r="B51" s="25">
        <v>365</v>
      </c>
      <c r="C51" s="20" t="s">
        <v>62</v>
      </c>
      <c r="D51" s="46">
        <v>630</v>
      </c>
      <c r="E51" s="46">
        <v>0</v>
      </c>
      <c r="F51" s="46">
        <v>0</v>
      </c>
      <c r="G51" s="46">
        <v>0</v>
      </c>
      <c r="H51" s="46">
        <v>0</v>
      </c>
      <c r="I51" s="46">
        <v>400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1030</v>
      </c>
      <c r="O51" s="47">
        <f t="shared" si="10"/>
        <v>0.11303775241439859</v>
      </c>
      <c r="P51" s="9"/>
    </row>
    <row r="52" spans="1:119">
      <c r="A52" s="12"/>
      <c r="B52" s="25">
        <v>368</v>
      </c>
      <c r="C52" s="20" t="s">
        <v>83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562454</v>
      </c>
      <c r="L52" s="46">
        <v>0</v>
      </c>
      <c r="M52" s="46">
        <v>0</v>
      </c>
      <c r="N52" s="46">
        <f t="shared" si="13"/>
        <v>562454</v>
      </c>
      <c r="O52" s="47">
        <f t="shared" si="10"/>
        <v>61.726733977172955</v>
      </c>
      <c r="P52" s="9"/>
    </row>
    <row r="53" spans="1:119">
      <c r="A53" s="12"/>
      <c r="B53" s="25">
        <v>369.3</v>
      </c>
      <c r="C53" s="20" t="s">
        <v>64</v>
      </c>
      <c r="D53" s="46">
        <v>0</v>
      </c>
      <c r="E53" s="46">
        <v>14743</v>
      </c>
      <c r="F53" s="46">
        <v>0</v>
      </c>
      <c r="G53" s="46">
        <v>0</v>
      </c>
      <c r="H53" s="46">
        <v>0</v>
      </c>
      <c r="I53" s="46">
        <v>1407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16150</v>
      </c>
      <c r="O53" s="47">
        <f t="shared" si="10"/>
        <v>1.7723880597014925</v>
      </c>
      <c r="P53" s="9"/>
    </row>
    <row r="54" spans="1:119">
      <c r="A54" s="12"/>
      <c r="B54" s="25">
        <v>369.9</v>
      </c>
      <c r="C54" s="20" t="s">
        <v>65</v>
      </c>
      <c r="D54" s="46">
        <v>60989</v>
      </c>
      <c r="E54" s="46">
        <v>0</v>
      </c>
      <c r="F54" s="46">
        <v>0</v>
      </c>
      <c r="G54" s="46">
        <v>950</v>
      </c>
      <c r="H54" s="46">
        <v>0</v>
      </c>
      <c r="I54" s="46">
        <v>369562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431501</v>
      </c>
      <c r="O54" s="47">
        <f t="shared" si="10"/>
        <v>47.355245829675155</v>
      </c>
      <c r="P54" s="9"/>
    </row>
    <row r="55" spans="1:119" ht="15.75">
      <c r="A55" s="29" t="s">
        <v>41</v>
      </c>
      <c r="B55" s="30"/>
      <c r="C55" s="31"/>
      <c r="D55" s="32">
        <f t="shared" ref="D55:M55" si="14">SUM(D56:D57)</f>
        <v>4139480</v>
      </c>
      <c r="E55" s="32">
        <f t="shared" si="14"/>
        <v>3155494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7294974</v>
      </c>
      <c r="O55" s="45">
        <f t="shared" si="10"/>
        <v>800.58977172958737</v>
      </c>
      <c r="P55" s="9"/>
    </row>
    <row r="56" spans="1:119">
      <c r="A56" s="12"/>
      <c r="B56" s="25">
        <v>381</v>
      </c>
      <c r="C56" s="20" t="s">
        <v>66</v>
      </c>
      <c r="D56" s="46">
        <v>421992</v>
      </c>
      <c r="E56" s="46">
        <v>3155494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3577486</v>
      </c>
      <c r="O56" s="47">
        <f t="shared" si="10"/>
        <v>392.6125987708516</v>
      </c>
      <c r="P56" s="9"/>
    </row>
    <row r="57" spans="1:119" ht="15.75" thickBot="1">
      <c r="A57" s="12"/>
      <c r="B57" s="25">
        <v>384</v>
      </c>
      <c r="C57" s="20" t="s">
        <v>67</v>
      </c>
      <c r="D57" s="46">
        <v>3717488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3717488</v>
      </c>
      <c r="O57" s="47">
        <f t="shared" si="10"/>
        <v>407.97717295873571</v>
      </c>
      <c r="P57" s="9"/>
    </row>
    <row r="58" spans="1:119" ht="16.5" thickBot="1">
      <c r="A58" s="14" t="s">
        <v>54</v>
      </c>
      <c r="B58" s="23"/>
      <c r="C58" s="22"/>
      <c r="D58" s="15">
        <f t="shared" ref="D58:M58" si="15">SUM(D5,D14,D20,D32,D43,D46,D55)</f>
        <v>13467286</v>
      </c>
      <c r="E58" s="15">
        <f t="shared" si="15"/>
        <v>3903076</v>
      </c>
      <c r="F58" s="15">
        <f t="shared" si="15"/>
        <v>648040</v>
      </c>
      <c r="G58" s="15">
        <f t="shared" si="15"/>
        <v>424281</v>
      </c>
      <c r="H58" s="15">
        <f t="shared" si="15"/>
        <v>0</v>
      </c>
      <c r="I58" s="15">
        <f t="shared" si="15"/>
        <v>2732865</v>
      </c>
      <c r="J58" s="15">
        <f t="shared" si="15"/>
        <v>452656</v>
      </c>
      <c r="K58" s="15">
        <f t="shared" si="15"/>
        <v>308109</v>
      </c>
      <c r="L58" s="15">
        <f t="shared" si="15"/>
        <v>0</v>
      </c>
      <c r="M58" s="15">
        <f t="shared" si="15"/>
        <v>0</v>
      </c>
      <c r="N58" s="15">
        <f>SUM(D58:M58)</f>
        <v>21936313</v>
      </c>
      <c r="O58" s="38">
        <f t="shared" si="10"/>
        <v>2407.4092405618962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115</v>
      </c>
      <c r="M60" s="48"/>
      <c r="N60" s="48"/>
      <c r="O60" s="43">
        <v>9112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137</v>
      </c>
      <c r="Q3" s="11"/>
      <c r="R3"/>
    </row>
    <row r="4" spans="1:134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138</v>
      </c>
      <c r="N4" s="35" t="s">
        <v>11</v>
      </c>
      <c r="O4" s="35" t="s">
        <v>139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140</v>
      </c>
      <c r="B5" s="26"/>
      <c r="C5" s="26"/>
      <c r="D5" s="27">
        <f t="shared" ref="D5:N5" si="0">SUM(D6:D14)</f>
        <v>5665333</v>
      </c>
      <c r="E5" s="27">
        <f t="shared" si="0"/>
        <v>726760</v>
      </c>
      <c r="F5" s="27">
        <f t="shared" si="0"/>
        <v>0</v>
      </c>
      <c r="G5" s="27">
        <f t="shared" si="0"/>
        <v>713453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7105546</v>
      </c>
      <c r="P5" s="33">
        <f t="shared" ref="P5:P36" si="1">(O5/P$62)</f>
        <v>786.09868348268617</v>
      </c>
      <c r="Q5" s="6"/>
    </row>
    <row r="6" spans="1:134">
      <c r="A6" s="12"/>
      <c r="B6" s="25">
        <v>311</v>
      </c>
      <c r="C6" s="20" t="s">
        <v>3</v>
      </c>
      <c r="D6" s="46">
        <v>4012875</v>
      </c>
      <c r="E6" s="46">
        <v>476859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4489734</v>
      </c>
      <c r="P6" s="47">
        <f t="shared" si="1"/>
        <v>496.70693660803187</v>
      </c>
      <c r="Q6" s="9"/>
    </row>
    <row r="7" spans="1:134">
      <c r="A7" s="12"/>
      <c r="B7" s="25">
        <v>312.41000000000003</v>
      </c>
      <c r="C7" s="20" t="s">
        <v>141</v>
      </c>
      <c r="D7" s="46">
        <v>0</v>
      </c>
      <c r="E7" s="46">
        <v>171709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171709</v>
      </c>
      <c r="P7" s="47">
        <f t="shared" si="1"/>
        <v>18.996459785374487</v>
      </c>
      <c r="Q7" s="9"/>
    </row>
    <row r="8" spans="1:134">
      <c r="A8" s="12"/>
      <c r="B8" s="25">
        <v>312.43</v>
      </c>
      <c r="C8" s="20" t="s">
        <v>142</v>
      </c>
      <c r="D8" s="46">
        <v>0</v>
      </c>
      <c r="E8" s="46">
        <v>78192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78192</v>
      </c>
      <c r="P8" s="47">
        <f t="shared" si="1"/>
        <v>8.6505144374377689</v>
      </c>
      <c r="Q8" s="9"/>
    </row>
    <row r="9" spans="1:134">
      <c r="A9" s="12"/>
      <c r="B9" s="25">
        <v>312.63</v>
      </c>
      <c r="C9" s="20" t="s">
        <v>143</v>
      </c>
      <c r="D9" s="46">
        <v>0</v>
      </c>
      <c r="E9" s="46">
        <v>0</v>
      </c>
      <c r="F9" s="46">
        <v>0</v>
      </c>
      <c r="G9" s="46">
        <v>713453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713453</v>
      </c>
      <c r="P9" s="47">
        <f t="shared" si="1"/>
        <v>78.930523287974339</v>
      </c>
      <c r="Q9" s="9"/>
    </row>
    <row r="10" spans="1:134">
      <c r="A10" s="12"/>
      <c r="B10" s="25">
        <v>314.10000000000002</v>
      </c>
      <c r="C10" s="20" t="s">
        <v>14</v>
      </c>
      <c r="D10" s="46">
        <v>810164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810164</v>
      </c>
      <c r="P10" s="47">
        <f t="shared" si="1"/>
        <v>89.629826308219933</v>
      </c>
      <c r="Q10" s="9"/>
    </row>
    <row r="11" spans="1:134">
      <c r="A11" s="12"/>
      <c r="B11" s="25">
        <v>314.3</v>
      </c>
      <c r="C11" s="20" t="s">
        <v>15</v>
      </c>
      <c r="D11" s="46">
        <v>187373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187373</v>
      </c>
      <c r="P11" s="47">
        <f t="shared" si="1"/>
        <v>20.729394844562453</v>
      </c>
      <c r="Q11" s="9"/>
    </row>
    <row r="12" spans="1:134">
      <c r="A12" s="12"/>
      <c r="B12" s="25">
        <v>314.39999999999998</v>
      </c>
      <c r="C12" s="20" t="s">
        <v>16</v>
      </c>
      <c r="D12" s="46">
        <v>44837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44837</v>
      </c>
      <c r="P12" s="47">
        <f t="shared" si="1"/>
        <v>4.9603938488770885</v>
      </c>
      <c r="Q12" s="9"/>
    </row>
    <row r="13" spans="1:134">
      <c r="A13" s="12"/>
      <c r="B13" s="25">
        <v>315.10000000000002</v>
      </c>
      <c r="C13" s="20" t="s">
        <v>144</v>
      </c>
      <c r="D13" s="46">
        <v>262334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262334</v>
      </c>
      <c r="P13" s="47">
        <f t="shared" si="1"/>
        <v>29.022458236530589</v>
      </c>
      <c r="Q13" s="9"/>
    </row>
    <row r="14" spans="1:134">
      <c r="A14" s="12"/>
      <c r="B14" s="25">
        <v>316</v>
      </c>
      <c r="C14" s="20" t="s">
        <v>95</v>
      </c>
      <c r="D14" s="46">
        <v>347750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347750</v>
      </c>
      <c r="P14" s="47">
        <f t="shared" si="1"/>
        <v>38.47217612567762</v>
      </c>
      <c r="Q14" s="9"/>
    </row>
    <row r="15" spans="1:134" ht="15.75">
      <c r="A15" s="29" t="s">
        <v>19</v>
      </c>
      <c r="B15" s="30"/>
      <c r="C15" s="31"/>
      <c r="D15" s="32">
        <f t="shared" ref="D15:N15" si="3">SUM(D16:D20)</f>
        <v>1377073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 t="shared" ref="O15:O21" si="4">SUM(D15:N15)</f>
        <v>1377073</v>
      </c>
      <c r="P15" s="45">
        <f t="shared" si="1"/>
        <v>152.34793671866356</v>
      </c>
      <c r="Q15" s="10"/>
    </row>
    <row r="16" spans="1:134">
      <c r="A16" s="12"/>
      <c r="B16" s="25">
        <v>322</v>
      </c>
      <c r="C16" s="20" t="s">
        <v>145</v>
      </c>
      <c r="D16" s="46">
        <v>709121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709121</v>
      </c>
      <c r="P16" s="47">
        <f t="shared" si="1"/>
        <v>78.451266733045685</v>
      </c>
      <c r="Q16" s="9"/>
    </row>
    <row r="17" spans="1:17">
      <c r="A17" s="12"/>
      <c r="B17" s="25">
        <v>323.10000000000002</v>
      </c>
      <c r="C17" s="20" t="s">
        <v>20</v>
      </c>
      <c r="D17" s="46">
        <v>585603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585603</v>
      </c>
      <c r="P17" s="47">
        <f t="shared" si="1"/>
        <v>64.786259541984734</v>
      </c>
      <c r="Q17" s="9"/>
    </row>
    <row r="18" spans="1:17">
      <c r="A18" s="12"/>
      <c r="B18" s="25">
        <v>323.39999999999998</v>
      </c>
      <c r="C18" s="20" t="s">
        <v>21</v>
      </c>
      <c r="D18" s="46">
        <v>10525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10525</v>
      </c>
      <c r="P18" s="47">
        <f t="shared" si="1"/>
        <v>1.1643987166721983</v>
      </c>
      <c r="Q18" s="9"/>
    </row>
    <row r="19" spans="1:17">
      <c r="A19" s="12"/>
      <c r="B19" s="25">
        <v>323.7</v>
      </c>
      <c r="C19" s="20" t="s">
        <v>22</v>
      </c>
      <c r="D19" s="46">
        <v>38945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38945</v>
      </c>
      <c r="P19" s="47">
        <f t="shared" si="1"/>
        <v>4.3085518309547517</v>
      </c>
      <c r="Q19" s="9"/>
    </row>
    <row r="20" spans="1:17">
      <c r="A20" s="12"/>
      <c r="B20" s="25">
        <v>329.5</v>
      </c>
      <c r="C20" s="20" t="s">
        <v>146</v>
      </c>
      <c r="D20" s="46">
        <v>32879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32879</v>
      </c>
      <c r="P20" s="47">
        <f t="shared" si="1"/>
        <v>3.6374598960061952</v>
      </c>
      <c r="Q20" s="9"/>
    </row>
    <row r="21" spans="1:17" ht="15.75">
      <c r="A21" s="29" t="s">
        <v>147</v>
      </c>
      <c r="B21" s="30"/>
      <c r="C21" s="31"/>
      <c r="D21" s="32">
        <f t="shared" ref="D21:N21" si="5">SUM(D22:D30)</f>
        <v>1454820</v>
      </c>
      <c r="E21" s="32">
        <f t="shared" si="5"/>
        <v>101608</v>
      </c>
      <c r="F21" s="32">
        <f t="shared" si="5"/>
        <v>0</v>
      </c>
      <c r="G21" s="32">
        <f t="shared" si="5"/>
        <v>3379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1559807</v>
      </c>
      <c r="P21" s="45">
        <f t="shared" si="1"/>
        <v>172.56411107423386</v>
      </c>
      <c r="Q21" s="10"/>
    </row>
    <row r="22" spans="1:17">
      <c r="A22" s="12"/>
      <c r="B22" s="25">
        <v>331.5</v>
      </c>
      <c r="C22" s="20" t="s">
        <v>96</v>
      </c>
      <c r="D22" s="46">
        <v>284248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7" si="6">SUM(D22:N22)</f>
        <v>284248</v>
      </c>
      <c r="P22" s="47">
        <f t="shared" si="1"/>
        <v>31.4468414647638</v>
      </c>
      <c r="Q22" s="9"/>
    </row>
    <row r="23" spans="1:17">
      <c r="A23" s="12"/>
      <c r="B23" s="25">
        <v>334.7</v>
      </c>
      <c r="C23" s="20" t="s">
        <v>26</v>
      </c>
      <c r="D23" s="46">
        <v>76798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76798</v>
      </c>
      <c r="P23" s="47">
        <f t="shared" si="1"/>
        <v>8.4962938378139174</v>
      </c>
      <c r="Q23" s="9"/>
    </row>
    <row r="24" spans="1:17">
      <c r="A24" s="12"/>
      <c r="B24" s="25">
        <v>335.125</v>
      </c>
      <c r="C24" s="20" t="s">
        <v>148</v>
      </c>
      <c r="D24" s="46">
        <v>280382</v>
      </c>
      <c r="E24" s="46">
        <v>74599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354981</v>
      </c>
      <c r="P24" s="47">
        <f t="shared" si="1"/>
        <v>39.272153999336211</v>
      </c>
      <c r="Q24" s="9"/>
    </row>
    <row r="25" spans="1:17">
      <c r="A25" s="12"/>
      <c r="B25" s="25">
        <v>335.15</v>
      </c>
      <c r="C25" s="20" t="s">
        <v>98</v>
      </c>
      <c r="D25" s="46">
        <v>9322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9322</v>
      </c>
      <c r="P25" s="47">
        <f t="shared" si="1"/>
        <v>1.0313087730943689</v>
      </c>
      <c r="Q25" s="9"/>
    </row>
    <row r="26" spans="1:17">
      <c r="A26" s="12"/>
      <c r="B26" s="25">
        <v>335.18</v>
      </c>
      <c r="C26" s="20" t="s">
        <v>149</v>
      </c>
      <c r="D26" s="46">
        <v>778606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778606</v>
      </c>
      <c r="P26" s="47">
        <f t="shared" si="1"/>
        <v>86.138510897223142</v>
      </c>
      <c r="Q26" s="9"/>
    </row>
    <row r="27" spans="1:17">
      <c r="A27" s="12"/>
      <c r="B27" s="25">
        <v>335.19</v>
      </c>
      <c r="C27" s="20" t="s">
        <v>100</v>
      </c>
      <c r="D27" s="46">
        <v>4442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4442</v>
      </c>
      <c r="P27" s="47">
        <f t="shared" si="1"/>
        <v>0.49142604270383894</v>
      </c>
      <c r="Q27" s="9"/>
    </row>
    <row r="28" spans="1:17">
      <c r="A28" s="12"/>
      <c r="B28" s="25">
        <v>336</v>
      </c>
      <c r="C28" s="20" t="s">
        <v>4</v>
      </c>
      <c r="D28" s="46">
        <v>0</v>
      </c>
      <c r="E28" s="46">
        <v>27009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27009</v>
      </c>
      <c r="P28" s="47">
        <f t="shared" si="1"/>
        <v>2.988051775638898</v>
      </c>
      <c r="Q28" s="9"/>
    </row>
    <row r="29" spans="1:17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3379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3379</v>
      </c>
      <c r="P29" s="47">
        <f t="shared" si="1"/>
        <v>0.37382453811262306</v>
      </c>
      <c r="Q29" s="9"/>
    </row>
    <row r="30" spans="1:17">
      <c r="A30" s="12"/>
      <c r="B30" s="25">
        <v>338</v>
      </c>
      <c r="C30" s="20" t="s">
        <v>34</v>
      </c>
      <c r="D30" s="46">
        <v>21022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21022</v>
      </c>
      <c r="P30" s="47">
        <f t="shared" si="1"/>
        <v>2.3256997455470736</v>
      </c>
      <c r="Q30" s="9"/>
    </row>
    <row r="31" spans="1:17" ht="15.75">
      <c r="A31" s="29" t="s">
        <v>39</v>
      </c>
      <c r="B31" s="30"/>
      <c r="C31" s="31"/>
      <c r="D31" s="32">
        <f t="shared" ref="D31:N31" si="7">SUM(D32:D43)</f>
        <v>1622555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4448339</v>
      </c>
      <c r="J31" s="32">
        <f t="shared" si="7"/>
        <v>201413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6272307</v>
      </c>
      <c r="P31" s="45">
        <f t="shared" si="1"/>
        <v>693.91603053435119</v>
      </c>
      <c r="Q31" s="10"/>
    </row>
    <row r="32" spans="1:17">
      <c r="A32" s="12"/>
      <c r="B32" s="25">
        <v>341.2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201413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3" si="8">SUM(D32:N32)</f>
        <v>201413</v>
      </c>
      <c r="P32" s="47">
        <f t="shared" si="1"/>
        <v>22.282664011505698</v>
      </c>
      <c r="Q32" s="9"/>
    </row>
    <row r="33" spans="1:17">
      <c r="A33" s="12"/>
      <c r="B33" s="25">
        <v>341.3</v>
      </c>
      <c r="C33" s="20" t="s">
        <v>102</v>
      </c>
      <c r="D33" s="46">
        <v>1549527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1549527</v>
      </c>
      <c r="P33" s="47">
        <f t="shared" si="1"/>
        <v>171.42681712578826</v>
      </c>
      <c r="Q33" s="9"/>
    </row>
    <row r="34" spans="1:17">
      <c r="A34" s="12"/>
      <c r="B34" s="25">
        <v>341.9</v>
      </c>
      <c r="C34" s="20" t="s">
        <v>103</v>
      </c>
      <c r="D34" s="46">
        <v>31176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31176</v>
      </c>
      <c r="P34" s="47">
        <f t="shared" si="1"/>
        <v>3.449054098904746</v>
      </c>
      <c r="Q34" s="9"/>
    </row>
    <row r="35" spans="1:17">
      <c r="A35" s="12"/>
      <c r="B35" s="25">
        <v>342.5</v>
      </c>
      <c r="C35" s="20" t="s">
        <v>46</v>
      </c>
      <c r="D35" s="46">
        <v>25050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25050</v>
      </c>
      <c r="P35" s="47">
        <f t="shared" si="1"/>
        <v>2.7713242615333553</v>
      </c>
      <c r="Q35" s="9"/>
    </row>
    <row r="36" spans="1:17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1904997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1904997</v>
      </c>
      <c r="P36" s="47">
        <f t="shared" si="1"/>
        <v>210.75307002987057</v>
      </c>
      <c r="Q36" s="9"/>
    </row>
    <row r="37" spans="1:17">
      <c r="A37" s="12"/>
      <c r="B37" s="25">
        <v>343.9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918803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918803</v>
      </c>
      <c r="P37" s="47">
        <f t="shared" ref="P37:P60" si="9">(O37/P$62)</f>
        <v>101.64874433012501</v>
      </c>
      <c r="Q37" s="9"/>
    </row>
    <row r="38" spans="1:17">
      <c r="A38" s="12"/>
      <c r="B38" s="25">
        <v>344.3</v>
      </c>
      <c r="C38" s="20" t="s">
        <v>104</v>
      </c>
      <c r="D38" s="46">
        <v>2790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2790</v>
      </c>
      <c r="P38" s="47">
        <f t="shared" si="9"/>
        <v>0.30866246266179886</v>
      </c>
      <c r="Q38" s="9"/>
    </row>
    <row r="39" spans="1:17">
      <c r="A39" s="12"/>
      <c r="B39" s="25">
        <v>347.1</v>
      </c>
      <c r="C39" s="20" t="s">
        <v>49</v>
      </c>
      <c r="D39" s="46">
        <v>411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411</v>
      </c>
      <c r="P39" s="47">
        <f t="shared" si="9"/>
        <v>4.5469631596415531E-2</v>
      </c>
      <c r="Q39" s="9"/>
    </row>
    <row r="40" spans="1:17">
      <c r="A40" s="12"/>
      <c r="B40" s="25">
        <v>347.2</v>
      </c>
      <c r="C40" s="20" t="s">
        <v>50</v>
      </c>
      <c r="D40" s="46">
        <v>12336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12336</v>
      </c>
      <c r="P40" s="47">
        <f t="shared" si="9"/>
        <v>1.3647527381347495</v>
      </c>
      <c r="Q40" s="9"/>
    </row>
    <row r="41" spans="1:17">
      <c r="A41" s="12"/>
      <c r="B41" s="25">
        <v>347.5</v>
      </c>
      <c r="C41" s="20" t="s">
        <v>52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1624539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1624539</v>
      </c>
      <c r="P41" s="47">
        <f t="shared" si="9"/>
        <v>179.7255227348158</v>
      </c>
      <c r="Q41" s="9"/>
    </row>
    <row r="42" spans="1:17">
      <c r="A42" s="12"/>
      <c r="B42" s="25">
        <v>347.9</v>
      </c>
      <c r="C42" s="20" t="s">
        <v>53</v>
      </c>
      <c r="D42" s="46">
        <v>1100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1100</v>
      </c>
      <c r="P42" s="47">
        <f t="shared" si="9"/>
        <v>0.12169487775196371</v>
      </c>
      <c r="Q42" s="9"/>
    </row>
    <row r="43" spans="1:17">
      <c r="A43" s="12"/>
      <c r="B43" s="25">
        <v>349</v>
      </c>
      <c r="C43" s="20" t="s">
        <v>150</v>
      </c>
      <c r="D43" s="46">
        <v>165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165</v>
      </c>
      <c r="P43" s="47">
        <f t="shared" si="9"/>
        <v>1.8254231662794558E-2</v>
      </c>
      <c r="Q43" s="9"/>
    </row>
    <row r="44" spans="1:17" ht="15.75">
      <c r="A44" s="29" t="s">
        <v>40</v>
      </c>
      <c r="B44" s="30"/>
      <c r="C44" s="31"/>
      <c r="D44" s="32">
        <f t="shared" ref="D44:N44" si="10">SUM(D45:D46)</f>
        <v>193156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>SUM(D44:N44)</f>
        <v>193156</v>
      </c>
      <c r="P44" s="45">
        <f t="shared" si="9"/>
        <v>21.369178006416639</v>
      </c>
      <c r="Q44" s="10"/>
    </row>
    <row r="45" spans="1:17">
      <c r="A45" s="13"/>
      <c r="B45" s="39">
        <v>352</v>
      </c>
      <c r="C45" s="21" t="s">
        <v>56</v>
      </c>
      <c r="D45" s="46">
        <v>171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171</v>
      </c>
      <c r="P45" s="47">
        <f t="shared" si="9"/>
        <v>1.8918021905077995E-2</v>
      </c>
      <c r="Q45" s="9"/>
    </row>
    <row r="46" spans="1:17">
      <c r="A46" s="13"/>
      <c r="B46" s="39">
        <v>354</v>
      </c>
      <c r="C46" s="21" t="s">
        <v>57</v>
      </c>
      <c r="D46" s="46">
        <v>192985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192985</v>
      </c>
      <c r="P46" s="47">
        <f t="shared" si="9"/>
        <v>21.35025998451156</v>
      </c>
      <c r="Q46" s="9"/>
    </row>
    <row r="47" spans="1:17" ht="15.75">
      <c r="A47" s="29" t="s">
        <v>5</v>
      </c>
      <c r="B47" s="30"/>
      <c r="C47" s="31"/>
      <c r="D47" s="32">
        <f t="shared" ref="D47:N47" si="11">SUM(D48:D54)</f>
        <v>92892</v>
      </c>
      <c r="E47" s="32">
        <f t="shared" si="11"/>
        <v>2755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345302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440949</v>
      </c>
      <c r="P47" s="45">
        <f t="shared" si="9"/>
        <v>48.782940590773315</v>
      </c>
      <c r="Q47" s="10"/>
    </row>
    <row r="48" spans="1:17">
      <c r="A48" s="12"/>
      <c r="B48" s="25">
        <v>361.1</v>
      </c>
      <c r="C48" s="20" t="s">
        <v>58</v>
      </c>
      <c r="D48" s="46">
        <v>12179</v>
      </c>
      <c r="E48" s="46">
        <v>2755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27970</v>
      </c>
      <c r="L48" s="46">
        <v>0</v>
      </c>
      <c r="M48" s="46">
        <v>0</v>
      </c>
      <c r="N48" s="46">
        <v>0</v>
      </c>
      <c r="O48" s="46">
        <f>SUM(D48:N48)</f>
        <v>42904</v>
      </c>
      <c r="P48" s="47">
        <f t="shared" si="9"/>
        <v>4.7465427591547735</v>
      </c>
      <c r="Q48" s="9"/>
    </row>
    <row r="49" spans="1:120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255242</v>
      </c>
      <c r="L49" s="46">
        <v>0</v>
      </c>
      <c r="M49" s="46">
        <v>0</v>
      </c>
      <c r="N49" s="46">
        <v>0</v>
      </c>
      <c r="O49" s="46">
        <f t="shared" ref="O49:O54" si="12">SUM(D49:N49)</f>
        <v>255242</v>
      </c>
      <c r="P49" s="47">
        <f t="shared" si="9"/>
        <v>28.237858170151565</v>
      </c>
      <c r="Q49" s="9"/>
    </row>
    <row r="50" spans="1:120">
      <c r="A50" s="12"/>
      <c r="B50" s="25">
        <v>362</v>
      </c>
      <c r="C50" s="20" t="s">
        <v>61</v>
      </c>
      <c r="D50" s="46">
        <v>66569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66569</v>
      </c>
      <c r="P50" s="47">
        <f t="shared" si="9"/>
        <v>7.3646421064277021</v>
      </c>
      <c r="Q50" s="9"/>
    </row>
    <row r="51" spans="1:120">
      <c r="A51" s="12"/>
      <c r="B51" s="25">
        <v>366</v>
      </c>
      <c r="C51" s="20" t="s">
        <v>63</v>
      </c>
      <c r="D51" s="46">
        <v>5034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5034</v>
      </c>
      <c r="P51" s="47">
        <f t="shared" si="9"/>
        <v>0.55692001327580487</v>
      </c>
      <c r="Q51" s="9"/>
    </row>
    <row r="52" spans="1:120">
      <c r="A52" s="12"/>
      <c r="B52" s="25">
        <v>368</v>
      </c>
      <c r="C52" s="20" t="s">
        <v>83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62090</v>
      </c>
      <c r="L52" s="46">
        <v>0</v>
      </c>
      <c r="M52" s="46">
        <v>0</v>
      </c>
      <c r="N52" s="46">
        <v>0</v>
      </c>
      <c r="O52" s="46">
        <f t="shared" si="12"/>
        <v>62090</v>
      </c>
      <c r="P52" s="47">
        <f t="shared" si="9"/>
        <v>6.8691226905631151</v>
      </c>
      <c r="Q52" s="9"/>
    </row>
    <row r="53" spans="1:120">
      <c r="A53" s="12"/>
      <c r="B53" s="25">
        <v>369.3</v>
      </c>
      <c r="C53" s="20" t="s">
        <v>64</v>
      </c>
      <c r="D53" s="46">
        <v>2244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2244</v>
      </c>
      <c r="P53" s="47">
        <f t="shared" si="9"/>
        <v>0.24825755061400598</v>
      </c>
      <c r="Q53" s="9"/>
    </row>
    <row r="54" spans="1:120">
      <c r="A54" s="12"/>
      <c r="B54" s="25">
        <v>369.9</v>
      </c>
      <c r="C54" s="20" t="s">
        <v>65</v>
      </c>
      <c r="D54" s="46">
        <v>6866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6866</v>
      </c>
      <c r="P54" s="47">
        <f t="shared" si="9"/>
        <v>0.759597300586348</v>
      </c>
      <c r="Q54" s="9"/>
    </row>
    <row r="55" spans="1:120" ht="15.75">
      <c r="A55" s="29" t="s">
        <v>41</v>
      </c>
      <c r="B55" s="30"/>
      <c r="C55" s="31"/>
      <c r="D55" s="32">
        <f t="shared" ref="D55:N55" si="13">SUM(D56:D59)</f>
        <v>195371</v>
      </c>
      <c r="E55" s="32">
        <f t="shared" si="13"/>
        <v>878598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3219619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3"/>
        <v>0</v>
      </c>
      <c r="O55" s="32">
        <f t="shared" ref="O55:O60" si="14">SUM(D55:N55)</f>
        <v>4293588</v>
      </c>
      <c r="P55" s="45">
        <f t="shared" si="9"/>
        <v>475.006969797544</v>
      </c>
      <c r="Q55" s="9"/>
    </row>
    <row r="56" spans="1:120">
      <c r="A56" s="12"/>
      <c r="B56" s="25">
        <v>381</v>
      </c>
      <c r="C56" s="20" t="s">
        <v>66</v>
      </c>
      <c r="D56" s="46">
        <v>195371</v>
      </c>
      <c r="E56" s="46">
        <v>878598</v>
      </c>
      <c r="F56" s="46">
        <v>0</v>
      </c>
      <c r="G56" s="46">
        <v>0</v>
      </c>
      <c r="H56" s="46">
        <v>0</v>
      </c>
      <c r="I56" s="46">
        <v>951839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2025808</v>
      </c>
      <c r="P56" s="47">
        <f t="shared" si="9"/>
        <v>224.11859718995464</v>
      </c>
      <c r="Q56" s="9"/>
    </row>
    <row r="57" spans="1:120">
      <c r="A57" s="12"/>
      <c r="B57" s="25">
        <v>389.1</v>
      </c>
      <c r="C57" s="20" t="s">
        <v>151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617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617</v>
      </c>
      <c r="P57" s="47">
        <f t="shared" si="9"/>
        <v>6.8259763248146921E-2</v>
      </c>
      <c r="Q57" s="9"/>
    </row>
    <row r="58" spans="1:120">
      <c r="A58" s="12"/>
      <c r="B58" s="25">
        <v>389.2</v>
      </c>
      <c r="C58" s="20" t="s">
        <v>152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111385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111385</v>
      </c>
      <c r="P58" s="47">
        <f t="shared" si="9"/>
        <v>12.322712689456798</v>
      </c>
      <c r="Q58" s="9"/>
    </row>
    <row r="59" spans="1:120" ht="15.75" thickBot="1">
      <c r="A59" s="12"/>
      <c r="B59" s="25">
        <v>389.5</v>
      </c>
      <c r="C59" s="20" t="s">
        <v>153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2155778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2155778</v>
      </c>
      <c r="P59" s="47">
        <f t="shared" si="9"/>
        <v>238.49740015488439</v>
      </c>
      <c r="Q59" s="9"/>
    </row>
    <row r="60" spans="1:120" ht="16.5" thickBot="1">
      <c r="A60" s="14" t="s">
        <v>54</v>
      </c>
      <c r="B60" s="23"/>
      <c r="C60" s="22"/>
      <c r="D60" s="15">
        <f t="shared" ref="D60:N60" si="15">SUM(D5,D15,D21,D31,D44,D47,D55)</f>
        <v>10601200</v>
      </c>
      <c r="E60" s="15">
        <f t="shared" si="15"/>
        <v>1709721</v>
      </c>
      <c r="F60" s="15">
        <f t="shared" si="15"/>
        <v>0</v>
      </c>
      <c r="G60" s="15">
        <f t="shared" si="15"/>
        <v>716832</v>
      </c>
      <c r="H60" s="15">
        <f t="shared" si="15"/>
        <v>0</v>
      </c>
      <c r="I60" s="15">
        <f t="shared" si="15"/>
        <v>7667958</v>
      </c>
      <c r="J60" s="15">
        <f t="shared" si="15"/>
        <v>201413</v>
      </c>
      <c r="K60" s="15">
        <f t="shared" si="15"/>
        <v>345302</v>
      </c>
      <c r="L60" s="15">
        <f t="shared" si="15"/>
        <v>0</v>
      </c>
      <c r="M60" s="15">
        <f t="shared" si="15"/>
        <v>0</v>
      </c>
      <c r="N60" s="15">
        <f t="shared" si="15"/>
        <v>0</v>
      </c>
      <c r="O60" s="15">
        <f t="shared" si="14"/>
        <v>21242426</v>
      </c>
      <c r="P60" s="38">
        <f t="shared" si="9"/>
        <v>2350.0858502046685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154</v>
      </c>
      <c r="N62" s="48"/>
      <c r="O62" s="48"/>
      <c r="P62" s="43">
        <v>9039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87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5349554</v>
      </c>
      <c r="E5" s="27">
        <f t="shared" si="0"/>
        <v>665638</v>
      </c>
      <c r="F5" s="27">
        <f t="shared" si="0"/>
        <v>49</v>
      </c>
      <c r="G5" s="27">
        <f t="shared" si="0"/>
        <v>610154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6625395</v>
      </c>
      <c r="O5" s="33">
        <f t="shared" ref="O5:O36" si="1">(N5/O$65)</f>
        <v>743.42403500897672</v>
      </c>
      <c r="P5" s="6"/>
    </row>
    <row r="6" spans="1:133">
      <c r="A6" s="12"/>
      <c r="B6" s="25">
        <v>311</v>
      </c>
      <c r="C6" s="20" t="s">
        <v>3</v>
      </c>
      <c r="D6" s="46">
        <v>3721432</v>
      </c>
      <c r="E6" s="46">
        <v>424923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4146355</v>
      </c>
      <c r="O6" s="47">
        <f t="shared" si="1"/>
        <v>465.25527378815082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164894</v>
      </c>
      <c r="F7" s="46">
        <v>49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164943</v>
      </c>
      <c r="O7" s="47">
        <f t="shared" si="1"/>
        <v>18.507966786355475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75821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75821</v>
      </c>
      <c r="O8" s="47">
        <f t="shared" si="1"/>
        <v>8.5077423698384198</v>
      </c>
      <c r="P8" s="9"/>
    </row>
    <row r="9" spans="1:133">
      <c r="A9" s="12"/>
      <c r="B9" s="25">
        <v>312.60000000000002</v>
      </c>
      <c r="C9" s="20" t="s">
        <v>124</v>
      </c>
      <c r="D9" s="46">
        <v>0</v>
      </c>
      <c r="E9" s="46">
        <v>0</v>
      </c>
      <c r="F9" s="46">
        <v>0</v>
      </c>
      <c r="G9" s="46">
        <v>610154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610154</v>
      </c>
      <c r="O9" s="47">
        <f t="shared" si="1"/>
        <v>68.464317773788153</v>
      </c>
      <c r="P9" s="9"/>
    </row>
    <row r="10" spans="1:133">
      <c r="A10" s="12"/>
      <c r="B10" s="25">
        <v>314.10000000000002</v>
      </c>
      <c r="C10" s="20" t="s">
        <v>14</v>
      </c>
      <c r="D10" s="46">
        <v>784023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784023</v>
      </c>
      <c r="O10" s="47">
        <f t="shared" si="1"/>
        <v>87.973855475763017</v>
      </c>
      <c r="P10" s="9"/>
    </row>
    <row r="11" spans="1:133">
      <c r="A11" s="12"/>
      <c r="B11" s="25">
        <v>314.3</v>
      </c>
      <c r="C11" s="20" t="s">
        <v>15</v>
      </c>
      <c r="D11" s="46">
        <v>188457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188457</v>
      </c>
      <c r="O11" s="47">
        <f t="shared" si="1"/>
        <v>21.146431777378815</v>
      </c>
      <c r="P11" s="9"/>
    </row>
    <row r="12" spans="1:133">
      <c r="A12" s="12"/>
      <c r="B12" s="25">
        <v>314.39999999999998</v>
      </c>
      <c r="C12" s="20" t="s">
        <v>16</v>
      </c>
      <c r="D12" s="46">
        <v>45720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45720</v>
      </c>
      <c r="O12" s="47">
        <f t="shared" si="1"/>
        <v>5.1301615798922802</v>
      </c>
      <c r="P12" s="9"/>
    </row>
    <row r="13" spans="1:133">
      <c r="A13" s="12"/>
      <c r="B13" s="25">
        <v>315</v>
      </c>
      <c r="C13" s="20" t="s">
        <v>94</v>
      </c>
      <c r="D13" s="46">
        <v>274183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274183</v>
      </c>
      <c r="O13" s="47">
        <f t="shared" si="1"/>
        <v>30.765596947935368</v>
      </c>
      <c r="P13" s="9"/>
    </row>
    <row r="14" spans="1:133">
      <c r="A14" s="12"/>
      <c r="B14" s="25">
        <v>316</v>
      </c>
      <c r="C14" s="20" t="s">
        <v>95</v>
      </c>
      <c r="D14" s="46">
        <v>335739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335739</v>
      </c>
      <c r="O14" s="47">
        <f t="shared" si="1"/>
        <v>37.672688509874327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967103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967103</v>
      </c>
      <c r="O15" s="45">
        <f t="shared" si="1"/>
        <v>108.5169434470377</v>
      </c>
      <c r="P15" s="10"/>
    </row>
    <row r="16" spans="1:133">
      <c r="A16" s="12"/>
      <c r="B16" s="25">
        <v>322</v>
      </c>
      <c r="C16" s="20" t="s">
        <v>0</v>
      </c>
      <c r="D16" s="46">
        <v>333741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333741</v>
      </c>
      <c r="O16" s="47">
        <f t="shared" si="1"/>
        <v>37.448496409335725</v>
      </c>
      <c r="P16" s="9"/>
    </row>
    <row r="17" spans="1:16">
      <c r="A17" s="12"/>
      <c r="B17" s="25">
        <v>323.10000000000002</v>
      </c>
      <c r="C17" s="20" t="s">
        <v>20</v>
      </c>
      <c r="D17" s="46">
        <v>540186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540186</v>
      </c>
      <c r="O17" s="47">
        <f t="shared" si="1"/>
        <v>60.613330341113105</v>
      </c>
      <c r="P17" s="9"/>
    </row>
    <row r="18" spans="1:16">
      <c r="A18" s="12"/>
      <c r="B18" s="25">
        <v>323.39999999999998</v>
      </c>
      <c r="C18" s="20" t="s">
        <v>21</v>
      </c>
      <c r="D18" s="46">
        <v>7718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7718</v>
      </c>
      <c r="O18" s="47">
        <f t="shared" si="1"/>
        <v>0.86602333931777375</v>
      </c>
      <c r="P18" s="9"/>
    </row>
    <row r="19" spans="1:16">
      <c r="A19" s="12"/>
      <c r="B19" s="25">
        <v>323.7</v>
      </c>
      <c r="C19" s="20" t="s">
        <v>22</v>
      </c>
      <c r="D19" s="46">
        <v>46940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46940</v>
      </c>
      <c r="O19" s="47">
        <f t="shared" si="1"/>
        <v>5.2670556552962298</v>
      </c>
      <c r="P19" s="9"/>
    </row>
    <row r="20" spans="1:16">
      <c r="A20" s="12"/>
      <c r="B20" s="25">
        <v>329</v>
      </c>
      <c r="C20" s="20" t="s">
        <v>23</v>
      </c>
      <c r="D20" s="46">
        <v>38518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38518</v>
      </c>
      <c r="O20" s="47">
        <f t="shared" si="1"/>
        <v>4.3220377019748657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1006777</v>
      </c>
      <c r="E21" s="32">
        <f t="shared" si="5"/>
        <v>94417</v>
      </c>
      <c r="F21" s="32">
        <f t="shared" si="5"/>
        <v>0</v>
      </c>
      <c r="G21" s="32">
        <f t="shared" si="5"/>
        <v>67819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1169013</v>
      </c>
      <c r="O21" s="45">
        <f t="shared" si="1"/>
        <v>131.17291292639138</v>
      </c>
      <c r="P21" s="10"/>
    </row>
    <row r="22" spans="1:16">
      <c r="A22" s="12"/>
      <c r="B22" s="25">
        <v>331.5</v>
      </c>
      <c r="C22" s="20" t="s">
        <v>96</v>
      </c>
      <c r="D22" s="46">
        <v>5779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5779</v>
      </c>
      <c r="O22" s="47">
        <f t="shared" si="1"/>
        <v>0.64845152603231593</v>
      </c>
      <c r="P22" s="9"/>
    </row>
    <row r="23" spans="1:16">
      <c r="A23" s="12"/>
      <c r="B23" s="25">
        <v>331.7</v>
      </c>
      <c r="C23" s="20" t="s">
        <v>77</v>
      </c>
      <c r="D23" s="46">
        <v>29673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29673</v>
      </c>
      <c r="O23" s="47">
        <f t="shared" si="1"/>
        <v>3.3295556552962298</v>
      </c>
      <c r="P23" s="9"/>
    </row>
    <row r="24" spans="1:16">
      <c r="A24" s="12"/>
      <c r="B24" s="25">
        <v>334.7</v>
      </c>
      <c r="C24" s="20" t="s">
        <v>26</v>
      </c>
      <c r="D24" s="46">
        <v>6119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6119</v>
      </c>
      <c r="O24" s="47">
        <f t="shared" si="1"/>
        <v>0.68660233393177739</v>
      </c>
      <c r="P24" s="9"/>
    </row>
    <row r="25" spans="1:16">
      <c r="A25" s="12"/>
      <c r="B25" s="25">
        <v>335.12</v>
      </c>
      <c r="C25" s="20" t="s">
        <v>97</v>
      </c>
      <c r="D25" s="46">
        <v>261348</v>
      </c>
      <c r="E25" s="46">
        <v>67248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328596</v>
      </c>
      <c r="O25" s="47">
        <f t="shared" si="1"/>
        <v>36.871184919210052</v>
      </c>
      <c r="P25" s="9"/>
    </row>
    <row r="26" spans="1:16">
      <c r="A26" s="12"/>
      <c r="B26" s="25">
        <v>335.15</v>
      </c>
      <c r="C26" s="20" t="s">
        <v>98</v>
      </c>
      <c r="D26" s="46">
        <v>12755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12755</v>
      </c>
      <c r="O26" s="47">
        <f t="shared" si="1"/>
        <v>1.4312163375224416</v>
      </c>
      <c r="P26" s="9"/>
    </row>
    <row r="27" spans="1:16">
      <c r="A27" s="12"/>
      <c r="B27" s="25">
        <v>335.18</v>
      </c>
      <c r="C27" s="20" t="s">
        <v>99</v>
      </c>
      <c r="D27" s="46">
        <v>663104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663104</v>
      </c>
      <c r="O27" s="47">
        <f t="shared" si="1"/>
        <v>74.40574506283663</v>
      </c>
      <c r="P27" s="9"/>
    </row>
    <row r="28" spans="1:16">
      <c r="A28" s="12"/>
      <c r="B28" s="25">
        <v>335.19</v>
      </c>
      <c r="C28" s="20" t="s">
        <v>100</v>
      </c>
      <c r="D28" s="46">
        <v>5850</v>
      </c>
      <c r="E28" s="46">
        <v>946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6796</v>
      </c>
      <c r="O28" s="47">
        <f t="shared" si="1"/>
        <v>0.7625673249551167</v>
      </c>
      <c r="P28" s="9"/>
    </row>
    <row r="29" spans="1:16">
      <c r="A29" s="12"/>
      <c r="B29" s="25">
        <v>336</v>
      </c>
      <c r="C29" s="20" t="s">
        <v>4</v>
      </c>
      <c r="D29" s="46">
        <v>0</v>
      </c>
      <c r="E29" s="46">
        <v>26223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26223</v>
      </c>
      <c r="O29" s="47">
        <f t="shared" si="1"/>
        <v>2.9424371633752244</v>
      </c>
      <c r="P29" s="9"/>
    </row>
    <row r="30" spans="1:16">
      <c r="A30" s="12"/>
      <c r="B30" s="25">
        <v>337.3</v>
      </c>
      <c r="C30" s="20" t="s">
        <v>31</v>
      </c>
      <c r="D30" s="46">
        <v>0</v>
      </c>
      <c r="E30" s="46">
        <v>0</v>
      </c>
      <c r="F30" s="46">
        <v>0</v>
      </c>
      <c r="G30" s="46">
        <v>39844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39844</v>
      </c>
      <c r="O30" s="47">
        <f t="shared" si="1"/>
        <v>4.4708258527827649</v>
      </c>
      <c r="P30" s="9"/>
    </row>
    <row r="31" spans="1:16">
      <c r="A31" s="12"/>
      <c r="B31" s="25">
        <v>337.7</v>
      </c>
      <c r="C31" s="20" t="s">
        <v>33</v>
      </c>
      <c r="D31" s="46">
        <v>0</v>
      </c>
      <c r="E31" s="46">
        <v>0</v>
      </c>
      <c r="F31" s="46">
        <v>0</v>
      </c>
      <c r="G31" s="46">
        <v>27975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27975</v>
      </c>
      <c r="O31" s="47">
        <f t="shared" si="1"/>
        <v>3.1390260323159787</v>
      </c>
      <c r="P31" s="9"/>
    </row>
    <row r="32" spans="1:16">
      <c r="A32" s="12"/>
      <c r="B32" s="25">
        <v>338</v>
      </c>
      <c r="C32" s="20" t="s">
        <v>34</v>
      </c>
      <c r="D32" s="46">
        <v>22149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22149</v>
      </c>
      <c r="O32" s="47">
        <f t="shared" si="1"/>
        <v>2.4853007181328546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SUM(D34:D45)</f>
        <v>1228671</v>
      </c>
      <c r="E33" s="32">
        <f t="shared" si="7"/>
        <v>-1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3989191</v>
      </c>
      <c r="J33" s="32">
        <f t="shared" si="7"/>
        <v>177152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5395013</v>
      </c>
      <c r="O33" s="45">
        <f t="shared" si="1"/>
        <v>605.36501346499108</v>
      </c>
      <c r="P33" s="10"/>
    </row>
    <row r="34" spans="1:16">
      <c r="A34" s="12"/>
      <c r="B34" s="25">
        <v>341.2</v>
      </c>
      <c r="C34" s="20" t="s">
        <v>101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177152</v>
      </c>
      <c r="K34" s="46">
        <v>0</v>
      </c>
      <c r="L34" s="46">
        <v>0</v>
      </c>
      <c r="M34" s="46">
        <v>0</v>
      </c>
      <c r="N34" s="46">
        <f t="shared" ref="N34:N45" si="8">SUM(D34:M34)</f>
        <v>177152</v>
      </c>
      <c r="O34" s="47">
        <f t="shared" si="1"/>
        <v>19.877917414721722</v>
      </c>
      <c r="P34" s="9"/>
    </row>
    <row r="35" spans="1:16">
      <c r="A35" s="12"/>
      <c r="B35" s="25">
        <v>341.3</v>
      </c>
      <c r="C35" s="20" t="s">
        <v>102</v>
      </c>
      <c r="D35" s="46">
        <v>1165585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1165585</v>
      </c>
      <c r="O35" s="47">
        <f t="shared" si="1"/>
        <v>130.788263016158</v>
      </c>
      <c r="P35" s="9"/>
    </row>
    <row r="36" spans="1:16">
      <c r="A36" s="12"/>
      <c r="B36" s="25">
        <v>341.9</v>
      </c>
      <c r="C36" s="20" t="s">
        <v>103</v>
      </c>
      <c r="D36" s="46">
        <v>25831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25831</v>
      </c>
      <c r="O36" s="47">
        <f t="shared" si="1"/>
        <v>2.898451526032316</v>
      </c>
      <c r="P36" s="9"/>
    </row>
    <row r="37" spans="1:16">
      <c r="A37" s="12"/>
      <c r="B37" s="25">
        <v>342.5</v>
      </c>
      <c r="C37" s="20" t="s">
        <v>46</v>
      </c>
      <c r="D37" s="46">
        <v>17000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17000</v>
      </c>
      <c r="O37" s="47">
        <f t="shared" ref="O37:O63" si="9">(N37/O$65)</f>
        <v>1.90754039497307</v>
      </c>
      <c r="P37" s="9"/>
    </row>
    <row r="38" spans="1:16">
      <c r="A38" s="12"/>
      <c r="B38" s="25">
        <v>343.4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1739770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1739770</v>
      </c>
      <c r="O38" s="47">
        <f t="shared" si="9"/>
        <v>195.21656193895871</v>
      </c>
      <c r="P38" s="9"/>
    </row>
    <row r="39" spans="1:16">
      <c r="A39" s="12"/>
      <c r="B39" s="25">
        <v>343.9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920992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920992</v>
      </c>
      <c r="O39" s="47">
        <f t="shared" si="9"/>
        <v>103.34290843806104</v>
      </c>
      <c r="P39" s="9"/>
    </row>
    <row r="40" spans="1:16">
      <c r="A40" s="12"/>
      <c r="B40" s="25">
        <v>344.3</v>
      </c>
      <c r="C40" s="20" t="s">
        <v>104</v>
      </c>
      <c r="D40" s="46">
        <v>2723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2723</v>
      </c>
      <c r="O40" s="47">
        <f t="shared" si="9"/>
        <v>0.30554308797127466</v>
      </c>
      <c r="P40" s="9"/>
    </row>
    <row r="41" spans="1:16">
      <c r="A41" s="12"/>
      <c r="B41" s="25">
        <v>347.1</v>
      </c>
      <c r="C41" s="20" t="s">
        <v>49</v>
      </c>
      <c r="D41" s="46">
        <v>134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134</v>
      </c>
      <c r="O41" s="47">
        <f t="shared" si="9"/>
        <v>1.5035906642728905E-2</v>
      </c>
      <c r="P41" s="9"/>
    </row>
    <row r="42" spans="1:16">
      <c r="A42" s="12"/>
      <c r="B42" s="25">
        <v>347.2</v>
      </c>
      <c r="C42" s="20" t="s">
        <v>50</v>
      </c>
      <c r="D42" s="46">
        <v>10468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10468</v>
      </c>
      <c r="O42" s="47">
        <f t="shared" si="9"/>
        <v>1.1745960502692998</v>
      </c>
      <c r="P42" s="9"/>
    </row>
    <row r="43" spans="1:16">
      <c r="A43" s="12"/>
      <c r="B43" s="25">
        <v>347.5</v>
      </c>
      <c r="C43" s="20" t="s">
        <v>52</v>
      </c>
      <c r="D43" s="46">
        <v>2600</v>
      </c>
      <c r="E43" s="46">
        <v>0</v>
      </c>
      <c r="F43" s="46">
        <v>0</v>
      </c>
      <c r="G43" s="46">
        <v>0</v>
      </c>
      <c r="H43" s="46">
        <v>0</v>
      </c>
      <c r="I43" s="46">
        <v>1328429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1331029</v>
      </c>
      <c r="O43" s="47">
        <f t="shared" si="9"/>
        <v>149.35244614003591</v>
      </c>
      <c r="P43" s="9"/>
    </row>
    <row r="44" spans="1:16">
      <c r="A44" s="12"/>
      <c r="B44" s="25">
        <v>347.9</v>
      </c>
      <c r="C44" s="20" t="s">
        <v>53</v>
      </c>
      <c r="D44" s="46">
        <v>2065</v>
      </c>
      <c r="E44" s="46">
        <v>-1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2064</v>
      </c>
      <c r="O44" s="47">
        <f t="shared" si="9"/>
        <v>0.23159784560143626</v>
      </c>
      <c r="P44" s="9"/>
    </row>
    <row r="45" spans="1:16">
      <c r="A45" s="12"/>
      <c r="B45" s="25">
        <v>349</v>
      </c>
      <c r="C45" s="20" t="s">
        <v>1</v>
      </c>
      <c r="D45" s="46">
        <v>2265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2265</v>
      </c>
      <c r="O45" s="47">
        <f t="shared" si="9"/>
        <v>0.25415170556552963</v>
      </c>
      <c r="P45" s="9"/>
    </row>
    <row r="46" spans="1:16" ht="15.75">
      <c r="A46" s="29" t="s">
        <v>40</v>
      </c>
      <c r="B46" s="30"/>
      <c r="C46" s="31"/>
      <c r="D46" s="32">
        <f t="shared" ref="D46:M46" si="10">SUM(D47:D48)</f>
        <v>685695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>SUM(D46:M46)</f>
        <v>685695</v>
      </c>
      <c r="O46" s="45">
        <f t="shared" si="9"/>
        <v>76.940641831238779</v>
      </c>
      <c r="P46" s="10"/>
    </row>
    <row r="47" spans="1:16">
      <c r="A47" s="13"/>
      <c r="B47" s="39">
        <v>352</v>
      </c>
      <c r="C47" s="21" t="s">
        <v>56</v>
      </c>
      <c r="D47" s="46">
        <v>334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334</v>
      </c>
      <c r="O47" s="47">
        <f t="shared" si="9"/>
        <v>3.7477558348294436E-2</v>
      </c>
      <c r="P47" s="9"/>
    </row>
    <row r="48" spans="1:16">
      <c r="A48" s="13"/>
      <c r="B48" s="39">
        <v>354</v>
      </c>
      <c r="C48" s="21" t="s">
        <v>57</v>
      </c>
      <c r="D48" s="46">
        <v>685361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685361</v>
      </c>
      <c r="O48" s="47">
        <f t="shared" si="9"/>
        <v>76.903164272890479</v>
      </c>
      <c r="P48" s="9"/>
    </row>
    <row r="49" spans="1:119" ht="15.75">
      <c r="A49" s="29" t="s">
        <v>5</v>
      </c>
      <c r="B49" s="30"/>
      <c r="C49" s="31"/>
      <c r="D49" s="32">
        <f t="shared" ref="D49:M49" si="11">SUM(D50:D56)</f>
        <v>186816</v>
      </c>
      <c r="E49" s="32">
        <f t="shared" si="11"/>
        <v>1842393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109885</v>
      </c>
      <c r="L49" s="32">
        <f t="shared" si="11"/>
        <v>0</v>
      </c>
      <c r="M49" s="32">
        <f t="shared" si="11"/>
        <v>0</v>
      </c>
      <c r="N49" s="32">
        <f>SUM(D49:M49)</f>
        <v>2139094</v>
      </c>
      <c r="O49" s="45">
        <f t="shared" si="9"/>
        <v>240.02401256732495</v>
      </c>
      <c r="P49" s="10"/>
    </row>
    <row r="50" spans="1:119">
      <c r="A50" s="12"/>
      <c r="B50" s="25">
        <v>361.1</v>
      </c>
      <c r="C50" s="20" t="s">
        <v>58</v>
      </c>
      <c r="D50" s="46">
        <v>95323</v>
      </c>
      <c r="E50" s="46">
        <v>13393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20256</v>
      </c>
      <c r="L50" s="46">
        <v>0</v>
      </c>
      <c r="M50" s="46">
        <v>0</v>
      </c>
      <c r="N50" s="46">
        <f>SUM(D50:M50)</f>
        <v>128972</v>
      </c>
      <c r="O50" s="47">
        <f t="shared" si="9"/>
        <v>14.471723518850988</v>
      </c>
      <c r="P50" s="9"/>
    </row>
    <row r="51" spans="1:119">
      <c r="A51" s="12"/>
      <c r="B51" s="25">
        <v>361.3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53104</v>
      </c>
      <c r="L51" s="46">
        <v>0</v>
      </c>
      <c r="M51" s="46">
        <v>0</v>
      </c>
      <c r="N51" s="46">
        <f t="shared" ref="N51:N56" si="12">SUM(D51:M51)</f>
        <v>53104</v>
      </c>
      <c r="O51" s="47">
        <f t="shared" si="9"/>
        <v>5.9587073608617596</v>
      </c>
      <c r="P51" s="9"/>
    </row>
    <row r="52" spans="1:119">
      <c r="A52" s="12"/>
      <c r="B52" s="25">
        <v>362</v>
      </c>
      <c r="C52" s="20" t="s">
        <v>61</v>
      </c>
      <c r="D52" s="46">
        <v>73066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73066</v>
      </c>
      <c r="O52" s="47">
        <f t="shared" si="9"/>
        <v>8.198608617594255</v>
      </c>
      <c r="P52" s="9"/>
    </row>
    <row r="53" spans="1:119">
      <c r="A53" s="12"/>
      <c r="B53" s="25">
        <v>364</v>
      </c>
      <c r="C53" s="20" t="s">
        <v>106</v>
      </c>
      <c r="D53" s="46">
        <v>2582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2582</v>
      </c>
      <c r="O53" s="47">
        <f t="shared" si="9"/>
        <v>0.289721723518851</v>
      </c>
      <c r="P53" s="9"/>
    </row>
    <row r="54" spans="1:119">
      <c r="A54" s="12"/>
      <c r="B54" s="25">
        <v>366</v>
      </c>
      <c r="C54" s="20" t="s">
        <v>63</v>
      </c>
      <c r="D54" s="46">
        <v>7129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7129</v>
      </c>
      <c r="O54" s="47">
        <f t="shared" si="9"/>
        <v>0.7999326750448833</v>
      </c>
      <c r="P54" s="9"/>
    </row>
    <row r="55" spans="1:119">
      <c r="A55" s="12"/>
      <c r="B55" s="25">
        <v>368</v>
      </c>
      <c r="C55" s="20" t="s">
        <v>83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36525</v>
      </c>
      <c r="L55" s="46">
        <v>0</v>
      </c>
      <c r="M55" s="46">
        <v>0</v>
      </c>
      <c r="N55" s="46">
        <f t="shared" si="12"/>
        <v>36525</v>
      </c>
      <c r="O55" s="47">
        <f t="shared" si="9"/>
        <v>4.0984066427289045</v>
      </c>
      <c r="P55" s="9"/>
    </row>
    <row r="56" spans="1:119">
      <c r="A56" s="12"/>
      <c r="B56" s="25">
        <v>369.9</v>
      </c>
      <c r="C56" s="20" t="s">
        <v>65</v>
      </c>
      <c r="D56" s="46">
        <v>8716</v>
      </c>
      <c r="E56" s="46">
        <v>1829000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1837716</v>
      </c>
      <c r="O56" s="47">
        <f t="shared" si="9"/>
        <v>206.20691202872533</v>
      </c>
      <c r="P56" s="9"/>
    </row>
    <row r="57" spans="1:119" ht="15.75">
      <c r="A57" s="29" t="s">
        <v>41</v>
      </c>
      <c r="B57" s="30"/>
      <c r="C57" s="31"/>
      <c r="D57" s="32">
        <f t="shared" ref="D57:M57" si="13">SUM(D58:D62)</f>
        <v>189633</v>
      </c>
      <c r="E57" s="32">
        <f t="shared" si="13"/>
        <v>783106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157482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ref="N57:N63" si="14">SUM(D57:M57)</f>
        <v>1130221</v>
      </c>
      <c r="O57" s="45">
        <f t="shared" si="9"/>
        <v>126.8201301615799</v>
      </c>
      <c r="P57" s="9"/>
    </row>
    <row r="58" spans="1:119">
      <c r="A58" s="12"/>
      <c r="B58" s="25">
        <v>381</v>
      </c>
      <c r="C58" s="20" t="s">
        <v>66</v>
      </c>
      <c r="D58" s="46">
        <v>189633</v>
      </c>
      <c r="E58" s="46">
        <v>783106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972739</v>
      </c>
      <c r="O58" s="47">
        <f t="shared" si="9"/>
        <v>109.14934919210054</v>
      </c>
      <c r="P58" s="9"/>
    </row>
    <row r="59" spans="1:119">
      <c r="A59" s="12"/>
      <c r="B59" s="25">
        <v>388.1</v>
      </c>
      <c r="C59" s="20" t="s">
        <v>134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35735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35735</v>
      </c>
      <c r="O59" s="47">
        <f t="shared" si="9"/>
        <v>4.0097621184919214</v>
      </c>
      <c r="P59" s="9"/>
    </row>
    <row r="60" spans="1:119">
      <c r="A60" s="12"/>
      <c r="B60" s="25">
        <v>389.1</v>
      </c>
      <c r="C60" s="20" t="s">
        <v>121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4331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4331</v>
      </c>
      <c r="O60" s="47">
        <f t="shared" si="9"/>
        <v>0.48597396768402157</v>
      </c>
      <c r="P60" s="9"/>
    </row>
    <row r="61" spans="1:119">
      <c r="A61" s="12"/>
      <c r="B61" s="25">
        <v>389.2</v>
      </c>
      <c r="C61" s="20" t="s">
        <v>127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101802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101802</v>
      </c>
      <c r="O61" s="47">
        <f t="shared" si="9"/>
        <v>11.42302513464991</v>
      </c>
      <c r="P61" s="9"/>
    </row>
    <row r="62" spans="1:119" ht="15.75" thickBot="1">
      <c r="A62" s="12"/>
      <c r="B62" s="25">
        <v>389.5</v>
      </c>
      <c r="C62" s="20" t="s">
        <v>128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15614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15614</v>
      </c>
      <c r="O62" s="47">
        <f t="shared" si="9"/>
        <v>1.752019748653501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SUM(D5,D15,D21,D33,D46,D49,D57)</f>
        <v>9614249</v>
      </c>
      <c r="E63" s="15">
        <f t="shared" si="15"/>
        <v>3385553</v>
      </c>
      <c r="F63" s="15">
        <f t="shared" si="15"/>
        <v>49</v>
      </c>
      <c r="G63" s="15">
        <f t="shared" si="15"/>
        <v>677973</v>
      </c>
      <c r="H63" s="15">
        <f t="shared" si="15"/>
        <v>0</v>
      </c>
      <c r="I63" s="15">
        <f t="shared" si="15"/>
        <v>4146673</v>
      </c>
      <c r="J63" s="15">
        <f t="shared" si="15"/>
        <v>177152</v>
      </c>
      <c r="K63" s="15">
        <f t="shared" si="15"/>
        <v>109885</v>
      </c>
      <c r="L63" s="15">
        <f t="shared" si="15"/>
        <v>0</v>
      </c>
      <c r="M63" s="15">
        <f t="shared" si="15"/>
        <v>0</v>
      </c>
      <c r="N63" s="15">
        <f t="shared" si="14"/>
        <v>18111534</v>
      </c>
      <c r="O63" s="38">
        <f t="shared" si="9"/>
        <v>2032.2636894075404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135</v>
      </c>
      <c r="M65" s="48"/>
      <c r="N65" s="48"/>
      <c r="O65" s="43">
        <v>8912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5127343</v>
      </c>
      <c r="E5" s="27">
        <f t="shared" si="0"/>
        <v>621309</v>
      </c>
      <c r="F5" s="27">
        <f t="shared" si="0"/>
        <v>1896</v>
      </c>
      <c r="G5" s="27">
        <f t="shared" si="0"/>
        <v>644946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6395494</v>
      </c>
      <c r="O5" s="33">
        <f t="shared" ref="O5:O36" si="1">(N5/O$65)</f>
        <v>717.30529385374609</v>
      </c>
      <c r="P5" s="6"/>
    </row>
    <row r="6" spans="1:133">
      <c r="A6" s="12"/>
      <c r="B6" s="25">
        <v>311</v>
      </c>
      <c r="C6" s="20" t="s">
        <v>3</v>
      </c>
      <c r="D6" s="46">
        <v>3441936</v>
      </c>
      <c r="E6" s="46">
        <v>351385</v>
      </c>
      <c r="F6" s="46">
        <v>1896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3795217</v>
      </c>
      <c r="O6" s="47">
        <f t="shared" si="1"/>
        <v>425.66363840287124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184388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184388</v>
      </c>
      <c r="O7" s="47">
        <f t="shared" si="1"/>
        <v>20.680574248541948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85536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85536</v>
      </c>
      <c r="O8" s="47">
        <f t="shared" si="1"/>
        <v>9.5935397039030956</v>
      </c>
      <c r="P8" s="9"/>
    </row>
    <row r="9" spans="1:133">
      <c r="A9" s="12"/>
      <c r="B9" s="25">
        <v>312.60000000000002</v>
      </c>
      <c r="C9" s="20" t="s">
        <v>124</v>
      </c>
      <c r="D9" s="46">
        <v>0</v>
      </c>
      <c r="E9" s="46">
        <v>0</v>
      </c>
      <c r="F9" s="46">
        <v>0</v>
      </c>
      <c r="G9" s="46">
        <v>644946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644946</v>
      </c>
      <c r="O9" s="47">
        <f t="shared" si="1"/>
        <v>72.335800807537012</v>
      </c>
      <c r="P9" s="9"/>
    </row>
    <row r="10" spans="1:133">
      <c r="A10" s="12"/>
      <c r="B10" s="25">
        <v>314.10000000000002</v>
      </c>
      <c r="C10" s="20" t="s">
        <v>14</v>
      </c>
      <c r="D10" s="46">
        <v>804256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804256</v>
      </c>
      <c r="O10" s="47">
        <f t="shared" si="1"/>
        <v>90.203678779721855</v>
      </c>
      <c r="P10" s="9"/>
    </row>
    <row r="11" spans="1:133">
      <c r="A11" s="12"/>
      <c r="B11" s="25">
        <v>314.3</v>
      </c>
      <c r="C11" s="20" t="s">
        <v>15</v>
      </c>
      <c r="D11" s="46">
        <v>186535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186535</v>
      </c>
      <c r="O11" s="47">
        <f t="shared" si="1"/>
        <v>20.921377299237328</v>
      </c>
      <c r="P11" s="9"/>
    </row>
    <row r="12" spans="1:133">
      <c r="A12" s="12"/>
      <c r="B12" s="25">
        <v>314.39999999999998</v>
      </c>
      <c r="C12" s="20" t="s">
        <v>16</v>
      </c>
      <c r="D12" s="46">
        <v>46822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46822</v>
      </c>
      <c r="O12" s="47">
        <f t="shared" si="1"/>
        <v>5.2514580529385375</v>
      </c>
      <c r="P12" s="9"/>
    </row>
    <row r="13" spans="1:133">
      <c r="A13" s="12"/>
      <c r="B13" s="25">
        <v>315</v>
      </c>
      <c r="C13" s="20" t="s">
        <v>94</v>
      </c>
      <c r="D13" s="46">
        <v>274449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274449</v>
      </c>
      <c r="O13" s="47">
        <f t="shared" si="1"/>
        <v>30.781628532974427</v>
      </c>
      <c r="P13" s="9"/>
    </row>
    <row r="14" spans="1:133">
      <c r="A14" s="12"/>
      <c r="B14" s="25">
        <v>316</v>
      </c>
      <c r="C14" s="20" t="s">
        <v>95</v>
      </c>
      <c r="D14" s="46">
        <v>373345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373345</v>
      </c>
      <c r="O14" s="47">
        <f t="shared" si="1"/>
        <v>41.873598026020638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1022415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1022415</v>
      </c>
      <c r="O15" s="45">
        <f t="shared" si="1"/>
        <v>114.67193808882907</v>
      </c>
      <c r="P15" s="10"/>
    </row>
    <row r="16" spans="1:133">
      <c r="A16" s="12"/>
      <c r="B16" s="25">
        <v>322</v>
      </c>
      <c r="C16" s="20" t="s">
        <v>0</v>
      </c>
      <c r="D16" s="46">
        <v>342707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342707</v>
      </c>
      <c r="O16" s="47">
        <f t="shared" si="1"/>
        <v>38.437303723642891</v>
      </c>
      <c r="P16" s="9"/>
    </row>
    <row r="17" spans="1:16">
      <c r="A17" s="12"/>
      <c r="B17" s="25">
        <v>323.10000000000002</v>
      </c>
      <c r="C17" s="20" t="s">
        <v>20</v>
      </c>
      <c r="D17" s="46">
        <v>572928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572928</v>
      </c>
      <c r="O17" s="47">
        <f t="shared" si="1"/>
        <v>64.258411843876175</v>
      </c>
      <c r="P17" s="9"/>
    </row>
    <row r="18" spans="1:16">
      <c r="A18" s="12"/>
      <c r="B18" s="25">
        <v>323.39999999999998</v>
      </c>
      <c r="C18" s="20" t="s">
        <v>21</v>
      </c>
      <c r="D18" s="46">
        <v>8458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8458</v>
      </c>
      <c r="O18" s="47">
        <f t="shared" si="1"/>
        <v>0.94863167339614174</v>
      </c>
      <c r="P18" s="9"/>
    </row>
    <row r="19" spans="1:16">
      <c r="A19" s="12"/>
      <c r="B19" s="25">
        <v>323.7</v>
      </c>
      <c r="C19" s="20" t="s">
        <v>22</v>
      </c>
      <c r="D19" s="46">
        <v>53266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53266</v>
      </c>
      <c r="O19" s="47">
        <f t="shared" si="1"/>
        <v>5.9742036787797215</v>
      </c>
      <c r="P19" s="9"/>
    </row>
    <row r="20" spans="1:16">
      <c r="A20" s="12"/>
      <c r="B20" s="25">
        <v>329</v>
      </c>
      <c r="C20" s="20" t="s">
        <v>23</v>
      </c>
      <c r="D20" s="46">
        <v>45056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45056</v>
      </c>
      <c r="O20" s="47">
        <f t="shared" si="1"/>
        <v>5.0533871691341412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1077209</v>
      </c>
      <c r="E21" s="32">
        <f t="shared" si="5"/>
        <v>109473</v>
      </c>
      <c r="F21" s="32">
        <f t="shared" si="5"/>
        <v>0</v>
      </c>
      <c r="G21" s="32">
        <f t="shared" si="5"/>
        <v>132623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1319305</v>
      </c>
      <c r="O21" s="45">
        <f t="shared" si="1"/>
        <v>147.9705024674742</v>
      </c>
      <c r="P21" s="10"/>
    </row>
    <row r="22" spans="1:16">
      <c r="A22" s="12"/>
      <c r="B22" s="25">
        <v>331.5</v>
      </c>
      <c r="C22" s="20" t="s">
        <v>96</v>
      </c>
      <c r="D22" s="46">
        <v>15950</v>
      </c>
      <c r="E22" s="46">
        <v>8761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24711</v>
      </c>
      <c r="O22" s="47">
        <f t="shared" si="1"/>
        <v>2.7715343203230147</v>
      </c>
      <c r="P22" s="9"/>
    </row>
    <row r="23" spans="1:16">
      <c r="A23" s="12"/>
      <c r="B23" s="25">
        <v>331.7</v>
      </c>
      <c r="C23" s="20" t="s">
        <v>77</v>
      </c>
      <c r="D23" s="46">
        <v>33960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33960</v>
      </c>
      <c r="O23" s="47">
        <f t="shared" si="1"/>
        <v>3.8088829071332437</v>
      </c>
      <c r="P23" s="9"/>
    </row>
    <row r="24" spans="1:16">
      <c r="A24" s="12"/>
      <c r="B24" s="25">
        <v>334.7</v>
      </c>
      <c r="C24" s="20" t="s">
        <v>26</v>
      </c>
      <c r="D24" s="46">
        <v>7192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7192</v>
      </c>
      <c r="O24" s="47">
        <f t="shared" si="1"/>
        <v>0.80663974876626288</v>
      </c>
      <c r="P24" s="9"/>
    </row>
    <row r="25" spans="1:16">
      <c r="A25" s="12"/>
      <c r="B25" s="25">
        <v>335.12</v>
      </c>
      <c r="C25" s="20" t="s">
        <v>97</v>
      </c>
      <c r="D25" s="46">
        <v>269707</v>
      </c>
      <c r="E25" s="46">
        <v>75254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344961</v>
      </c>
      <c r="O25" s="47">
        <f t="shared" si="1"/>
        <v>38.690107671601616</v>
      </c>
      <c r="P25" s="9"/>
    </row>
    <row r="26" spans="1:16">
      <c r="A26" s="12"/>
      <c r="B26" s="25">
        <v>335.15</v>
      </c>
      <c r="C26" s="20" t="s">
        <v>98</v>
      </c>
      <c r="D26" s="46">
        <v>9971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9971</v>
      </c>
      <c r="O26" s="47">
        <f t="shared" si="1"/>
        <v>1.1183266038582325</v>
      </c>
      <c r="P26" s="9"/>
    </row>
    <row r="27" spans="1:16">
      <c r="A27" s="12"/>
      <c r="B27" s="25">
        <v>335.18</v>
      </c>
      <c r="C27" s="20" t="s">
        <v>99</v>
      </c>
      <c r="D27" s="46">
        <v>712327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712327</v>
      </c>
      <c r="O27" s="47">
        <f t="shared" si="1"/>
        <v>79.893113503813368</v>
      </c>
      <c r="P27" s="9"/>
    </row>
    <row r="28" spans="1:16">
      <c r="A28" s="12"/>
      <c r="B28" s="25">
        <v>335.19</v>
      </c>
      <c r="C28" s="20" t="s">
        <v>100</v>
      </c>
      <c r="D28" s="46">
        <v>4417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4417</v>
      </c>
      <c r="O28" s="47">
        <f t="shared" si="1"/>
        <v>0.49540152534768955</v>
      </c>
      <c r="P28" s="9"/>
    </row>
    <row r="29" spans="1:16">
      <c r="A29" s="12"/>
      <c r="B29" s="25">
        <v>336</v>
      </c>
      <c r="C29" s="20" t="s">
        <v>4</v>
      </c>
      <c r="D29" s="46">
        <v>0</v>
      </c>
      <c r="E29" s="46">
        <v>25458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25458</v>
      </c>
      <c r="O29" s="47">
        <f t="shared" si="1"/>
        <v>2.8553162853297445</v>
      </c>
      <c r="P29" s="9"/>
    </row>
    <row r="30" spans="1:16">
      <c r="A30" s="12"/>
      <c r="B30" s="25">
        <v>337.3</v>
      </c>
      <c r="C30" s="20" t="s">
        <v>31</v>
      </c>
      <c r="D30" s="46">
        <v>0</v>
      </c>
      <c r="E30" s="46">
        <v>0</v>
      </c>
      <c r="F30" s="46">
        <v>0</v>
      </c>
      <c r="G30" s="46">
        <v>132623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132623</v>
      </c>
      <c r="O30" s="47">
        <f t="shared" si="1"/>
        <v>14.874719605204128</v>
      </c>
      <c r="P30" s="9"/>
    </row>
    <row r="31" spans="1:16">
      <c r="A31" s="12"/>
      <c r="B31" s="25">
        <v>338</v>
      </c>
      <c r="C31" s="20" t="s">
        <v>34</v>
      </c>
      <c r="D31" s="46">
        <v>23685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23685</v>
      </c>
      <c r="O31" s="47">
        <f t="shared" si="1"/>
        <v>2.6564602960969044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SUM(D33:D44)</f>
        <v>469976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4122461</v>
      </c>
      <c r="J32" s="32">
        <f t="shared" si="7"/>
        <v>197137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4789574</v>
      </c>
      <c r="O32" s="45">
        <f t="shared" si="1"/>
        <v>537.18864961866302</v>
      </c>
      <c r="P32" s="10"/>
    </row>
    <row r="33" spans="1:16">
      <c r="A33" s="12"/>
      <c r="B33" s="25">
        <v>341.2</v>
      </c>
      <c r="C33" s="20" t="s">
        <v>101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197137</v>
      </c>
      <c r="K33" s="46">
        <v>0</v>
      </c>
      <c r="L33" s="46">
        <v>0</v>
      </c>
      <c r="M33" s="46">
        <v>0</v>
      </c>
      <c r="N33" s="46">
        <f t="shared" ref="N33:N44" si="8">SUM(D33:M33)</f>
        <v>197137</v>
      </c>
      <c r="O33" s="47">
        <f t="shared" si="1"/>
        <v>22.110475549573799</v>
      </c>
      <c r="P33" s="9"/>
    </row>
    <row r="34" spans="1:16">
      <c r="A34" s="12"/>
      <c r="B34" s="25">
        <v>341.3</v>
      </c>
      <c r="C34" s="20" t="s">
        <v>102</v>
      </c>
      <c r="D34" s="46">
        <v>374448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374448</v>
      </c>
      <c r="O34" s="47">
        <f t="shared" si="1"/>
        <v>41.99730820995962</v>
      </c>
      <c r="P34" s="9"/>
    </row>
    <row r="35" spans="1:16">
      <c r="A35" s="12"/>
      <c r="B35" s="25">
        <v>341.9</v>
      </c>
      <c r="C35" s="20" t="s">
        <v>103</v>
      </c>
      <c r="D35" s="46">
        <v>30863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30863</v>
      </c>
      <c r="O35" s="47">
        <f t="shared" si="1"/>
        <v>3.461529834006281</v>
      </c>
      <c r="P35" s="9"/>
    </row>
    <row r="36" spans="1:16">
      <c r="A36" s="12"/>
      <c r="B36" s="25">
        <v>342.5</v>
      </c>
      <c r="C36" s="20" t="s">
        <v>46</v>
      </c>
      <c r="D36" s="46">
        <v>24920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24920</v>
      </c>
      <c r="O36" s="47">
        <f t="shared" si="1"/>
        <v>2.7949753252579632</v>
      </c>
      <c r="P36" s="9"/>
    </row>
    <row r="37" spans="1:16">
      <c r="A37" s="12"/>
      <c r="B37" s="25">
        <v>343.4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1768552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1768552</v>
      </c>
      <c r="O37" s="47">
        <f t="shared" ref="O37:O63" si="9">(N37/O$65)</f>
        <v>198.35711081202334</v>
      </c>
      <c r="P37" s="9"/>
    </row>
    <row r="38" spans="1:16">
      <c r="A38" s="12"/>
      <c r="B38" s="25">
        <v>343.9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769833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769833</v>
      </c>
      <c r="O38" s="47">
        <f t="shared" si="9"/>
        <v>86.342866756393008</v>
      </c>
      <c r="P38" s="9"/>
    </row>
    <row r="39" spans="1:16">
      <c r="A39" s="12"/>
      <c r="B39" s="25">
        <v>344.3</v>
      </c>
      <c r="C39" s="20" t="s">
        <v>104</v>
      </c>
      <c r="D39" s="46">
        <v>2700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2700</v>
      </c>
      <c r="O39" s="47">
        <f t="shared" si="9"/>
        <v>0.30282637954239572</v>
      </c>
      <c r="P39" s="9"/>
    </row>
    <row r="40" spans="1:16">
      <c r="A40" s="12"/>
      <c r="B40" s="25">
        <v>347.1</v>
      </c>
      <c r="C40" s="20" t="s">
        <v>49</v>
      </c>
      <c r="D40" s="46">
        <v>1043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1043</v>
      </c>
      <c r="O40" s="47">
        <f t="shared" si="9"/>
        <v>0.11698070883804397</v>
      </c>
      <c r="P40" s="9"/>
    </row>
    <row r="41" spans="1:16">
      <c r="A41" s="12"/>
      <c r="B41" s="25">
        <v>347.2</v>
      </c>
      <c r="C41" s="20" t="s">
        <v>50</v>
      </c>
      <c r="D41" s="46">
        <v>23993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23993</v>
      </c>
      <c r="O41" s="47">
        <f t="shared" si="9"/>
        <v>2.6910049349484075</v>
      </c>
      <c r="P41" s="9"/>
    </row>
    <row r="42" spans="1:16">
      <c r="A42" s="12"/>
      <c r="B42" s="25">
        <v>347.5</v>
      </c>
      <c r="C42" s="20" t="s">
        <v>52</v>
      </c>
      <c r="D42" s="46">
        <v>6675</v>
      </c>
      <c r="E42" s="46">
        <v>0</v>
      </c>
      <c r="F42" s="46">
        <v>0</v>
      </c>
      <c r="G42" s="46">
        <v>0</v>
      </c>
      <c r="H42" s="46">
        <v>0</v>
      </c>
      <c r="I42" s="46">
        <v>1584076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1590751</v>
      </c>
      <c r="O42" s="47">
        <f t="shared" si="9"/>
        <v>178.41532077164649</v>
      </c>
      <c r="P42" s="9"/>
    </row>
    <row r="43" spans="1:16">
      <c r="A43" s="12"/>
      <c r="B43" s="25">
        <v>347.9</v>
      </c>
      <c r="C43" s="20" t="s">
        <v>53</v>
      </c>
      <c r="D43" s="46">
        <v>5009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5009</v>
      </c>
      <c r="O43" s="47">
        <f t="shared" si="9"/>
        <v>0.56179901301031854</v>
      </c>
      <c r="P43" s="9"/>
    </row>
    <row r="44" spans="1:16">
      <c r="A44" s="12"/>
      <c r="B44" s="25">
        <v>349</v>
      </c>
      <c r="C44" s="20" t="s">
        <v>1</v>
      </c>
      <c r="D44" s="46">
        <v>325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325</v>
      </c>
      <c r="O44" s="47">
        <f t="shared" si="9"/>
        <v>3.6451323463436519E-2</v>
      </c>
      <c r="P44" s="9"/>
    </row>
    <row r="45" spans="1:16" ht="15.75">
      <c r="A45" s="29" t="s">
        <v>40</v>
      </c>
      <c r="B45" s="30"/>
      <c r="C45" s="31"/>
      <c r="D45" s="32">
        <f t="shared" ref="D45:M45" si="10">SUM(D46:D47)</f>
        <v>220336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>SUM(D45:M45)</f>
        <v>220336</v>
      </c>
      <c r="O45" s="45">
        <f t="shared" si="9"/>
        <v>24.712427097353075</v>
      </c>
      <c r="P45" s="10"/>
    </row>
    <row r="46" spans="1:16">
      <c r="A46" s="13"/>
      <c r="B46" s="39">
        <v>352</v>
      </c>
      <c r="C46" s="21" t="s">
        <v>56</v>
      </c>
      <c r="D46" s="46">
        <v>689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689</v>
      </c>
      <c r="O46" s="47">
        <f t="shared" si="9"/>
        <v>7.7276805742485424E-2</v>
      </c>
      <c r="P46" s="9"/>
    </row>
    <row r="47" spans="1:16">
      <c r="A47" s="13"/>
      <c r="B47" s="39">
        <v>354</v>
      </c>
      <c r="C47" s="21" t="s">
        <v>57</v>
      </c>
      <c r="D47" s="46">
        <v>219647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219647</v>
      </c>
      <c r="O47" s="47">
        <f t="shared" si="9"/>
        <v>24.635150291610589</v>
      </c>
      <c r="P47" s="9"/>
    </row>
    <row r="48" spans="1:16" ht="15.75">
      <c r="A48" s="29" t="s">
        <v>5</v>
      </c>
      <c r="B48" s="30"/>
      <c r="C48" s="31"/>
      <c r="D48" s="32">
        <f t="shared" ref="D48:M48" si="11">SUM(D49:D56)</f>
        <v>359508</v>
      </c>
      <c r="E48" s="32">
        <f t="shared" si="11"/>
        <v>24676</v>
      </c>
      <c r="F48" s="32">
        <f t="shared" si="11"/>
        <v>0</v>
      </c>
      <c r="G48" s="32">
        <f t="shared" si="11"/>
        <v>31530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109902</v>
      </c>
      <c r="L48" s="32">
        <f t="shared" si="11"/>
        <v>0</v>
      </c>
      <c r="M48" s="32">
        <f t="shared" si="11"/>
        <v>0</v>
      </c>
      <c r="N48" s="32">
        <f>SUM(D48:M48)</f>
        <v>525616</v>
      </c>
      <c r="O48" s="45">
        <f t="shared" si="9"/>
        <v>58.951996410946613</v>
      </c>
      <c r="P48" s="10"/>
    </row>
    <row r="49" spans="1:119">
      <c r="A49" s="12"/>
      <c r="B49" s="25">
        <v>361.1</v>
      </c>
      <c r="C49" s="20" t="s">
        <v>58</v>
      </c>
      <c r="D49" s="46">
        <v>220352</v>
      </c>
      <c r="E49" s="46">
        <v>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30258</v>
      </c>
      <c r="L49" s="46">
        <v>0</v>
      </c>
      <c r="M49" s="46">
        <v>0</v>
      </c>
      <c r="N49" s="46">
        <f>SUM(D49:M49)</f>
        <v>250688</v>
      </c>
      <c r="O49" s="47">
        <f t="shared" si="9"/>
        <v>28.116644235082997</v>
      </c>
      <c r="P49" s="9"/>
    </row>
    <row r="50" spans="1:119">
      <c r="A50" s="12"/>
      <c r="B50" s="25">
        <v>361.3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34936</v>
      </c>
      <c r="L50" s="46">
        <v>0</v>
      </c>
      <c r="M50" s="46">
        <v>0</v>
      </c>
      <c r="N50" s="46">
        <f t="shared" ref="N50:N56" si="12">SUM(D50:M50)</f>
        <v>34936</v>
      </c>
      <c r="O50" s="47">
        <f t="shared" si="9"/>
        <v>3.9183490354419024</v>
      </c>
      <c r="P50" s="9"/>
    </row>
    <row r="51" spans="1:119">
      <c r="A51" s="12"/>
      <c r="B51" s="25">
        <v>362</v>
      </c>
      <c r="C51" s="20" t="s">
        <v>61</v>
      </c>
      <c r="D51" s="46">
        <v>49172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49172</v>
      </c>
      <c r="O51" s="47">
        <f t="shared" si="9"/>
        <v>5.5150291610587709</v>
      </c>
      <c r="P51" s="9"/>
    </row>
    <row r="52" spans="1:119">
      <c r="A52" s="12"/>
      <c r="B52" s="25">
        <v>364</v>
      </c>
      <c r="C52" s="20" t="s">
        <v>106</v>
      </c>
      <c r="D52" s="46">
        <v>49749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49749</v>
      </c>
      <c r="O52" s="47">
        <f t="shared" si="9"/>
        <v>5.5797442799461638</v>
      </c>
      <c r="P52" s="9"/>
    </row>
    <row r="53" spans="1:119">
      <c r="A53" s="12"/>
      <c r="B53" s="25">
        <v>366</v>
      </c>
      <c r="C53" s="20" t="s">
        <v>63</v>
      </c>
      <c r="D53" s="46">
        <v>7868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7868</v>
      </c>
      <c r="O53" s="47">
        <f t="shared" si="9"/>
        <v>0.88245850157021088</v>
      </c>
      <c r="P53" s="9"/>
    </row>
    <row r="54" spans="1:119">
      <c r="A54" s="12"/>
      <c r="B54" s="25">
        <v>368</v>
      </c>
      <c r="C54" s="20" t="s">
        <v>83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44708</v>
      </c>
      <c r="L54" s="46">
        <v>0</v>
      </c>
      <c r="M54" s="46">
        <v>0</v>
      </c>
      <c r="N54" s="46">
        <f t="shared" si="12"/>
        <v>44708</v>
      </c>
      <c r="O54" s="47">
        <f t="shared" si="9"/>
        <v>5.0143562135486768</v>
      </c>
      <c r="P54" s="9"/>
    </row>
    <row r="55" spans="1:119">
      <c r="A55" s="12"/>
      <c r="B55" s="25">
        <v>369.3</v>
      </c>
      <c r="C55" s="20" t="s">
        <v>64</v>
      </c>
      <c r="D55" s="46">
        <v>345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345</v>
      </c>
      <c r="O55" s="47">
        <f t="shared" si="9"/>
        <v>3.8694481830417231E-2</v>
      </c>
      <c r="P55" s="9"/>
    </row>
    <row r="56" spans="1:119">
      <c r="A56" s="12"/>
      <c r="B56" s="25">
        <v>369.9</v>
      </c>
      <c r="C56" s="20" t="s">
        <v>65</v>
      </c>
      <c r="D56" s="46">
        <v>32022</v>
      </c>
      <c r="E56" s="46">
        <v>24598</v>
      </c>
      <c r="F56" s="46">
        <v>0</v>
      </c>
      <c r="G56" s="46">
        <v>31530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88150</v>
      </c>
      <c r="O56" s="47">
        <f t="shared" si="9"/>
        <v>9.8867205024674742</v>
      </c>
      <c r="P56" s="9"/>
    </row>
    <row r="57" spans="1:119" ht="15.75">
      <c r="A57" s="29" t="s">
        <v>41</v>
      </c>
      <c r="B57" s="30"/>
      <c r="C57" s="31"/>
      <c r="D57" s="32">
        <f t="shared" ref="D57:M57" si="13">SUM(D58:D62)</f>
        <v>611232</v>
      </c>
      <c r="E57" s="32">
        <f t="shared" si="13"/>
        <v>647102</v>
      </c>
      <c r="F57" s="32">
        <f t="shared" si="13"/>
        <v>0</v>
      </c>
      <c r="G57" s="32">
        <f t="shared" si="13"/>
        <v>1494679</v>
      </c>
      <c r="H57" s="32">
        <f t="shared" si="13"/>
        <v>0</v>
      </c>
      <c r="I57" s="32">
        <f t="shared" si="13"/>
        <v>377028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ref="N57:N63" si="14">SUM(D57:M57)</f>
        <v>3130041</v>
      </c>
      <c r="O57" s="45">
        <f t="shared" si="9"/>
        <v>351.05888290713324</v>
      </c>
      <c r="P57" s="9"/>
    </row>
    <row r="58" spans="1:119">
      <c r="A58" s="12"/>
      <c r="B58" s="25">
        <v>381</v>
      </c>
      <c r="C58" s="20" t="s">
        <v>66</v>
      </c>
      <c r="D58" s="46">
        <v>611232</v>
      </c>
      <c r="E58" s="46">
        <v>647102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1258334</v>
      </c>
      <c r="O58" s="47">
        <f t="shared" si="9"/>
        <v>141.13212202781517</v>
      </c>
      <c r="P58" s="9"/>
    </row>
    <row r="59" spans="1:119">
      <c r="A59" s="12"/>
      <c r="B59" s="25">
        <v>383</v>
      </c>
      <c r="C59" s="20" t="s">
        <v>131</v>
      </c>
      <c r="D59" s="46">
        <v>0</v>
      </c>
      <c r="E59" s="46">
        <v>0</v>
      </c>
      <c r="F59" s="46">
        <v>0</v>
      </c>
      <c r="G59" s="46">
        <v>1494679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1494679</v>
      </c>
      <c r="O59" s="47">
        <f t="shared" si="9"/>
        <v>167.64008524001795</v>
      </c>
      <c r="P59" s="9"/>
    </row>
    <row r="60" spans="1:119">
      <c r="A60" s="12"/>
      <c r="B60" s="25">
        <v>389.1</v>
      </c>
      <c r="C60" s="20" t="s">
        <v>121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11653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11653</v>
      </c>
      <c r="O60" s="47">
        <f t="shared" si="9"/>
        <v>1.30697622252131</v>
      </c>
      <c r="P60" s="9"/>
    </row>
    <row r="61" spans="1:119">
      <c r="A61" s="12"/>
      <c r="B61" s="25">
        <v>389.2</v>
      </c>
      <c r="C61" s="20" t="s">
        <v>127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76376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76376</v>
      </c>
      <c r="O61" s="47">
        <f t="shared" si="9"/>
        <v>8.5661731718259304</v>
      </c>
      <c r="P61" s="9"/>
    </row>
    <row r="62" spans="1:119" ht="15.75" thickBot="1">
      <c r="A62" s="12"/>
      <c r="B62" s="25">
        <v>389.5</v>
      </c>
      <c r="C62" s="20" t="s">
        <v>128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288999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288999</v>
      </c>
      <c r="O62" s="47">
        <f t="shared" si="9"/>
        <v>32.413526244952891</v>
      </c>
      <c r="P62" s="9"/>
    </row>
    <row r="63" spans="1:119" ht="16.5" thickBot="1">
      <c r="A63" s="14" t="s">
        <v>54</v>
      </c>
      <c r="B63" s="23"/>
      <c r="C63" s="22"/>
      <c r="D63" s="15">
        <f t="shared" ref="D63:M63" si="15">SUM(D5,D15,D21,D32,D45,D48,D57)</f>
        <v>8888019</v>
      </c>
      <c r="E63" s="15">
        <f t="shared" si="15"/>
        <v>1402560</v>
      </c>
      <c r="F63" s="15">
        <f t="shared" si="15"/>
        <v>1896</v>
      </c>
      <c r="G63" s="15">
        <f t="shared" si="15"/>
        <v>2303778</v>
      </c>
      <c r="H63" s="15">
        <f t="shared" si="15"/>
        <v>0</v>
      </c>
      <c r="I63" s="15">
        <f t="shared" si="15"/>
        <v>4499489</v>
      </c>
      <c r="J63" s="15">
        <f t="shared" si="15"/>
        <v>197137</v>
      </c>
      <c r="K63" s="15">
        <f t="shared" si="15"/>
        <v>109902</v>
      </c>
      <c r="L63" s="15">
        <f t="shared" si="15"/>
        <v>0</v>
      </c>
      <c r="M63" s="15">
        <f t="shared" si="15"/>
        <v>0</v>
      </c>
      <c r="N63" s="15">
        <f t="shared" si="14"/>
        <v>17402781</v>
      </c>
      <c r="O63" s="38">
        <f t="shared" si="9"/>
        <v>1951.8596904441454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132</v>
      </c>
      <c r="M65" s="48"/>
      <c r="N65" s="48"/>
      <c r="O65" s="43">
        <v>8916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87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4876097</v>
      </c>
      <c r="E5" s="27">
        <f t="shared" si="0"/>
        <v>574355</v>
      </c>
      <c r="F5" s="27">
        <f t="shared" si="0"/>
        <v>405439</v>
      </c>
      <c r="G5" s="27">
        <f t="shared" si="0"/>
        <v>620736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6476627</v>
      </c>
      <c r="O5" s="33">
        <f t="shared" ref="O5:O36" si="1">(N5/O$63)</f>
        <v>733.56291765771891</v>
      </c>
      <c r="P5" s="6"/>
    </row>
    <row r="6" spans="1:133">
      <c r="A6" s="12"/>
      <c r="B6" s="25">
        <v>311</v>
      </c>
      <c r="C6" s="20" t="s">
        <v>3</v>
      </c>
      <c r="D6" s="46">
        <v>3239122</v>
      </c>
      <c r="E6" s="46">
        <v>307994</v>
      </c>
      <c r="F6" s="46">
        <v>405439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3952555</v>
      </c>
      <c r="O6" s="47">
        <f t="shared" si="1"/>
        <v>447.67867255634837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182082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182082</v>
      </c>
      <c r="O7" s="47">
        <f t="shared" si="1"/>
        <v>20.623173632347946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84279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84279</v>
      </c>
      <c r="O8" s="47">
        <f t="shared" si="1"/>
        <v>9.5457016649677193</v>
      </c>
      <c r="P8" s="9"/>
    </row>
    <row r="9" spans="1:133">
      <c r="A9" s="12"/>
      <c r="B9" s="25">
        <v>312.60000000000002</v>
      </c>
      <c r="C9" s="20" t="s">
        <v>124</v>
      </c>
      <c r="D9" s="46">
        <v>0</v>
      </c>
      <c r="E9" s="46">
        <v>0</v>
      </c>
      <c r="F9" s="46">
        <v>0</v>
      </c>
      <c r="G9" s="46">
        <v>620736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620736</v>
      </c>
      <c r="O9" s="47">
        <f t="shared" si="1"/>
        <v>70.306489976214749</v>
      </c>
      <c r="P9" s="9"/>
    </row>
    <row r="10" spans="1:133">
      <c r="A10" s="12"/>
      <c r="B10" s="25">
        <v>314.10000000000002</v>
      </c>
      <c r="C10" s="20" t="s">
        <v>14</v>
      </c>
      <c r="D10" s="46">
        <v>799885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799885</v>
      </c>
      <c r="O10" s="47">
        <f t="shared" si="1"/>
        <v>90.597462906331401</v>
      </c>
      <c r="P10" s="9"/>
    </row>
    <row r="11" spans="1:133">
      <c r="A11" s="12"/>
      <c r="B11" s="25">
        <v>314.3</v>
      </c>
      <c r="C11" s="20" t="s">
        <v>15</v>
      </c>
      <c r="D11" s="46">
        <v>182935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182935</v>
      </c>
      <c r="O11" s="47">
        <f t="shared" si="1"/>
        <v>20.719787065352815</v>
      </c>
      <c r="P11" s="9"/>
    </row>
    <row r="12" spans="1:133">
      <c r="A12" s="12"/>
      <c r="B12" s="25">
        <v>314.39999999999998</v>
      </c>
      <c r="C12" s="20" t="s">
        <v>16</v>
      </c>
      <c r="D12" s="46">
        <v>43160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43160</v>
      </c>
      <c r="O12" s="47">
        <f t="shared" si="1"/>
        <v>4.8884358364480685</v>
      </c>
      <c r="P12" s="9"/>
    </row>
    <row r="13" spans="1:133">
      <c r="A13" s="12"/>
      <c r="B13" s="25">
        <v>315</v>
      </c>
      <c r="C13" s="20" t="s">
        <v>94</v>
      </c>
      <c r="D13" s="46">
        <v>278915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278915</v>
      </c>
      <c r="O13" s="47">
        <f t="shared" si="1"/>
        <v>31.590780382829312</v>
      </c>
      <c r="P13" s="9"/>
    </row>
    <row r="14" spans="1:133">
      <c r="A14" s="12"/>
      <c r="B14" s="25">
        <v>316</v>
      </c>
      <c r="C14" s="20" t="s">
        <v>95</v>
      </c>
      <c r="D14" s="46">
        <v>332080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332080</v>
      </c>
      <c r="O14" s="47">
        <f t="shared" si="1"/>
        <v>37.612413636878472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1120788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1120788</v>
      </c>
      <c r="O15" s="45">
        <f t="shared" si="1"/>
        <v>126.94393476044853</v>
      </c>
      <c r="P15" s="10"/>
    </row>
    <row r="16" spans="1:133">
      <c r="A16" s="12"/>
      <c r="B16" s="25">
        <v>322</v>
      </c>
      <c r="C16" s="20" t="s">
        <v>0</v>
      </c>
      <c r="D16" s="46">
        <v>441110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441110</v>
      </c>
      <c r="O16" s="47">
        <f t="shared" si="1"/>
        <v>49.961490542530299</v>
      </c>
      <c r="P16" s="9"/>
    </row>
    <row r="17" spans="1:16">
      <c r="A17" s="12"/>
      <c r="B17" s="25">
        <v>323.10000000000002</v>
      </c>
      <c r="C17" s="20" t="s">
        <v>20</v>
      </c>
      <c r="D17" s="46">
        <v>568674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568674</v>
      </c>
      <c r="O17" s="47">
        <f t="shared" si="1"/>
        <v>64.409785932721718</v>
      </c>
      <c r="P17" s="9"/>
    </row>
    <row r="18" spans="1:16">
      <c r="A18" s="12"/>
      <c r="B18" s="25">
        <v>323.39999999999998</v>
      </c>
      <c r="C18" s="20" t="s">
        <v>21</v>
      </c>
      <c r="D18" s="46">
        <v>14805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14805</v>
      </c>
      <c r="O18" s="47">
        <f t="shared" si="1"/>
        <v>1.6768603465851173</v>
      </c>
      <c r="P18" s="9"/>
    </row>
    <row r="19" spans="1:16">
      <c r="A19" s="12"/>
      <c r="B19" s="25">
        <v>323.7</v>
      </c>
      <c r="C19" s="20" t="s">
        <v>22</v>
      </c>
      <c r="D19" s="46">
        <v>48758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48758</v>
      </c>
      <c r="O19" s="47">
        <f t="shared" si="1"/>
        <v>5.522482727375694</v>
      </c>
      <c r="P19" s="9"/>
    </row>
    <row r="20" spans="1:16">
      <c r="A20" s="12"/>
      <c r="B20" s="25">
        <v>329</v>
      </c>
      <c r="C20" s="20" t="s">
        <v>23</v>
      </c>
      <c r="D20" s="46">
        <v>47441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47441</v>
      </c>
      <c r="O20" s="47">
        <f t="shared" si="1"/>
        <v>5.3733152112357008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1043901</v>
      </c>
      <c r="E21" s="32">
        <f t="shared" si="5"/>
        <v>101454</v>
      </c>
      <c r="F21" s="32">
        <f t="shared" si="5"/>
        <v>0</v>
      </c>
      <c r="G21" s="32">
        <f t="shared" si="5"/>
        <v>470338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1615693</v>
      </c>
      <c r="O21" s="45">
        <f t="shared" si="1"/>
        <v>182.99841431645714</v>
      </c>
      <c r="P21" s="10"/>
    </row>
    <row r="22" spans="1:16">
      <c r="A22" s="12"/>
      <c r="B22" s="25">
        <v>331.5</v>
      </c>
      <c r="C22" s="20" t="s">
        <v>96</v>
      </c>
      <c r="D22" s="46">
        <v>10266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10266</v>
      </c>
      <c r="O22" s="47">
        <f t="shared" si="1"/>
        <v>1.162759089364594</v>
      </c>
      <c r="P22" s="9"/>
    </row>
    <row r="23" spans="1:16">
      <c r="A23" s="12"/>
      <c r="B23" s="25">
        <v>334.7</v>
      </c>
      <c r="C23" s="20" t="s">
        <v>26</v>
      </c>
      <c r="D23" s="46">
        <v>36946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36946</v>
      </c>
      <c r="O23" s="47">
        <f t="shared" si="1"/>
        <v>4.1846188696341597</v>
      </c>
      <c r="P23" s="9"/>
    </row>
    <row r="24" spans="1:16">
      <c r="A24" s="12"/>
      <c r="B24" s="25">
        <v>335.12</v>
      </c>
      <c r="C24" s="20" t="s">
        <v>97</v>
      </c>
      <c r="D24" s="46">
        <v>259391</v>
      </c>
      <c r="E24" s="46">
        <v>76737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336128</v>
      </c>
      <c r="O24" s="47">
        <f t="shared" si="1"/>
        <v>38.070902706988335</v>
      </c>
      <c r="P24" s="9"/>
    </row>
    <row r="25" spans="1:16">
      <c r="A25" s="12"/>
      <c r="B25" s="25">
        <v>335.15</v>
      </c>
      <c r="C25" s="20" t="s">
        <v>98</v>
      </c>
      <c r="D25" s="46">
        <v>9279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9279</v>
      </c>
      <c r="O25" s="47">
        <f t="shared" si="1"/>
        <v>1.0509683995922527</v>
      </c>
      <c r="P25" s="9"/>
    </row>
    <row r="26" spans="1:16">
      <c r="A26" s="12"/>
      <c r="B26" s="25">
        <v>335.18</v>
      </c>
      <c r="C26" s="20" t="s">
        <v>99</v>
      </c>
      <c r="D26" s="46">
        <v>699489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699489</v>
      </c>
      <c r="O26" s="47">
        <f t="shared" si="1"/>
        <v>79.226299694189606</v>
      </c>
      <c r="P26" s="9"/>
    </row>
    <row r="27" spans="1:16">
      <c r="A27" s="12"/>
      <c r="B27" s="25">
        <v>335.19</v>
      </c>
      <c r="C27" s="20" t="s">
        <v>100</v>
      </c>
      <c r="D27" s="46">
        <v>4454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4454</v>
      </c>
      <c r="O27" s="47">
        <f t="shared" si="1"/>
        <v>0.50447389285309774</v>
      </c>
      <c r="P27" s="9"/>
    </row>
    <row r="28" spans="1:16">
      <c r="A28" s="12"/>
      <c r="B28" s="25">
        <v>336</v>
      </c>
      <c r="C28" s="20" t="s">
        <v>4</v>
      </c>
      <c r="D28" s="46">
        <v>0</v>
      </c>
      <c r="E28" s="46">
        <v>24717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24717</v>
      </c>
      <c r="O28" s="47">
        <f t="shared" si="1"/>
        <v>2.7995242949371391</v>
      </c>
      <c r="P28" s="9"/>
    </row>
    <row r="29" spans="1:16">
      <c r="A29" s="12"/>
      <c r="B29" s="25">
        <v>337.3</v>
      </c>
      <c r="C29" s="20" t="s">
        <v>31</v>
      </c>
      <c r="D29" s="46">
        <v>0</v>
      </c>
      <c r="E29" s="46">
        <v>0</v>
      </c>
      <c r="F29" s="46">
        <v>0</v>
      </c>
      <c r="G29" s="46">
        <v>470338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470338</v>
      </c>
      <c r="O29" s="47">
        <f t="shared" si="1"/>
        <v>53.271944727602218</v>
      </c>
      <c r="P29" s="9"/>
    </row>
    <row r="30" spans="1:16">
      <c r="A30" s="12"/>
      <c r="B30" s="25">
        <v>338</v>
      </c>
      <c r="C30" s="20" t="s">
        <v>34</v>
      </c>
      <c r="D30" s="46">
        <v>24076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24076</v>
      </c>
      <c r="O30" s="47">
        <f t="shared" si="1"/>
        <v>2.7269226412957299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SUM(D32:D43)</f>
        <v>443453</v>
      </c>
      <c r="E31" s="32">
        <f t="shared" si="7"/>
        <v>1808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3940865</v>
      </c>
      <c r="J31" s="32">
        <f t="shared" si="7"/>
        <v>195887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4582013</v>
      </c>
      <c r="O31" s="45">
        <f t="shared" si="1"/>
        <v>518.97304337977118</v>
      </c>
      <c r="P31" s="10"/>
    </row>
    <row r="32" spans="1:16">
      <c r="A32" s="12"/>
      <c r="B32" s="25">
        <v>341.2</v>
      </c>
      <c r="C32" s="20" t="s">
        <v>101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195887</v>
      </c>
      <c r="K32" s="46">
        <v>0</v>
      </c>
      <c r="L32" s="46">
        <v>0</v>
      </c>
      <c r="M32" s="46">
        <v>0</v>
      </c>
      <c r="N32" s="46">
        <f t="shared" ref="N32:N43" si="8">SUM(D32:M32)</f>
        <v>195887</v>
      </c>
      <c r="O32" s="47">
        <f t="shared" si="1"/>
        <v>22.186770868728054</v>
      </c>
      <c r="P32" s="9"/>
    </row>
    <row r="33" spans="1:16">
      <c r="A33" s="12"/>
      <c r="B33" s="25">
        <v>341.3</v>
      </c>
      <c r="C33" s="20" t="s">
        <v>102</v>
      </c>
      <c r="D33" s="46">
        <v>362450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362450</v>
      </c>
      <c r="O33" s="47">
        <f t="shared" si="1"/>
        <v>41.052214293804511</v>
      </c>
      <c r="P33" s="9"/>
    </row>
    <row r="34" spans="1:16">
      <c r="A34" s="12"/>
      <c r="B34" s="25">
        <v>341.9</v>
      </c>
      <c r="C34" s="20" t="s">
        <v>103</v>
      </c>
      <c r="D34" s="46">
        <v>26690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26690</v>
      </c>
      <c r="O34" s="47">
        <f t="shared" si="1"/>
        <v>3.0229924113716162</v>
      </c>
      <c r="P34" s="9"/>
    </row>
    <row r="35" spans="1:16">
      <c r="A35" s="12"/>
      <c r="B35" s="25">
        <v>342.5</v>
      </c>
      <c r="C35" s="20" t="s">
        <v>46</v>
      </c>
      <c r="D35" s="46">
        <v>16450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16450</v>
      </c>
      <c r="O35" s="47">
        <f t="shared" si="1"/>
        <v>1.8631781628723525</v>
      </c>
      <c r="P35" s="9"/>
    </row>
    <row r="36" spans="1:16">
      <c r="A36" s="12"/>
      <c r="B36" s="25">
        <v>343.4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1696560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1696560</v>
      </c>
      <c r="O36" s="47">
        <f t="shared" si="1"/>
        <v>192.15766224940538</v>
      </c>
      <c r="P36" s="9"/>
    </row>
    <row r="37" spans="1:16">
      <c r="A37" s="12"/>
      <c r="B37" s="25">
        <v>343.9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768853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768853</v>
      </c>
      <c r="O37" s="47">
        <f t="shared" ref="O37:O61" si="9">(N37/O$63)</f>
        <v>87.08268207044965</v>
      </c>
      <c r="P37" s="9"/>
    </row>
    <row r="38" spans="1:16">
      <c r="A38" s="12"/>
      <c r="B38" s="25">
        <v>344.3</v>
      </c>
      <c r="C38" s="20" t="s">
        <v>104</v>
      </c>
      <c r="D38" s="46">
        <v>2633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2633</v>
      </c>
      <c r="O38" s="47">
        <f t="shared" si="9"/>
        <v>0.29822176916978138</v>
      </c>
      <c r="P38" s="9"/>
    </row>
    <row r="39" spans="1:16">
      <c r="A39" s="12"/>
      <c r="B39" s="25">
        <v>347.1</v>
      </c>
      <c r="C39" s="20" t="s">
        <v>49</v>
      </c>
      <c r="D39" s="46">
        <v>741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741</v>
      </c>
      <c r="O39" s="47">
        <f t="shared" si="9"/>
        <v>8.3927964661909618E-2</v>
      </c>
      <c r="P39" s="9"/>
    </row>
    <row r="40" spans="1:16">
      <c r="A40" s="12"/>
      <c r="B40" s="25">
        <v>347.2</v>
      </c>
      <c r="C40" s="20" t="s">
        <v>50</v>
      </c>
      <c r="D40" s="46">
        <v>19529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19529</v>
      </c>
      <c r="O40" s="47">
        <f t="shared" si="9"/>
        <v>2.2119152791935668</v>
      </c>
      <c r="P40" s="9"/>
    </row>
    <row r="41" spans="1:16">
      <c r="A41" s="12"/>
      <c r="B41" s="25">
        <v>347.5</v>
      </c>
      <c r="C41" s="20" t="s">
        <v>52</v>
      </c>
      <c r="D41" s="46">
        <v>8095</v>
      </c>
      <c r="E41" s="46">
        <v>0</v>
      </c>
      <c r="F41" s="46">
        <v>0</v>
      </c>
      <c r="G41" s="46">
        <v>0</v>
      </c>
      <c r="H41" s="46">
        <v>0</v>
      </c>
      <c r="I41" s="46">
        <v>1475452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1483547</v>
      </c>
      <c r="O41" s="47">
        <f t="shared" si="9"/>
        <v>168.03114735530639</v>
      </c>
      <c r="P41" s="9"/>
    </row>
    <row r="42" spans="1:16">
      <c r="A42" s="12"/>
      <c r="B42" s="25">
        <v>347.9</v>
      </c>
      <c r="C42" s="20" t="s">
        <v>53</v>
      </c>
      <c r="D42" s="46">
        <v>6380</v>
      </c>
      <c r="E42" s="46">
        <v>1808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8188</v>
      </c>
      <c r="O42" s="47">
        <f t="shared" si="9"/>
        <v>0.92739834635859097</v>
      </c>
      <c r="P42" s="9"/>
    </row>
    <row r="43" spans="1:16">
      <c r="A43" s="12"/>
      <c r="B43" s="25">
        <v>349</v>
      </c>
      <c r="C43" s="20" t="s">
        <v>1</v>
      </c>
      <c r="D43" s="46">
        <v>485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485</v>
      </c>
      <c r="O43" s="47">
        <f t="shared" si="9"/>
        <v>5.4932608449428023E-2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SUM(D45:D46)</f>
        <v>159231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>SUM(D44:M44)</f>
        <v>159231</v>
      </c>
      <c r="O44" s="45">
        <f t="shared" si="9"/>
        <v>18.034998301053346</v>
      </c>
      <c r="P44" s="10"/>
    </row>
    <row r="45" spans="1:16">
      <c r="A45" s="13"/>
      <c r="B45" s="39">
        <v>352</v>
      </c>
      <c r="C45" s="21" t="s">
        <v>56</v>
      </c>
      <c r="D45" s="46">
        <v>832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832</v>
      </c>
      <c r="O45" s="47">
        <f t="shared" si="9"/>
        <v>9.4234907690565181E-2</v>
      </c>
      <c r="P45" s="9"/>
    </row>
    <row r="46" spans="1:16">
      <c r="A46" s="13"/>
      <c r="B46" s="39">
        <v>354</v>
      </c>
      <c r="C46" s="21" t="s">
        <v>57</v>
      </c>
      <c r="D46" s="46">
        <v>158399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158399</v>
      </c>
      <c r="O46" s="47">
        <f t="shared" si="9"/>
        <v>17.940763393362783</v>
      </c>
      <c r="P46" s="9"/>
    </row>
    <row r="47" spans="1:16" ht="15.75">
      <c r="A47" s="29" t="s">
        <v>5</v>
      </c>
      <c r="B47" s="30"/>
      <c r="C47" s="31"/>
      <c r="D47" s="32">
        <f t="shared" ref="D47:M47" si="11">SUM(D48:D55)</f>
        <v>144298</v>
      </c>
      <c r="E47" s="32">
        <f t="shared" si="11"/>
        <v>3046</v>
      </c>
      <c r="F47" s="32">
        <f t="shared" si="11"/>
        <v>34</v>
      </c>
      <c r="G47" s="32">
        <f t="shared" si="11"/>
        <v>11892</v>
      </c>
      <c r="H47" s="32">
        <f t="shared" si="11"/>
        <v>0</v>
      </c>
      <c r="I47" s="32">
        <f t="shared" si="11"/>
        <v>74152</v>
      </c>
      <c r="J47" s="32">
        <f t="shared" si="11"/>
        <v>0</v>
      </c>
      <c r="K47" s="32">
        <f t="shared" si="11"/>
        <v>187278</v>
      </c>
      <c r="L47" s="32">
        <f t="shared" si="11"/>
        <v>0</v>
      </c>
      <c r="M47" s="32">
        <f t="shared" si="11"/>
        <v>0</v>
      </c>
      <c r="N47" s="32">
        <f>SUM(D47:M47)</f>
        <v>420700</v>
      </c>
      <c r="O47" s="45">
        <f t="shared" si="9"/>
        <v>47.64979046324612</v>
      </c>
      <c r="P47" s="10"/>
    </row>
    <row r="48" spans="1:16">
      <c r="A48" s="12"/>
      <c r="B48" s="25">
        <v>361.1</v>
      </c>
      <c r="C48" s="20" t="s">
        <v>58</v>
      </c>
      <c r="D48" s="46">
        <v>44242</v>
      </c>
      <c r="E48" s="46">
        <v>2756</v>
      </c>
      <c r="F48" s="46">
        <v>34</v>
      </c>
      <c r="G48" s="46">
        <v>0</v>
      </c>
      <c r="H48" s="46">
        <v>0</v>
      </c>
      <c r="I48" s="46">
        <v>0</v>
      </c>
      <c r="J48" s="46">
        <v>0</v>
      </c>
      <c r="K48" s="46">
        <v>25413</v>
      </c>
      <c r="L48" s="46">
        <v>0</v>
      </c>
      <c r="M48" s="46">
        <v>0</v>
      </c>
      <c r="N48" s="46">
        <f>SUM(D48:M48)</f>
        <v>72445</v>
      </c>
      <c r="O48" s="47">
        <f t="shared" si="9"/>
        <v>8.2053460188016771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90357</v>
      </c>
      <c r="L49" s="46">
        <v>0</v>
      </c>
      <c r="M49" s="46">
        <v>0</v>
      </c>
      <c r="N49" s="46">
        <f t="shared" ref="N49:N55" si="12">SUM(D49:M49)</f>
        <v>90357</v>
      </c>
      <c r="O49" s="47">
        <f t="shared" si="9"/>
        <v>10.234114848793748</v>
      </c>
      <c r="P49" s="9"/>
    </row>
    <row r="50" spans="1:119">
      <c r="A50" s="12"/>
      <c r="B50" s="25">
        <v>362</v>
      </c>
      <c r="C50" s="20" t="s">
        <v>61</v>
      </c>
      <c r="D50" s="46">
        <v>48192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48192</v>
      </c>
      <c r="O50" s="47">
        <f t="shared" si="9"/>
        <v>5.4583758069996602</v>
      </c>
      <c r="P50" s="9"/>
    </row>
    <row r="51" spans="1:119">
      <c r="A51" s="12"/>
      <c r="B51" s="25">
        <v>364</v>
      </c>
      <c r="C51" s="20" t="s">
        <v>106</v>
      </c>
      <c r="D51" s="46">
        <v>12313</v>
      </c>
      <c r="E51" s="46">
        <v>0</v>
      </c>
      <c r="F51" s="46">
        <v>0</v>
      </c>
      <c r="G51" s="46">
        <v>0</v>
      </c>
      <c r="H51" s="46">
        <v>0</v>
      </c>
      <c r="I51" s="46">
        <v>74152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86465</v>
      </c>
      <c r="O51" s="47">
        <f t="shared" si="9"/>
        <v>9.793294823875863</v>
      </c>
      <c r="P51" s="9"/>
    </row>
    <row r="52" spans="1:119">
      <c r="A52" s="12"/>
      <c r="B52" s="25">
        <v>366</v>
      </c>
      <c r="C52" s="20" t="s">
        <v>63</v>
      </c>
      <c r="D52" s="46">
        <v>2692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2692</v>
      </c>
      <c r="O52" s="47">
        <f t="shared" si="9"/>
        <v>0.30490429267187674</v>
      </c>
      <c r="P52" s="9"/>
    </row>
    <row r="53" spans="1:119">
      <c r="A53" s="12"/>
      <c r="B53" s="25">
        <v>368</v>
      </c>
      <c r="C53" s="20" t="s">
        <v>83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71508</v>
      </c>
      <c r="L53" s="46">
        <v>0</v>
      </c>
      <c r="M53" s="46">
        <v>0</v>
      </c>
      <c r="N53" s="46">
        <f t="shared" si="12"/>
        <v>71508</v>
      </c>
      <c r="O53" s="47">
        <f t="shared" si="9"/>
        <v>8.0992184845395858</v>
      </c>
      <c r="P53" s="9"/>
    </row>
    <row r="54" spans="1:119">
      <c r="A54" s="12"/>
      <c r="B54" s="25">
        <v>369.3</v>
      </c>
      <c r="C54" s="20" t="s">
        <v>64</v>
      </c>
      <c r="D54" s="46">
        <v>235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235</v>
      </c>
      <c r="O54" s="47">
        <f t="shared" si="9"/>
        <v>2.6616830898176465E-2</v>
      </c>
      <c r="P54" s="9"/>
    </row>
    <row r="55" spans="1:119">
      <c r="A55" s="12"/>
      <c r="B55" s="25">
        <v>369.9</v>
      </c>
      <c r="C55" s="20" t="s">
        <v>65</v>
      </c>
      <c r="D55" s="46">
        <v>36624</v>
      </c>
      <c r="E55" s="46">
        <v>290</v>
      </c>
      <c r="F55" s="46">
        <v>0</v>
      </c>
      <c r="G55" s="46">
        <v>11892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48806</v>
      </c>
      <c r="O55" s="47">
        <f t="shared" si="9"/>
        <v>5.5279193566655342</v>
      </c>
      <c r="P55" s="9"/>
    </row>
    <row r="56" spans="1:119" ht="15.75">
      <c r="A56" s="29" t="s">
        <v>41</v>
      </c>
      <c r="B56" s="30"/>
      <c r="C56" s="31"/>
      <c r="D56" s="32">
        <f t="shared" ref="D56:M56" si="13">SUM(D57:D60)</f>
        <v>697879</v>
      </c>
      <c r="E56" s="32">
        <f t="shared" si="13"/>
        <v>571727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151054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 t="shared" ref="N56:N61" si="14">SUM(D56:M56)</f>
        <v>1420660</v>
      </c>
      <c r="O56" s="45">
        <f t="shared" si="9"/>
        <v>160.90837014384414</v>
      </c>
      <c r="P56" s="9"/>
    </row>
    <row r="57" spans="1:119">
      <c r="A57" s="12"/>
      <c r="B57" s="25">
        <v>381</v>
      </c>
      <c r="C57" s="20" t="s">
        <v>66</v>
      </c>
      <c r="D57" s="46">
        <v>697879</v>
      </c>
      <c r="E57" s="46">
        <v>571727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1269606</v>
      </c>
      <c r="O57" s="47">
        <f t="shared" si="9"/>
        <v>143.79952429493713</v>
      </c>
      <c r="P57" s="9"/>
    </row>
    <row r="58" spans="1:119">
      <c r="A58" s="12"/>
      <c r="B58" s="25">
        <v>389.1</v>
      </c>
      <c r="C58" s="20" t="s">
        <v>121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5720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5720</v>
      </c>
      <c r="O58" s="47">
        <f t="shared" si="9"/>
        <v>0.64786499037263567</v>
      </c>
      <c r="P58" s="9"/>
    </row>
    <row r="59" spans="1:119">
      <c r="A59" s="12"/>
      <c r="B59" s="25">
        <v>389.2</v>
      </c>
      <c r="C59" s="20" t="s">
        <v>127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113709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113709</v>
      </c>
      <c r="O59" s="47">
        <f t="shared" si="9"/>
        <v>12.879034998301053</v>
      </c>
      <c r="P59" s="9"/>
    </row>
    <row r="60" spans="1:119" ht="15.75" thickBot="1">
      <c r="A60" s="12"/>
      <c r="B60" s="25">
        <v>389.5</v>
      </c>
      <c r="C60" s="20" t="s">
        <v>128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31625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31625</v>
      </c>
      <c r="O60" s="47">
        <f t="shared" si="9"/>
        <v>3.5819458602333221</v>
      </c>
      <c r="P60" s="9"/>
    </row>
    <row r="61" spans="1:119" ht="16.5" thickBot="1">
      <c r="A61" s="14" t="s">
        <v>54</v>
      </c>
      <c r="B61" s="23"/>
      <c r="C61" s="22"/>
      <c r="D61" s="15">
        <f t="shared" ref="D61:M61" si="15">SUM(D5,D15,D21,D31,D44,D47,D56)</f>
        <v>8485647</v>
      </c>
      <c r="E61" s="15">
        <f t="shared" si="15"/>
        <v>1252390</v>
      </c>
      <c r="F61" s="15">
        <f t="shared" si="15"/>
        <v>405473</v>
      </c>
      <c r="G61" s="15">
        <f t="shared" si="15"/>
        <v>1102966</v>
      </c>
      <c r="H61" s="15">
        <f t="shared" si="15"/>
        <v>0</v>
      </c>
      <c r="I61" s="15">
        <f t="shared" si="15"/>
        <v>4166071</v>
      </c>
      <c r="J61" s="15">
        <f t="shared" si="15"/>
        <v>195887</v>
      </c>
      <c r="K61" s="15">
        <f t="shared" si="15"/>
        <v>187278</v>
      </c>
      <c r="L61" s="15">
        <f t="shared" si="15"/>
        <v>0</v>
      </c>
      <c r="M61" s="15">
        <f t="shared" si="15"/>
        <v>0</v>
      </c>
      <c r="N61" s="15">
        <f t="shared" si="14"/>
        <v>15795712</v>
      </c>
      <c r="O61" s="38">
        <f t="shared" si="9"/>
        <v>1789.0714690225393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129</v>
      </c>
      <c r="M63" s="48"/>
      <c r="N63" s="48"/>
      <c r="O63" s="43">
        <v>8829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4629453</v>
      </c>
      <c r="E5" s="27">
        <f t="shared" si="0"/>
        <v>526846</v>
      </c>
      <c r="F5" s="27">
        <f t="shared" si="0"/>
        <v>798050</v>
      </c>
      <c r="G5" s="27">
        <f t="shared" si="0"/>
        <v>389411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6343760</v>
      </c>
      <c r="O5" s="33">
        <f t="shared" ref="O5:O36" si="1">(N5/O$59)</f>
        <v>722.19489981785068</v>
      </c>
      <c r="P5" s="6"/>
    </row>
    <row r="6" spans="1:133">
      <c r="A6" s="12"/>
      <c r="B6" s="25">
        <v>311</v>
      </c>
      <c r="C6" s="20" t="s">
        <v>3</v>
      </c>
      <c r="D6" s="46">
        <v>2993592</v>
      </c>
      <c r="E6" s="46">
        <v>257251</v>
      </c>
      <c r="F6" s="46">
        <v>798050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4048893</v>
      </c>
      <c r="O6" s="47">
        <f t="shared" si="1"/>
        <v>460.93954918032784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183754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183754</v>
      </c>
      <c r="O7" s="47">
        <f t="shared" si="1"/>
        <v>20.919171220400727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85841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85841</v>
      </c>
      <c r="O8" s="47">
        <f t="shared" si="1"/>
        <v>9.7724271402550098</v>
      </c>
      <c r="P8" s="9"/>
    </row>
    <row r="9" spans="1:133">
      <c r="A9" s="12"/>
      <c r="B9" s="25">
        <v>312.60000000000002</v>
      </c>
      <c r="C9" s="20" t="s">
        <v>124</v>
      </c>
      <c r="D9" s="46">
        <v>0</v>
      </c>
      <c r="E9" s="46">
        <v>0</v>
      </c>
      <c r="F9" s="46">
        <v>0</v>
      </c>
      <c r="G9" s="46">
        <v>389411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389411</v>
      </c>
      <c r="O9" s="47">
        <f t="shared" si="1"/>
        <v>44.331853369763209</v>
      </c>
      <c r="P9" s="9"/>
    </row>
    <row r="10" spans="1:133">
      <c r="A10" s="12"/>
      <c r="B10" s="25">
        <v>314.10000000000002</v>
      </c>
      <c r="C10" s="20" t="s">
        <v>14</v>
      </c>
      <c r="D10" s="46">
        <v>781596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781596</v>
      </c>
      <c r="O10" s="47">
        <f t="shared" si="1"/>
        <v>88.979508196721312</v>
      </c>
      <c r="P10" s="9"/>
    </row>
    <row r="11" spans="1:133">
      <c r="A11" s="12"/>
      <c r="B11" s="25">
        <v>314.3</v>
      </c>
      <c r="C11" s="20" t="s">
        <v>15</v>
      </c>
      <c r="D11" s="46">
        <v>176467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176467</v>
      </c>
      <c r="O11" s="47">
        <f t="shared" si="1"/>
        <v>20.08959471766849</v>
      </c>
      <c r="P11" s="9"/>
    </row>
    <row r="12" spans="1:133">
      <c r="A12" s="12"/>
      <c r="B12" s="25">
        <v>314.39999999999998</v>
      </c>
      <c r="C12" s="20" t="s">
        <v>16</v>
      </c>
      <c r="D12" s="46">
        <v>48412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48412</v>
      </c>
      <c r="O12" s="47">
        <f t="shared" si="1"/>
        <v>5.5113843351548271</v>
      </c>
      <c r="P12" s="9"/>
    </row>
    <row r="13" spans="1:133">
      <c r="A13" s="12"/>
      <c r="B13" s="25">
        <v>315</v>
      </c>
      <c r="C13" s="20" t="s">
        <v>94</v>
      </c>
      <c r="D13" s="46">
        <v>276237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276237</v>
      </c>
      <c r="O13" s="47">
        <f t="shared" si="1"/>
        <v>31.447745901639344</v>
      </c>
      <c r="P13" s="9"/>
    </row>
    <row r="14" spans="1:133">
      <c r="A14" s="12"/>
      <c r="B14" s="25">
        <v>316</v>
      </c>
      <c r="C14" s="20" t="s">
        <v>95</v>
      </c>
      <c r="D14" s="46">
        <v>353149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353149</v>
      </c>
      <c r="O14" s="47">
        <f t="shared" si="1"/>
        <v>40.203665755919857</v>
      </c>
      <c r="P14" s="9"/>
    </row>
    <row r="15" spans="1:133" ht="15.75">
      <c r="A15" s="29" t="s">
        <v>19</v>
      </c>
      <c r="B15" s="30"/>
      <c r="C15" s="31"/>
      <c r="D15" s="32">
        <f t="shared" ref="D15:M15" si="3">SUM(D16:D20)</f>
        <v>1001118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1001118</v>
      </c>
      <c r="O15" s="45">
        <f t="shared" si="1"/>
        <v>113.97062841530055</v>
      </c>
      <c r="P15" s="10"/>
    </row>
    <row r="16" spans="1:133">
      <c r="A16" s="12"/>
      <c r="B16" s="25">
        <v>322</v>
      </c>
      <c r="C16" s="20" t="s">
        <v>0</v>
      </c>
      <c r="D16" s="46">
        <v>334759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334759</v>
      </c>
      <c r="O16" s="47">
        <f t="shared" si="1"/>
        <v>38.110086520947178</v>
      </c>
      <c r="P16" s="9"/>
    </row>
    <row r="17" spans="1:16">
      <c r="A17" s="12"/>
      <c r="B17" s="25">
        <v>323.10000000000002</v>
      </c>
      <c r="C17" s="20" t="s">
        <v>20</v>
      </c>
      <c r="D17" s="46">
        <v>575040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575040</v>
      </c>
      <c r="O17" s="47">
        <f t="shared" si="1"/>
        <v>65.464480874316934</v>
      </c>
      <c r="P17" s="9"/>
    </row>
    <row r="18" spans="1:16">
      <c r="A18" s="12"/>
      <c r="B18" s="25">
        <v>323.39999999999998</v>
      </c>
      <c r="C18" s="20" t="s">
        <v>21</v>
      </c>
      <c r="D18" s="46">
        <v>12682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12682</v>
      </c>
      <c r="O18" s="47">
        <f t="shared" si="1"/>
        <v>1.4437613843351549</v>
      </c>
      <c r="P18" s="9"/>
    </row>
    <row r="19" spans="1:16">
      <c r="A19" s="12"/>
      <c r="B19" s="25">
        <v>323.7</v>
      </c>
      <c r="C19" s="20" t="s">
        <v>22</v>
      </c>
      <c r="D19" s="46">
        <v>39497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39497</v>
      </c>
      <c r="O19" s="47">
        <f t="shared" si="1"/>
        <v>4.4964708561020039</v>
      </c>
      <c r="P19" s="9"/>
    </row>
    <row r="20" spans="1:16">
      <c r="A20" s="12"/>
      <c r="B20" s="25">
        <v>329</v>
      </c>
      <c r="C20" s="20" t="s">
        <v>23</v>
      </c>
      <c r="D20" s="46">
        <v>39140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39140</v>
      </c>
      <c r="O20" s="47">
        <f t="shared" si="1"/>
        <v>4.4558287795992717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SUM(D22:D29)</f>
        <v>988401</v>
      </c>
      <c r="E21" s="32">
        <f t="shared" si="5"/>
        <v>98579</v>
      </c>
      <c r="F21" s="32">
        <f t="shared" si="5"/>
        <v>0</v>
      </c>
      <c r="G21" s="32">
        <f t="shared" si="5"/>
        <v>81013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1167993</v>
      </c>
      <c r="O21" s="45">
        <f t="shared" si="1"/>
        <v>132.96823770491804</v>
      </c>
      <c r="P21" s="10"/>
    </row>
    <row r="22" spans="1:16">
      <c r="A22" s="12"/>
      <c r="B22" s="25">
        <v>334.7</v>
      </c>
      <c r="C22" s="20" t="s">
        <v>26</v>
      </c>
      <c r="D22" s="46">
        <v>16291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16291</v>
      </c>
      <c r="O22" s="47">
        <f t="shared" si="1"/>
        <v>1.8546220400728597</v>
      </c>
      <c r="P22" s="9"/>
    </row>
    <row r="23" spans="1:16">
      <c r="A23" s="12"/>
      <c r="B23" s="25">
        <v>335.12</v>
      </c>
      <c r="C23" s="20" t="s">
        <v>97</v>
      </c>
      <c r="D23" s="46">
        <v>256194</v>
      </c>
      <c r="E23" s="46">
        <v>74582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330776</v>
      </c>
      <c r="O23" s="47">
        <f t="shared" si="1"/>
        <v>37.656648451730419</v>
      </c>
      <c r="P23" s="9"/>
    </row>
    <row r="24" spans="1:16">
      <c r="A24" s="12"/>
      <c r="B24" s="25">
        <v>335.15</v>
      </c>
      <c r="C24" s="20" t="s">
        <v>98</v>
      </c>
      <c r="D24" s="46">
        <v>10173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10173</v>
      </c>
      <c r="O24" s="47">
        <f t="shared" si="1"/>
        <v>1.1581284153005464</v>
      </c>
      <c r="P24" s="9"/>
    </row>
    <row r="25" spans="1:16">
      <c r="A25" s="12"/>
      <c r="B25" s="25">
        <v>335.18</v>
      </c>
      <c r="C25" s="20" t="s">
        <v>99</v>
      </c>
      <c r="D25" s="46">
        <v>677894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677894</v>
      </c>
      <c r="O25" s="47">
        <f t="shared" si="1"/>
        <v>77.173724954462656</v>
      </c>
      <c r="P25" s="9"/>
    </row>
    <row r="26" spans="1:16">
      <c r="A26" s="12"/>
      <c r="B26" s="25">
        <v>335.19</v>
      </c>
      <c r="C26" s="20" t="s">
        <v>100</v>
      </c>
      <c r="D26" s="46">
        <v>6365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6365</v>
      </c>
      <c r="O26" s="47">
        <f t="shared" si="1"/>
        <v>0.72461293260473592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23997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23997</v>
      </c>
      <c r="O27" s="47">
        <f t="shared" si="1"/>
        <v>2.7318989071038251</v>
      </c>
      <c r="P27" s="9"/>
    </row>
    <row r="28" spans="1:16">
      <c r="A28" s="12"/>
      <c r="B28" s="25">
        <v>337.3</v>
      </c>
      <c r="C28" s="20" t="s">
        <v>31</v>
      </c>
      <c r="D28" s="46">
        <v>0</v>
      </c>
      <c r="E28" s="46">
        <v>0</v>
      </c>
      <c r="F28" s="46">
        <v>0</v>
      </c>
      <c r="G28" s="46">
        <v>81013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81013</v>
      </c>
      <c r="O28" s="47">
        <f t="shared" si="1"/>
        <v>9.2227914389799643</v>
      </c>
      <c r="P28" s="9"/>
    </row>
    <row r="29" spans="1:16">
      <c r="A29" s="12"/>
      <c r="B29" s="25">
        <v>338</v>
      </c>
      <c r="C29" s="20" t="s">
        <v>34</v>
      </c>
      <c r="D29" s="46">
        <v>21484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21484</v>
      </c>
      <c r="O29" s="47">
        <f t="shared" si="1"/>
        <v>2.4458105646630237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SUM(D31:D42)</f>
        <v>398426</v>
      </c>
      <c r="E30" s="32">
        <f t="shared" si="7"/>
        <v>1633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3600806</v>
      </c>
      <c r="J30" s="32">
        <f t="shared" si="7"/>
        <v>254928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4255793</v>
      </c>
      <c r="O30" s="45">
        <f t="shared" si="1"/>
        <v>484.49373861566482</v>
      </c>
      <c r="P30" s="10"/>
    </row>
    <row r="31" spans="1:16">
      <c r="A31" s="12"/>
      <c r="B31" s="25">
        <v>341.2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254928</v>
      </c>
      <c r="K31" s="46">
        <v>0</v>
      </c>
      <c r="L31" s="46">
        <v>0</v>
      </c>
      <c r="M31" s="46">
        <v>0</v>
      </c>
      <c r="N31" s="46">
        <f t="shared" ref="N31:N42" si="8">SUM(D31:M31)</f>
        <v>254928</v>
      </c>
      <c r="O31" s="47">
        <f t="shared" si="1"/>
        <v>29.021857923497269</v>
      </c>
      <c r="P31" s="9"/>
    </row>
    <row r="32" spans="1:16">
      <c r="A32" s="12"/>
      <c r="B32" s="25">
        <v>341.3</v>
      </c>
      <c r="C32" s="20" t="s">
        <v>102</v>
      </c>
      <c r="D32" s="46">
        <v>327448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327448</v>
      </c>
      <c r="O32" s="47">
        <f t="shared" si="1"/>
        <v>37.277777777777779</v>
      </c>
      <c r="P32" s="9"/>
    </row>
    <row r="33" spans="1:16">
      <c r="A33" s="12"/>
      <c r="B33" s="25">
        <v>341.9</v>
      </c>
      <c r="C33" s="20" t="s">
        <v>103</v>
      </c>
      <c r="D33" s="46">
        <v>20992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20992</v>
      </c>
      <c r="O33" s="47">
        <f t="shared" si="1"/>
        <v>2.3897996357012752</v>
      </c>
      <c r="P33" s="9"/>
    </row>
    <row r="34" spans="1:16">
      <c r="A34" s="12"/>
      <c r="B34" s="25">
        <v>342.5</v>
      </c>
      <c r="C34" s="20" t="s">
        <v>46</v>
      </c>
      <c r="D34" s="46">
        <v>21207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21207</v>
      </c>
      <c r="O34" s="47">
        <f t="shared" si="1"/>
        <v>2.4142759562841531</v>
      </c>
      <c r="P34" s="9"/>
    </row>
    <row r="35" spans="1:16">
      <c r="A35" s="12"/>
      <c r="B35" s="25">
        <v>343.4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1691438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1691438</v>
      </c>
      <c r="O35" s="47">
        <f t="shared" si="1"/>
        <v>192.55897085610201</v>
      </c>
      <c r="P35" s="9"/>
    </row>
    <row r="36" spans="1:16">
      <c r="A36" s="12"/>
      <c r="B36" s="25">
        <v>343.9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505642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505642</v>
      </c>
      <c r="O36" s="47">
        <f t="shared" si="1"/>
        <v>57.563979963570127</v>
      </c>
      <c r="P36" s="9"/>
    </row>
    <row r="37" spans="1:16">
      <c r="A37" s="12"/>
      <c r="B37" s="25">
        <v>344.3</v>
      </c>
      <c r="C37" s="20" t="s">
        <v>104</v>
      </c>
      <c r="D37" s="46">
        <v>2393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2393</v>
      </c>
      <c r="O37" s="47">
        <f t="shared" ref="O37:O57" si="9">(N37/O$59)</f>
        <v>0.27242714025500908</v>
      </c>
      <c r="P37" s="9"/>
    </row>
    <row r="38" spans="1:16">
      <c r="A38" s="12"/>
      <c r="B38" s="25">
        <v>347.1</v>
      </c>
      <c r="C38" s="20" t="s">
        <v>49</v>
      </c>
      <c r="D38" s="46">
        <v>321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321</v>
      </c>
      <c r="O38" s="47">
        <f t="shared" si="9"/>
        <v>3.6543715846994534E-2</v>
      </c>
      <c r="P38" s="9"/>
    </row>
    <row r="39" spans="1:16">
      <c r="A39" s="12"/>
      <c r="B39" s="25">
        <v>347.2</v>
      </c>
      <c r="C39" s="20" t="s">
        <v>50</v>
      </c>
      <c r="D39" s="46">
        <v>18529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18529</v>
      </c>
      <c r="O39" s="47">
        <f t="shared" si="9"/>
        <v>2.1094034608378869</v>
      </c>
      <c r="P39" s="9"/>
    </row>
    <row r="40" spans="1:16">
      <c r="A40" s="12"/>
      <c r="B40" s="25">
        <v>347.5</v>
      </c>
      <c r="C40" s="20" t="s">
        <v>52</v>
      </c>
      <c r="D40" s="46">
        <v>4615</v>
      </c>
      <c r="E40" s="46">
        <v>0</v>
      </c>
      <c r="F40" s="46">
        <v>0</v>
      </c>
      <c r="G40" s="46">
        <v>0</v>
      </c>
      <c r="H40" s="46">
        <v>0</v>
      </c>
      <c r="I40" s="46">
        <v>1403726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1408341</v>
      </c>
      <c r="O40" s="47">
        <f t="shared" si="9"/>
        <v>160.33025956284152</v>
      </c>
      <c r="P40" s="9"/>
    </row>
    <row r="41" spans="1:16">
      <c r="A41" s="12"/>
      <c r="B41" s="25">
        <v>347.9</v>
      </c>
      <c r="C41" s="20" t="s">
        <v>53</v>
      </c>
      <c r="D41" s="46">
        <v>2369</v>
      </c>
      <c r="E41" s="46">
        <v>1633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4002</v>
      </c>
      <c r="O41" s="47">
        <f t="shared" si="9"/>
        <v>0.45560109289617484</v>
      </c>
      <c r="P41" s="9"/>
    </row>
    <row r="42" spans="1:16">
      <c r="A42" s="12"/>
      <c r="B42" s="25">
        <v>349</v>
      </c>
      <c r="C42" s="20" t="s">
        <v>1</v>
      </c>
      <c r="D42" s="46">
        <v>552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552</v>
      </c>
      <c r="O42" s="47">
        <f t="shared" si="9"/>
        <v>6.2841530054644809E-2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290900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290900</v>
      </c>
      <c r="O43" s="45">
        <f t="shared" si="9"/>
        <v>33.117030965391621</v>
      </c>
      <c r="P43" s="10"/>
    </row>
    <row r="44" spans="1:16">
      <c r="A44" s="13"/>
      <c r="B44" s="39">
        <v>352</v>
      </c>
      <c r="C44" s="21" t="s">
        <v>56</v>
      </c>
      <c r="D44" s="46">
        <v>906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906</v>
      </c>
      <c r="O44" s="47">
        <f t="shared" si="9"/>
        <v>0.10314207650273224</v>
      </c>
      <c r="P44" s="9"/>
    </row>
    <row r="45" spans="1:16">
      <c r="A45" s="13"/>
      <c r="B45" s="39">
        <v>354</v>
      </c>
      <c r="C45" s="21" t="s">
        <v>57</v>
      </c>
      <c r="D45" s="46">
        <v>289994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289994</v>
      </c>
      <c r="O45" s="47">
        <f t="shared" si="9"/>
        <v>33.013888888888886</v>
      </c>
      <c r="P45" s="9"/>
    </row>
    <row r="46" spans="1:16" ht="15.75">
      <c r="A46" s="29" t="s">
        <v>5</v>
      </c>
      <c r="B46" s="30"/>
      <c r="C46" s="31"/>
      <c r="D46" s="32">
        <f t="shared" ref="D46:M46" si="11">SUM(D47:D53)</f>
        <v>150392</v>
      </c>
      <c r="E46" s="32">
        <f t="shared" si="11"/>
        <v>509</v>
      </c>
      <c r="F46" s="32">
        <f t="shared" si="11"/>
        <v>88</v>
      </c>
      <c r="G46" s="32">
        <f t="shared" si="11"/>
        <v>2805</v>
      </c>
      <c r="H46" s="32">
        <f t="shared" si="11"/>
        <v>0</v>
      </c>
      <c r="I46" s="32">
        <f t="shared" si="11"/>
        <v>0</v>
      </c>
      <c r="J46" s="32">
        <f t="shared" si="11"/>
        <v>1380</v>
      </c>
      <c r="K46" s="32">
        <f t="shared" si="11"/>
        <v>224075</v>
      </c>
      <c r="L46" s="32">
        <f t="shared" si="11"/>
        <v>0</v>
      </c>
      <c r="M46" s="32">
        <f t="shared" si="11"/>
        <v>0</v>
      </c>
      <c r="N46" s="32">
        <f>SUM(D46:M46)</f>
        <v>379249</v>
      </c>
      <c r="O46" s="45">
        <f t="shared" si="9"/>
        <v>43.174977231329692</v>
      </c>
      <c r="P46" s="10"/>
    </row>
    <row r="47" spans="1:16">
      <c r="A47" s="12"/>
      <c r="B47" s="25">
        <v>361.1</v>
      </c>
      <c r="C47" s="20" t="s">
        <v>58</v>
      </c>
      <c r="D47" s="46">
        <v>54433</v>
      </c>
      <c r="E47" s="46">
        <v>509</v>
      </c>
      <c r="F47" s="46">
        <v>88</v>
      </c>
      <c r="G47" s="46">
        <v>0</v>
      </c>
      <c r="H47" s="46">
        <v>0</v>
      </c>
      <c r="I47" s="46">
        <v>0</v>
      </c>
      <c r="J47" s="46">
        <v>0</v>
      </c>
      <c r="K47" s="46">
        <v>27120</v>
      </c>
      <c r="L47" s="46">
        <v>0</v>
      </c>
      <c r="M47" s="46">
        <v>0</v>
      </c>
      <c r="N47" s="46">
        <f>SUM(D47:M47)</f>
        <v>82150</v>
      </c>
      <c r="O47" s="47">
        <f t="shared" si="9"/>
        <v>9.3522313296903459</v>
      </c>
      <c r="P47" s="9"/>
    </row>
    <row r="48" spans="1:16">
      <c r="A48" s="12"/>
      <c r="B48" s="25">
        <v>361.3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116575</v>
      </c>
      <c r="L48" s="46">
        <v>0</v>
      </c>
      <c r="M48" s="46">
        <v>0</v>
      </c>
      <c r="N48" s="46">
        <f t="shared" ref="N48:N53" si="12">SUM(D48:M48)</f>
        <v>116575</v>
      </c>
      <c r="O48" s="47">
        <f t="shared" si="9"/>
        <v>13.271288706739526</v>
      </c>
      <c r="P48" s="9"/>
    </row>
    <row r="49" spans="1:119">
      <c r="A49" s="12"/>
      <c r="B49" s="25">
        <v>362</v>
      </c>
      <c r="C49" s="20" t="s">
        <v>61</v>
      </c>
      <c r="D49" s="46">
        <v>47486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47486</v>
      </c>
      <c r="O49" s="47">
        <f t="shared" si="9"/>
        <v>5.4059653916211294</v>
      </c>
      <c r="P49" s="9"/>
    </row>
    <row r="50" spans="1:119">
      <c r="A50" s="12"/>
      <c r="B50" s="25">
        <v>364</v>
      </c>
      <c r="C50" s="20" t="s">
        <v>106</v>
      </c>
      <c r="D50" s="46">
        <v>1510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1510</v>
      </c>
      <c r="O50" s="47">
        <f t="shared" si="9"/>
        <v>0.17190346083788707</v>
      </c>
      <c r="P50" s="9"/>
    </row>
    <row r="51" spans="1:119">
      <c r="A51" s="12"/>
      <c r="B51" s="25">
        <v>366</v>
      </c>
      <c r="C51" s="20" t="s">
        <v>63</v>
      </c>
      <c r="D51" s="46">
        <v>3980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3980</v>
      </c>
      <c r="O51" s="47">
        <f t="shared" si="9"/>
        <v>0.45309653916211295</v>
      </c>
      <c r="P51" s="9"/>
    </row>
    <row r="52" spans="1:119">
      <c r="A52" s="12"/>
      <c r="B52" s="25">
        <v>368</v>
      </c>
      <c r="C52" s="20" t="s">
        <v>83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80380</v>
      </c>
      <c r="L52" s="46">
        <v>0</v>
      </c>
      <c r="M52" s="46">
        <v>0</v>
      </c>
      <c r="N52" s="46">
        <f t="shared" si="12"/>
        <v>80380</v>
      </c>
      <c r="O52" s="47">
        <f t="shared" si="9"/>
        <v>9.1507285974499091</v>
      </c>
      <c r="P52" s="9"/>
    </row>
    <row r="53" spans="1:119">
      <c r="A53" s="12"/>
      <c r="B53" s="25">
        <v>369.9</v>
      </c>
      <c r="C53" s="20" t="s">
        <v>65</v>
      </c>
      <c r="D53" s="46">
        <v>42983</v>
      </c>
      <c r="E53" s="46">
        <v>0</v>
      </c>
      <c r="F53" s="46">
        <v>0</v>
      </c>
      <c r="G53" s="46">
        <v>2805</v>
      </c>
      <c r="H53" s="46">
        <v>0</v>
      </c>
      <c r="I53" s="46">
        <v>0</v>
      </c>
      <c r="J53" s="46">
        <v>1380</v>
      </c>
      <c r="K53" s="46">
        <v>0</v>
      </c>
      <c r="L53" s="46">
        <v>0</v>
      </c>
      <c r="M53" s="46">
        <v>0</v>
      </c>
      <c r="N53" s="46">
        <f t="shared" si="12"/>
        <v>47168</v>
      </c>
      <c r="O53" s="47">
        <f t="shared" si="9"/>
        <v>5.3697632058287796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SUM(D55:D56)</f>
        <v>599286</v>
      </c>
      <c r="E54" s="32">
        <f t="shared" si="13"/>
        <v>485562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3609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1088457</v>
      </c>
      <c r="O54" s="45">
        <f t="shared" si="9"/>
        <v>123.91359289617486</v>
      </c>
      <c r="P54" s="9"/>
    </row>
    <row r="55" spans="1:119">
      <c r="A55" s="12"/>
      <c r="B55" s="25">
        <v>381</v>
      </c>
      <c r="C55" s="20" t="s">
        <v>66</v>
      </c>
      <c r="D55" s="46">
        <v>599286</v>
      </c>
      <c r="E55" s="46">
        <v>485562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1084848</v>
      </c>
      <c r="O55" s="47">
        <f t="shared" si="9"/>
        <v>123.50273224043715</v>
      </c>
      <c r="P55" s="9"/>
    </row>
    <row r="56" spans="1:119" ht="15.75" thickBot="1">
      <c r="A56" s="12"/>
      <c r="B56" s="25">
        <v>389.1</v>
      </c>
      <c r="C56" s="20" t="s">
        <v>121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3609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3609</v>
      </c>
      <c r="O56" s="47">
        <f t="shared" si="9"/>
        <v>0.41086065573770492</v>
      </c>
      <c r="P56" s="9"/>
    </row>
    <row r="57" spans="1:119" ht="16.5" thickBot="1">
      <c r="A57" s="14" t="s">
        <v>54</v>
      </c>
      <c r="B57" s="23"/>
      <c r="C57" s="22"/>
      <c r="D57" s="15">
        <f t="shared" ref="D57:M57" si="14">SUM(D5,D15,D21,D30,D43,D46,D54)</f>
        <v>8057976</v>
      </c>
      <c r="E57" s="15">
        <f t="shared" si="14"/>
        <v>1113129</v>
      </c>
      <c r="F57" s="15">
        <f t="shared" si="14"/>
        <v>798138</v>
      </c>
      <c r="G57" s="15">
        <f t="shared" si="14"/>
        <v>473229</v>
      </c>
      <c r="H57" s="15">
        <f t="shared" si="14"/>
        <v>0</v>
      </c>
      <c r="I57" s="15">
        <f t="shared" si="14"/>
        <v>3604415</v>
      </c>
      <c r="J57" s="15">
        <f t="shared" si="14"/>
        <v>256308</v>
      </c>
      <c r="K57" s="15">
        <f t="shared" si="14"/>
        <v>224075</v>
      </c>
      <c r="L57" s="15">
        <f t="shared" si="14"/>
        <v>0</v>
      </c>
      <c r="M57" s="15">
        <f t="shared" si="14"/>
        <v>0</v>
      </c>
      <c r="N57" s="15">
        <f>SUM(D57:M57)</f>
        <v>14527270</v>
      </c>
      <c r="O57" s="38">
        <f t="shared" si="9"/>
        <v>1653.8331056466302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125</v>
      </c>
      <c r="M59" s="48"/>
      <c r="N59" s="48"/>
      <c r="O59" s="43">
        <v>8784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4333517</v>
      </c>
      <c r="E5" s="27">
        <f t="shared" si="0"/>
        <v>467994</v>
      </c>
      <c r="F5" s="27">
        <f t="shared" si="0"/>
        <v>780922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5582433</v>
      </c>
      <c r="O5" s="33">
        <f t="shared" ref="O5:O36" si="1">(N5/O$58)</f>
        <v>646.11493055555559</v>
      </c>
      <c r="P5" s="6"/>
    </row>
    <row r="6" spans="1:133">
      <c r="A6" s="12"/>
      <c r="B6" s="25">
        <v>311</v>
      </c>
      <c r="C6" s="20" t="s">
        <v>3</v>
      </c>
      <c r="D6" s="46">
        <v>2715455</v>
      </c>
      <c r="E6" s="46">
        <v>210238</v>
      </c>
      <c r="F6" s="46">
        <v>780922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3706615</v>
      </c>
      <c r="O6" s="47">
        <f t="shared" si="1"/>
        <v>429.00636574074076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175923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175923</v>
      </c>
      <c r="O7" s="47">
        <f t="shared" si="1"/>
        <v>20.361458333333335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81833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81833</v>
      </c>
      <c r="O8" s="47">
        <f t="shared" si="1"/>
        <v>9.4714120370370374</v>
      </c>
      <c r="P8" s="9"/>
    </row>
    <row r="9" spans="1:133">
      <c r="A9" s="12"/>
      <c r="B9" s="25">
        <v>314.10000000000002</v>
      </c>
      <c r="C9" s="20" t="s">
        <v>14</v>
      </c>
      <c r="D9" s="46">
        <v>771884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771884</v>
      </c>
      <c r="O9" s="47">
        <f t="shared" si="1"/>
        <v>89.338425925925932</v>
      </c>
      <c r="P9" s="9"/>
    </row>
    <row r="10" spans="1:133">
      <c r="A10" s="12"/>
      <c r="B10" s="25">
        <v>314.3</v>
      </c>
      <c r="C10" s="20" t="s">
        <v>15</v>
      </c>
      <c r="D10" s="46">
        <v>160029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160029</v>
      </c>
      <c r="O10" s="47">
        <f t="shared" si="1"/>
        <v>18.521875000000001</v>
      </c>
      <c r="P10" s="9"/>
    </row>
    <row r="11" spans="1:133">
      <c r="A11" s="12"/>
      <c r="B11" s="25">
        <v>314.39999999999998</v>
      </c>
      <c r="C11" s="20" t="s">
        <v>16</v>
      </c>
      <c r="D11" s="46">
        <v>43793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43793</v>
      </c>
      <c r="O11" s="47">
        <f t="shared" si="1"/>
        <v>5.0686342592592597</v>
      </c>
      <c r="P11" s="9"/>
    </row>
    <row r="12" spans="1:133">
      <c r="A12" s="12"/>
      <c r="B12" s="25">
        <v>315</v>
      </c>
      <c r="C12" s="20" t="s">
        <v>94</v>
      </c>
      <c r="D12" s="46">
        <v>286682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286682</v>
      </c>
      <c r="O12" s="47">
        <f t="shared" si="1"/>
        <v>33.180787037037035</v>
      </c>
      <c r="P12" s="9"/>
    </row>
    <row r="13" spans="1:133">
      <c r="A13" s="12"/>
      <c r="B13" s="25">
        <v>316</v>
      </c>
      <c r="C13" s="20" t="s">
        <v>95</v>
      </c>
      <c r="D13" s="46">
        <v>355674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355674</v>
      </c>
      <c r="O13" s="47">
        <f t="shared" si="1"/>
        <v>41.165972222222223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982515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982515</v>
      </c>
      <c r="O14" s="45">
        <f t="shared" si="1"/>
        <v>113.71701388888889</v>
      </c>
      <c r="P14" s="10"/>
    </row>
    <row r="15" spans="1:133">
      <c r="A15" s="12"/>
      <c r="B15" s="25">
        <v>322</v>
      </c>
      <c r="C15" s="20" t="s">
        <v>0</v>
      </c>
      <c r="D15" s="46">
        <v>330716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330716</v>
      </c>
      <c r="O15" s="47">
        <f t="shared" si="1"/>
        <v>38.277314814814815</v>
      </c>
      <c r="P15" s="9"/>
    </row>
    <row r="16" spans="1:133">
      <c r="A16" s="12"/>
      <c r="B16" s="25">
        <v>323.10000000000002</v>
      </c>
      <c r="C16" s="20" t="s">
        <v>20</v>
      </c>
      <c r="D16" s="46">
        <v>560962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560962</v>
      </c>
      <c r="O16" s="47">
        <f t="shared" si="1"/>
        <v>64.926157407407402</v>
      </c>
      <c r="P16" s="9"/>
    </row>
    <row r="17" spans="1:16">
      <c r="A17" s="12"/>
      <c r="B17" s="25">
        <v>323.39999999999998</v>
      </c>
      <c r="C17" s="20" t="s">
        <v>21</v>
      </c>
      <c r="D17" s="46">
        <v>8443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8443</v>
      </c>
      <c r="O17" s="47">
        <f t="shared" si="1"/>
        <v>0.97719907407407403</v>
      </c>
      <c r="P17" s="9"/>
    </row>
    <row r="18" spans="1:16">
      <c r="A18" s="12"/>
      <c r="B18" s="25">
        <v>323.7</v>
      </c>
      <c r="C18" s="20" t="s">
        <v>22</v>
      </c>
      <c r="D18" s="46">
        <v>36217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36217</v>
      </c>
      <c r="O18" s="47">
        <f t="shared" si="1"/>
        <v>4.1917824074074073</v>
      </c>
      <c r="P18" s="9"/>
    </row>
    <row r="19" spans="1:16">
      <c r="A19" s="12"/>
      <c r="B19" s="25">
        <v>329</v>
      </c>
      <c r="C19" s="20" t="s">
        <v>23</v>
      </c>
      <c r="D19" s="46">
        <v>46177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46177</v>
      </c>
      <c r="O19" s="47">
        <f t="shared" si="1"/>
        <v>5.3445601851851849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956617</v>
      </c>
      <c r="E20" s="32">
        <f t="shared" si="5"/>
        <v>102275</v>
      </c>
      <c r="F20" s="32">
        <f t="shared" si="5"/>
        <v>0</v>
      </c>
      <c r="G20" s="32">
        <f t="shared" si="5"/>
        <v>8189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1067081</v>
      </c>
      <c r="O20" s="45">
        <f t="shared" si="1"/>
        <v>123.50474537037037</v>
      </c>
      <c r="P20" s="10"/>
    </row>
    <row r="21" spans="1:16">
      <c r="A21" s="12"/>
      <c r="B21" s="25">
        <v>334.7</v>
      </c>
      <c r="C21" s="20" t="s">
        <v>26</v>
      </c>
      <c r="D21" s="46">
        <v>7116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7116</v>
      </c>
      <c r="O21" s="47">
        <f t="shared" si="1"/>
        <v>0.82361111111111107</v>
      </c>
      <c r="P21" s="9"/>
    </row>
    <row r="22" spans="1:16">
      <c r="A22" s="12"/>
      <c r="B22" s="25">
        <v>335.12</v>
      </c>
      <c r="C22" s="20" t="s">
        <v>97</v>
      </c>
      <c r="D22" s="46">
        <v>243343</v>
      </c>
      <c r="E22" s="46">
        <v>82453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325796</v>
      </c>
      <c r="O22" s="47">
        <f t="shared" si="1"/>
        <v>37.707870370370372</v>
      </c>
      <c r="P22" s="9"/>
    </row>
    <row r="23" spans="1:16">
      <c r="A23" s="12"/>
      <c r="B23" s="25">
        <v>335.15</v>
      </c>
      <c r="C23" s="20" t="s">
        <v>98</v>
      </c>
      <c r="D23" s="46">
        <v>8719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8719</v>
      </c>
      <c r="O23" s="47">
        <f t="shared" si="1"/>
        <v>1.0091435185185185</v>
      </c>
      <c r="P23" s="9"/>
    </row>
    <row r="24" spans="1:16">
      <c r="A24" s="12"/>
      <c r="B24" s="25">
        <v>335.18</v>
      </c>
      <c r="C24" s="20" t="s">
        <v>99</v>
      </c>
      <c r="D24" s="46">
        <v>673639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673639</v>
      </c>
      <c r="O24" s="47">
        <f t="shared" si="1"/>
        <v>77.967476851851856</v>
      </c>
      <c r="P24" s="9"/>
    </row>
    <row r="25" spans="1:16">
      <c r="A25" s="12"/>
      <c r="B25" s="25">
        <v>335.19</v>
      </c>
      <c r="C25" s="20" t="s">
        <v>100</v>
      </c>
      <c r="D25" s="46">
        <v>4379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4379</v>
      </c>
      <c r="O25" s="47">
        <f t="shared" si="1"/>
        <v>0.5068287037037037</v>
      </c>
      <c r="P25" s="9"/>
    </row>
    <row r="26" spans="1:16">
      <c r="A26" s="12"/>
      <c r="B26" s="25">
        <v>336</v>
      </c>
      <c r="C26" s="20" t="s">
        <v>4</v>
      </c>
      <c r="D26" s="46">
        <v>0</v>
      </c>
      <c r="E26" s="46">
        <v>19822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19822</v>
      </c>
      <c r="O26" s="47">
        <f t="shared" si="1"/>
        <v>2.2942129629629631</v>
      </c>
      <c r="P26" s="9"/>
    </row>
    <row r="27" spans="1:16">
      <c r="A27" s="12"/>
      <c r="B27" s="25">
        <v>337.3</v>
      </c>
      <c r="C27" s="20" t="s">
        <v>31</v>
      </c>
      <c r="D27" s="46">
        <v>0</v>
      </c>
      <c r="E27" s="46">
        <v>0</v>
      </c>
      <c r="F27" s="46">
        <v>0</v>
      </c>
      <c r="G27" s="46">
        <v>8189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8189</v>
      </c>
      <c r="O27" s="47">
        <f t="shared" si="1"/>
        <v>0.94780092592592591</v>
      </c>
      <c r="P27" s="9"/>
    </row>
    <row r="28" spans="1:16">
      <c r="A28" s="12"/>
      <c r="B28" s="25">
        <v>338</v>
      </c>
      <c r="C28" s="20" t="s">
        <v>34</v>
      </c>
      <c r="D28" s="46">
        <v>19421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19421</v>
      </c>
      <c r="O28" s="47">
        <f t="shared" si="1"/>
        <v>2.247800925925926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SUM(D30:D42)</f>
        <v>378425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3535697</v>
      </c>
      <c r="J29" s="32">
        <f t="shared" si="7"/>
        <v>210993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4125115</v>
      </c>
      <c r="O29" s="45">
        <f t="shared" si="1"/>
        <v>477.44386574074076</v>
      </c>
      <c r="P29" s="10"/>
    </row>
    <row r="30" spans="1:16">
      <c r="A30" s="12"/>
      <c r="B30" s="25">
        <v>341.2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210993</v>
      </c>
      <c r="K30" s="46">
        <v>0</v>
      </c>
      <c r="L30" s="46">
        <v>0</v>
      </c>
      <c r="M30" s="46">
        <v>0</v>
      </c>
      <c r="N30" s="46">
        <f t="shared" ref="N30:N42" si="8">SUM(D30:M30)</f>
        <v>210993</v>
      </c>
      <c r="O30" s="47">
        <f t="shared" si="1"/>
        <v>24.42048611111111</v>
      </c>
      <c r="P30" s="9"/>
    </row>
    <row r="31" spans="1:16">
      <c r="A31" s="12"/>
      <c r="B31" s="25">
        <v>341.3</v>
      </c>
      <c r="C31" s="20" t="s">
        <v>102</v>
      </c>
      <c r="D31" s="46">
        <v>327448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327448</v>
      </c>
      <c r="O31" s="47">
        <f t="shared" si="1"/>
        <v>37.899074074074072</v>
      </c>
      <c r="P31" s="9"/>
    </row>
    <row r="32" spans="1:16">
      <c r="A32" s="12"/>
      <c r="B32" s="25">
        <v>341.9</v>
      </c>
      <c r="C32" s="20" t="s">
        <v>103</v>
      </c>
      <c r="D32" s="46">
        <v>20719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20719</v>
      </c>
      <c r="O32" s="47">
        <f t="shared" si="1"/>
        <v>2.3980324074074075</v>
      </c>
      <c r="P32" s="9"/>
    </row>
    <row r="33" spans="1:16">
      <c r="A33" s="12"/>
      <c r="B33" s="25">
        <v>342.5</v>
      </c>
      <c r="C33" s="20" t="s">
        <v>46</v>
      </c>
      <c r="D33" s="46">
        <v>11200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11200</v>
      </c>
      <c r="O33" s="47">
        <f t="shared" si="1"/>
        <v>1.2962962962962963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1707491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1707491</v>
      </c>
      <c r="O34" s="47">
        <f t="shared" si="1"/>
        <v>197.62627314814816</v>
      </c>
      <c r="P34" s="9"/>
    </row>
    <row r="35" spans="1:16">
      <c r="A35" s="12"/>
      <c r="B35" s="25">
        <v>343.9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487878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487878</v>
      </c>
      <c r="O35" s="47">
        <f t="shared" si="1"/>
        <v>56.46736111111111</v>
      </c>
      <c r="P35" s="9"/>
    </row>
    <row r="36" spans="1:16">
      <c r="A36" s="12"/>
      <c r="B36" s="25">
        <v>344.3</v>
      </c>
      <c r="C36" s="20" t="s">
        <v>104</v>
      </c>
      <c r="D36" s="46">
        <v>2550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2550</v>
      </c>
      <c r="O36" s="47">
        <f t="shared" si="1"/>
        <v>0.2951388888888889</v>
      </c>
      <c r="P36" s="9"/>
    </row>
    <row r="37" spans="1:16">
      <c r="A37" s="12"/>
      <c r="B37" s="25">
        <v>344.5</v>
      </c>
      <c r="C37" s="20" t="s">
        <v>105</v>
      </c>
      <c r="D37" s="46">
        <v>290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290</v>
      </c>
      <c r="O37" s="47">
        <f t="shared" ref="O37:O56" si="9">(N37/O$58)</f>
        <v>3.3564814814814818E-2</v>
      </c>
      <c r="P37" s="9"/>
    </row>
    <row r="38" spans="1:16">
      <c r="A38" s="12"/>
      <c r="B38" s="25">
        <v>347.1</v>
      </c>
      <c r="C38" s="20" t="s">
        <v>49</v>
      </c>
      <c r="D38" s="46">
        <v>395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395</v>
      </c>
      <c r="O38" s="47">
        <f t="shared" si="9"/>
        <v>4.5717592592592594E-2</v>
      </c>
      <c r="P38" s="9"/>
    </row>
    <row r="39" spans="1:16">
      <c r="A39" s="12"/>
      <c r="B39" s="25">
        <v>347.2</v>
      </c>
      <c r="C39" s="20" t="s">
        <v>50</v>
      </c>
      <c r="D39" s="46">
        <v>3998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3998</v>
      </c>
      <c r="O39" s="47">
        <f t="shared" si="9"/>
        <v>0.46273148148148147</v>
      </c>
      <c r="P39" s="9"/>
    </row>
    <row r="40" spans="1:16">
      <c r="A40" s="12"/>
      <c r="B40" s="25">
        <v>347.5</v>
      </c>
      <c r="C40" s="20" t="s">
        <v>52</v>
      </c>
      <c r="D40" s="46">
        <v>7730</v>
      </c>
      <c r="E40" s="46">
        <v>0</v>
      </c>
      <c r="F40" s="46">
        <v>0</v>
      </c>
      <c r="G40" s="46">
        <v>0</v>
      </c>
      <c r="H40" s="46">
        <v>0</v>
      </c>
      <c r="I40" s="46">
        <v>1340328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1348058</v>
      </c>
      <c r="O40" s="47">
        <f t="shared" si="9"/>
        <v>156.02523148148148</v>
      </c>
      <c r="P40" s="9"/>
    </row>
    <row r="41" spans="1:16">
      <c r="A41" s="12"/>
      <c r="B41" s="25">
        <v>347.9</v>
      </c>
      <c r="C41" s="20" t="s">
        <v>53</v>
      </c>
      <c r="D41" s="46">
        <v>3870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3870</v>
      </c>
      <c r="O41" s="47">
        <f t="shared" si="9"/>
        <v>0.44791666666666669</v>
      </c>
      <c r="P41" s="9"/>
    </row>
    <row r="42" spans="1:16">
      <c r="A42" s="12"/>
      <c r="B42" s="25">
        <v>349</v>
      </c>
      <c r="C42" s="20" t="s">
        <v>1</v>
      </c>
      <c r="D42" s="46">
        <v>225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225</v>
      </c>
      <c r="O42" s="47">
        <f t="shared" si="9"/>
        <v>2.6041666666666668E-2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100810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6" si="11">SUM(D43:M43)</f>
        <v>100810</v>
      </c>
      <c r="O43" s="45">
        <f t="shared" si="9"/>
        <v>11.667824074074074</v>
      </c>
      <c r="P43" s="10"/>
    </row>
    <row r="44" spans="1:16">
      <c r="A44" s="13"/>
      <c r="B44" s="39">
        <v>352</v>
      </c>
      <c r="C44" s="21" t="s">
        <v>56</v>
      </c>
      <c r="D44" s="46">
        <v>1002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1002</v>
      </c>
      <c r="O44" s="47">
        <f t="shared" si="9"/>
        <v>0.11597222222222223</v>
      </c>
      <c r="P44" s="9"/>
    </row>
    <row r="45" spans="1:16">
      <c r="A45" s="13"/>
      <c r="B45" s="39">
        <v>354</v>
      </c>
      <c r="C45" s="21" t="s">
        <v>57</v>
      </c>
      <c r="D45" s="46">
        <v>99808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99808</v>
      </c>
      <c r="O45" s="47">
        <f t="shared" si="9"/>
        <v>11.551851851851852</v>
      </c>
      <c r="P45" s="9"/>
    </row>
    <row r="46" spans="1:16" ht="15.75">
      <c r="A46" s="29" t="s">
        <v>5</v>
      </c>
      <c r="B46" s="30"/>
      <c r="C46" s="31"/>
      <c r="D46" s="32">
        <f t="shared" ref="D46:M46" si="12">SUM(D47:D52)</f>
        <v>129379</v>
      </c>
      <c r="E46" s="32">
        <f t="shared" si="12"/>
        <v>767</v>
      </c>
      <c r="F46" s="32">
        <f t="shared" si="12"/>
        <v>55</v>
      </c>
      <c r="G46" s="32">
        <f t="shared" si="12"/>
        <v>0</v>
      </c>
      <c r="H46" s="32">
        <f t="shared" si="12"/>
        <v>0</v>
      </c>
      <c r="I46" s="32">
        <f t="shared" si="12"/>
        <v>0</v>
      </c>
      <c r="J46" s="32">
        <f t="shared" si="12"/>
        <v>955</v>
      </c>
      <c r="K46" s="32">
        <f t="shared" si="12"/>
        <v>218624</v>
      </c>
      <c r="L46" s="32">
        <f t="shared" si="12"/>
        <v>0</v>
      </c>
      <c r="M46" s="32">
        <f t="shared" si="12"/>
        <v>0</v>
      </c>
      <c r="N46" s="32">
        <f t="shared" si="11"/>
        <v>349780</v>
      </c>
      <c r="O46" s="45">
        <f t="shared" si="9"/>
        <v>40.483796296296298</v>
      </c>
      <c r="P46" s="10"/>
    </row>
    <row r="47" spans="1:16">
      <c r="A47" s="12"/>
      <c r="B47" s="25">
        <v>361.1</v>
      </c>
      <c r="C47" s="20" t="s">
        <v>58</v>
      </c>
      <c r="D47" s="46">
        <v>25740</v>
      </c>
      <c r="E47" s="46">
        <v>767</v>
      </c>
      <c r="F47" s="46">
        <v>55</v>
      </c>
      <c r="G47" s="46">
        <v>0</v>
      </c>
      <c r="H47" s="46">
        <v>0</v>
      </c>
      <c r="I47" s="46">
        <v>0</v>
      </c>
      <c r="J47" s="46">
        <v>0</v>
      </c>
      <c r="K47" s="46">
        <v>24310</v>
      </c>
      <c r="L47" s="46">
        <v>0</v>
      </c>
      <c r="M47" s="46">
        <v>0</v>
      </c>
      <c r="N47" s="46">
        <f t="shared" si="11"/>
        <v>50872</v>
      </c>
      <c r="O47" s="47">
        <f t="shared" si="9"/>
        <v>5.8879629629629626</v>
      </c>
      <c r="P47" s="9"/>
    </row>
    <row r="48" spans="1:16">
      <c r="A48" s="12"/>
      <c r="B48" s="25">
        <v>361.3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118382</v>
      </c>
      <c r="L48" s="46">
        <v>0</v>
      </c>
      <c r="M48" s="46">
        <v>0</v>
      </c>
      <c r="N48" s="46">
        <f t="shared" si="11"/>
        <v>118382</v>
      </c>
      <c r="O48" s="47">
        <f t="shared" si="9"/>
        <v>13.701620370370371</v>
      </c>
      <c r="P48" s="9"/>
    </row>
    <row r="49" spans="1:119">
      <c r="A49" s="12"/>
      <c r="B49" s="25">
        <v>362</v>
      </c>
      <c r="C49" s="20" t="s">
        <v>61</v>
      </c>
      <c r="D49" s="46">
        <v>80838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80838</v>
      </c>
      <c r="O49" s="47">
        <f t="shared" si="9"/>
        <v>9.3562499999999993</v>
      </c>
      <c r="P49" s="9"/>
    </row>
    <row r="50" spans="1:119">
      <c r="A50" s="12"/>
      <c r="B50" s="25">
        <v>366</v>
      </c>
      <c r="C50" s="20" t="s">
        <v>63</v>
      </c>
      <c r="D50" s="46">
        <v>4951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4951</v>
      </c>
      <c r="O50" s="47">
        <f t="shared" si="9"/>
        <v>0.57303240740740746</v>
      </c>
      <c r="P50" s="9"/>
    </row>
    <row r="51" spans="1:119">
      <c r="A51" s="12"/>
      <c r="B51" s="25">
        <v>368</v>
      </c>
      <c r="C51" s="20" t="s">
        <v>83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75932</v>
      </c>
      <c r="L51" s="46">
        <v>0</v>
      </c>
      <c r="M51" s="46">
        <v>0</v>
      </c>
      <c r="N51" s="46">
        <f t="shared" si="11"/>
        <v>75932</v>
      </c>
      <c r="O51" s="47">
        <f t="shared" si="9"/>
        <v>8.7884259259259263</v>
      </c>
      <c r="P51" s="9"/>
    </row>
    <row r="52" spans="1:119">
      <c r="A52" s="12"/>
      <c r="B52" s="25">
        <v>369.9</v>
      </c>
      <c r="C52" s="20" t="s">
        <v>65</v>
      </c>
      <c r="D52" s="46">
        <v>17850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955</v>
      </c>
      <c r="K52" s="46">
        <v>0</v>
      </c>
      <c r="L52" s="46">
        <v>0</v>
      </c>
      <c r="M52" s="46">
        <v>0</v>
      </c>
      <c r="N52" s="46">
        <f t="shared" si="11"/>
        <v>18805</v>
      </c>
      <c r="O52" s="47">
        <f t="shared" si="9"/>
        <v>2.1765046296296298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SUM(D54:D55)</f>
        <v>602334</v>
      </c>
      <c r="E53" s="32">
        <f t="shared" si="13"/>
        <v>391433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1911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995678</v>
      </c>
      <c r="O53" s="45">
        <f t="shared" si="9"/>
        <v>115.24050925925926</v>
      </c>
      <c r="P53" s="9"/>
    </row>
    <row r="54" spans="1:119">
      <c r="A54" s="12"/>
      <c r="B54" s="25">
        <v>381</v>
      </c>
      <c r="C54" s="20" t="s">
        <v>66</v>
      </c>
      <c r="D54" s="46">
        <v>602334</v>
      </c>
      <c r="E54" s="46">
        <v>391433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993767</v>
      </c>
      <c r="O54" s="47">
        <f t="shared" si="9"/>
        <v>115.01932870370371</v>
      </c>
      <c r="P54" s="9"/>
    </row>
    <row r="55" spans="1:119" ht="15.75" thickBot="1">
      <c r="A55" s="12"/>
      <c r="B55" s="25">
        <v>389.1</v>
      </c>
      <c r="C55" s="20" t="s">
        <v>121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1911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1911</v>
      </c>
      <c r="O55" s="47">
        <f t="shared" si="9"/>
        <v>0.22118055555555555</v>
      </c>
      <c r="P55" s="9"/>
    </row>
    <row r="56" spans="1:119" ht="16.5" thickBot="1">
      <c r="A56" s="14" t="s">
        <v>54</v>
      </c>
      <c r="B56" s="23"/>
      <c r="C56" s="22"/>
      <c r="D56" s="15">
        <f t="shared" ref="D56:M56" si="14">SUM(D5,D14,D20,D29,D43,D46,D53)</f>
        <v>7483597</v>
      </c>
      <c r="E56" s="15">
        <f t="shared" si="14"/>
        <v>962469</v>
      </c>
      <c r="F56" s="15">
        <f t="shared" si="14"/>
        <v>780977</v>
      </c>
      <c r="G56" s="15">
        <f t="shared" si="14"/>
        <v>8189</v>
      </c>
      <c r="H56" s="15">
        <f t="shared" si="14"/>
        <v>0</v>
      </c>
      <c r="I56" s="15">
        <f t="shared" si="14"/>
        <v>3537608</v>
      </c>
      <c r="J56" s="15">
        <f t="shared" si="14"/>
        <v>211948</v>
      </c>
      <c r="K56" s="15">
        <f t="shared" si="14"/>
        <v>218624</v>
      </c>
      <c r="L56" s="15">
        <f t="shared" si="14"/>
        <v>0</v>
      </c>
      <c r="M56" s="15">
        <f t="shared" si="14"/>
        <v>0</v>
      </c>
      <c r="N56" s="15">
        <f t="shared" si="11"/>
        <v>13203412</v>
      </c>
      <c r="O56" s="38">
        <f t="shared" si="9"/>
        <v>1528.1726851851852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122</v>
      </c>
      <c r="M58" s="48"/>
      <c r="N58" s="48"/>
      <c r="O58" s="43">
        <v>8640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5689275</v>
      </c>
      <c r="E5" s="27">
        <f t="shared" si="0"/>
        <v>431441</v>
      </c>
      <c r="F5" s="27">
        <f t="shared" si="0"/>
        <v>769770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6890486</v>
      </c>
      <c r="O5" s="33">
        <f t="shared" ref="O5:O36" si="1">(N5/O$60)</f>
        <v>801.40567573854389</v>
      </c>
      <c r="P5" s="6"/>
    </row>
    <row r="6" spans="1:133">
      <c r="A6" s="12"/>
      <c r="B6" s="25">
        <v>311</v>
      </c>
      <c r="C6" s="20" t="s">
        <v>3</v>
      </c>
      <c r="D6" s="46">
        <v>4070125</v>
      </c>
      <c r="E6" s="46">
        <v>179547</v>
      </c>
      <c r="F6" s="46">
        <v>769770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5019442</v>
      </c>
      <c r="O6" s="47">
        <f t="shared" si="1"/>
        <v>583.79181204931376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171564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171564</v>
      </c>
      <c r="O7" s="47">
        <f t="shared" si="1"/>
        <v>19.95394277739009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80330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80330</v>
      </c>
      <c r="O8" s="47">
        <f t="shared" si="1"/>
        <v>9.3428704349848797</v>
      </c>
      <c r="P8" s="9"/>
    </row>
    <row r="9" spans="1:133">
      <c r="A9" s="12"/>
      <c r="B9" s="25">
        <v>314.10000000000002</v>
      </c>
      <c r="C9" s="20" t="s">
        <v>14</v>
      </c>
      <c r="D9" s="46">
        <v>751488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751488</v>
      </c>
      <c r="O9" s="47">
        <f t="shared" si="1"/>
        <v>87.402651779483605</v>
      </c>
      <c r="P9" s="9"/>
    </row>
    <row r="10" spans="1:133">
      <c r="A10" s="12"/>
      <c r="B10" s="25">
        <v>314.3</v>
      </c>
      <c r="C10" s="20" t="s">
        <v>15</v>
      </c>
      <c r="D10" s="46">
        <v>154332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154332</v>
      </c>
      <c r="O10" s="47">
        <f t="shared" si="1"/>
        <v>17.949755757152825</v>
      </c>
      <c r="P10" s="9"/>
    </row>
    <row r="11" spans="1:133">
      <c r="A11" s="12"/>
      <c r="B11" s="25">
        <v>314.39999999999998</v>
      </c>
      <c r="C11" s="20" t="s">
        <v>16</v>
      </c>
      <c r="D11" s="46">
        <v>46952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46952</v>
      </c>
      <c r="O11" s="47">
        <f t="shared" si="1"/>
        <v>5.4608048383344965</v>
      </c>
      <c r="P11" s="9"/>
    </row>
    <row r="12" spans="1:133">
      <c r="A12" s="12"/>
      <c r="B12" s="25">
        <v>315</v>
      </c>
      <c r="C12" s="20" t="s">
        <v>94</v>
      </c>
      <c r="D12" s="46">
        <v>315322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315322</v>
      </c>
      <c r="O12" s="47">
        <f t="shared" si="1"/>
        <v>36.673877645964176</v>
      </c>
      <c r="P12" s="9"/>
    </row>
    <row r="13" spans="1:133">
      <c r="A13" s="12"/>
      <c r="B13" s="25">
        <v>316</v>
      </c>
      <c r="C13" s="20" t="s">
        <v>95</v>
      </c>
      <c r="D13" s="46">
        <v>351056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351056</v>
      </c>
      <c r="O13" s="47">
        <f t="shared" si="1"/>
        <v>40.829960455919981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870131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870131</v>
      </c>
      <c r="O14" s="45">
        <f t="shared" si="1"/>
        <v>101.2015585019772</v>
      </c>
      <c r="P14" s="10"/>
    </row>
    <row r="15" spans="1:133">
      <c r="A15" s="12"/>
      <c r="B15" s="25">
        <v>322</v>
      </c>
      <c r="C15" s="20" t="s">
        <v>0</v>
      </c>
      <c r="D15" s="46">
        <v>235513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235513</v>
      </c>
      <c r="O15" s="47">
        <f t="shared" si="1"/>
        <v>27.391602698301931</v>
      </c>
      <c r="P15" s="9"/>
    </row>
    <row r="16" spans="1:133">
      <c r="A16" s="12"/>
      <c r="B16" s="25">
        <v>323.10000000000002</v>
      </c>
      <c r="C16" s="20" t="s">
        <v>20</v>
      </c>
      <c r="D16" s="46">
        <v>564731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564731</v>
      </c>
      <c r="O16" s="47">
        <f t="shared" si="1"/>
        <v>65.681670155850199</v>
      </c>
      <c r="P16" s="9"/>
    </row>
    <row r="17" spans="1:16">
      <c r="A17" s="12"/>
      <c r="B17" s="25">
        <v>323.39999999999998</v>
      </c>
      <c r="C17" s="20" t="s">
        <v>21</v>
      </c>
      <c r="D17" s="46">
        <v>8205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8205</v>
      </c>
      <c r="O17" s="47">
        <f t="shared" si="1"/>
        <v>0.95429169574319606</v>
      </c>
      <c r="P17" s="9"/>
    </row>
    <row r="18" spans="1:16">
      <c r="A18" s="12"/>
      <c r="B18" s="25">
        <v>323.7</v>
      </c>
      <c r="C18" s="20" t="s">
        <v>22</v>
      </c>
      <c r="D18" s="46">
        <v>25488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25488</v>
      </c>
      <c r="O18" s="47">
        <f t="shared" si="1"/>
        <v>2.9644103279832521</v>
      </c>
      <c r="P18" s="9"/>
    </row>
    <row r="19" spans="1:16">
      <c r="A19" s="12"/>
      <c r="B19" s="25">
        <v>329</v>
      </c>
      <c r="C19" s="20" t="s">
        <v>23</v>
      </c>
      <c r="D19" s="46">
        <v>36194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36194</v>
      </c>
      <c r="O19" s="47">
        <f t="shared" si="1"/>
        <v>4.2095836240986273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958922</v>
      </c>
      <c r="E20" s="32">
        <f t="shared" si="5"/>
        <v>112896</v>
      </c>
      <c r="F20" s="32">
        <f t="shared" si="5"/>
        <v>0</v>
      </c>
      <c r="G20" s="32">
        <f t="shared" si="5"/>
        <v>9065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1080883</v>
      </c>
      <c r="O20" s="45">
        <f t="shared" si="1"/>
        <v>125.71330541986508</v>
      </c>
      <c r="P20" s="10"/>
    </row>
    <row r="21" spans="1:16">
      <c r="A21" s="12"/>
      <c r="B21" s="25">
        <v>331.5</v>
      </c>
      <c r="C21" s="20" t="s">
        <v>96</v>
      </c>
      <c r="D21" s="46">
        <v>0</v>
      </c>
      <c r="E21" s="46">
        <v>0</v>
      </c>
      <c r="F21" s="46">
        <v>0</v>
      </c>
      <c r="G21" s="46">
        <v>9065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9065</v>
      </c>
      <c r="O21" s="47">
        <f t="shared" si="1"/>
        <v>1.0543149569667365</v>
      </c>
      <c r="P21" s="9"/>
    </row>
    <row r="22" spans="1:16">
      <c r="A22" s="12"/>
      <c r="B22" s="25">
        <v>334.7</v>
      </c>
      <c r="C22" s="20" t="s">
        <v>26</v>
      </c>
      <c r="D22" s="46">
        <v>9229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9229</v>
      </c>
      <c r="O22" s="47">
        <f t="shared" si="1"/>
        <v>1.0733891602698302</v>
      </c>
      <c r="P22" s="9"/>
    </row>
    <row r="23" spans="1:16">
      <c r="A23" s="12"/>
      <c r="B23" s="25">
        <v>335.12</v>
      </c>
      <c r="C23" s="20" t="s">
        <v>97</v>
      </c>
      <c r="D23" s="46">
        <v>258153</v>
      </c>
      <c r="E23" s="46">
        <v>93651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351804</v>
      </c>
      <c r="O23" s="47">
        <f t="shared" si="1"/>
        <v>40.916957431960924</v>
      </c>
      <c r="P23" s="9"/>
    </row>
    <row r="24" spans="1:16">
      <c r="A24" s="12"/>
      <c r="B24" s="25">
        <v>335.15</v>
      </c>
      <c r="C24" s="20" t="s">
        <v>98</v>
      </c>
      <c r="D24" s="46">
        <v>9583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9583</v>
      </c>
      <c r="O24" s="47">
        <f t="shared" si="1"/>
        <v>1.1145615259362642</v>
      </c>
      <c r="P24" s="9"/>
    </row>
    <row r="25" spans="1:16">
      <c r="A25" s="12"/>
      <c r="B25" s="25">
        <v>335.18</v>
      </c>
      <c r="C25" s="20" t="s">
        <v>99</v>
      </c>
      <c r="D25" s="46">
        <v>650565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650565</v>
      </c>
      <c r="O25" s="47">
        <f t="shared" si="1"/>
        <v>75.664689462665734</v>
      </c>
      <c r="P25" s="9"/>
    </row>
    <row r="26" spans="1:16">
      <c r="A26" s="12"/>
      <c r="B26" s="25">
        <v>335.19</v>
      </c>
      <c r="C26" s="20" t="s">
        <v>100</v>
      </c>
      <c r="D26" s="46">
        <v>5156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5156</v>
      </c>
      <c r="O26" s="47">
        <f t="shared" si="1"/>
        <v>0.59967434287043497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19245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19245</v>
      </c>
      <c r="O27" s="47">
        <f t="shared" si="1"/>
        <v>2.2383112351709702</v>
      </c>
      <c r="P27" s="9"/>
    </row>
    <row r="28" spans="1:16">
      <c r="A28" s="12"/>
      <c r="B28" s="25">
        <v>338</v>
      </c>
      <c r="C28" s="20" t="s">
        <v>34</v>
      </c>
      <c r="D28" s="46">
        <v>26236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26236</v>
      </c>
      <c r="O28" s="47">
        <f t="shared" si="1"/>
        <v>3.0514073040241918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SUM(D30:D42)</f>
        <v>408911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3004474</v>
      </c>
      <c r="J29" s="32">
        <f t="shared" si="7"/>
        <v>254717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3668102</v>
      </c>
      <c r="O29" s="45">
        <f t="shared" si="1"/>
        <v>426.6227029541754</v>
      </c>
      <c r="P29" s="10"/>
    </row>
    <row r="30" spans="1:16">
      <c r="A30" s="12"/>
      <c r="B30" s="25">
        <v>341.2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254717</v>
      </c>
      <c r="K30" s="46">
        <v>0</v>
      </c>
      <c r="L30" s="46">
        <v>0</v>
      </c>
      <c r="M30" s="46">
        <v>0</v>
      </c>
      <c r="N30" s="46">
        <f t="shared" ref="N30:N42" si="8">SUM(D30:M30)</f>
        <v>254717</v>
      </c>
      <c r="O30" s="47">
        <f t="shared" si="1"/>
        <v>29.625145382647126</v>
      </c>
      <c r="P30" s="9"/>
    </row>
    <row r="31" spans="1:16">
      <c r="A31" s="12"/>
      <c r="B31" s="25">
        <v>341.3</v>
      </c>
      <c r="C31" s="20" t="s">
        <v>102</v>
      </c>
      <c r="D31" s="46">
        <v>295000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295000</v>
      </c>
      <c r="O31" s="47">
        <f t="shared" si="1"/>
        <v>34.310304722028377</v>
      </c>
      <c r="P31" s="9"/>
    </row>
    <row r="32" spans="1:16">
      <c r="A32" s="12"/>
      <c r="B32" s="25">
        <v>341.9</v>
      </c>
      <c r="C32" s="20" t="s">
        <v>103</v>
      </c>
      <c r="D32" s="46">
        <v>18416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18416</v>
      </c>
      <c r="O32" s="47">
        <f t="shared" si="1"/>
        <v>2.141893463596185</v>
      </c>
      <c r="P32" s="9"/>
    </row>
    <row r="33" spans="1:16">
      <c r="A33" s="12"/>
      <c r="B33" s="25">
        <v>342.5</v>
      </c>
      <c r="C33" s="20" t="s">
        <v>46</v>
      </c>
      <c r="D33" s="46">
        <v>13967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13967</v>
      </c>
      <c r="O33" s="47">
        <f t="shared" si="1"/>
        <v>1.6244475459409164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1670728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1670728</v>
      </c>
      <c r="O34" s="47">
        <f t="shared" si="1"/>
        <v>194.31588741567808</v>
      </c>
      <c r="P34" s="9"/>
    </row>
    <row r="35" spans="1:16">
      <c r="A35" s="12"/>
      <c r="B35" s="25">
        <v>343.9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485474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485474</v>
      </c>
      <c r="O35" s="47">
        <f t="shared" si="1"/>
        <v>56.463596185159339</v>
      </c>
      <c r="P35" s="9"/>
    </row>
    <row r="36" spans="1:16">
      <c r="A36" s="12"/>
      <c r="B36" s="25">
        <v>344.3</v>
      </c>
      <c r="C36" s="20" t="s">
        <v>104</v>
      </c>
      <c r="D36" s="46">
        <v>2520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2520</v>
      </c>
      <c r="O36" s="47">
        <f t="shared" si="1"/>
        <v>0.29309141660851362</v>
      </c>
      <c r="P36" s="9"/>
    </row>
    <row r="37" spans="1:16">
      <c r="A37" s="12"/>
      <c r="B37" s="25">
        <v>344.5</v>
      </c>
      <c r="C37" s="20" t="s">
        <v>105</v>
      </c>
      <c r="D37" s="46">
        <v>27680</v>
      </c>
      <c r="E37" s="46">
        <v>0</v>
      </c>
      <c r="F37" s="46">
        <v>0</v>
      </c>
      <c r="G37" s="46">
        <v>0</v>
      </c>
      <c r="H37" s="46">
        <v>0</v>
      </c>
      <c r="I37" s="46">
        <v>25246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52926</v>
      </c>
      <c r="O37" s="47">
        <f t="shared" ref="O37:O58" si="9">(N37/O$60)</f>
        <v>6.1556175854849968</v>
      </c>
      <c r="P37" s="9"/>
    </row>
    <row r="38" spans="1:16">
      <c r="A38" s="12"/>
      <c r="B38" s="25">
        <v>347.1</v>
      </c>
      <c r="C38" s="20" t="s">
        <v>49</v>
      </c>
      <c r="D38" s="46">
        <v>295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295</v>
      </c>
      <c r="O38" s="47">
        <f t="shared" si="9"/>
        <v>3.4310304722028381E-2</v>
      </c>
      <c r="P38" s="9"/>
    </row>
    <row r="39" spans="1:16">
      <c r="A39" s="12"/>
      <c r="B39" s="25">
        <v>347.2</v>
      </c>
      <c r="C39" s="20" t="s">
        <v>50</v>
      </c>
      <c r="D39" s="46">
        <v>23205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23205</v>
      </c>
      <c r="O39" s="47">
        <f t="shared" si="9"/>
        <v>2.698883461270063</v>
      </c>
      <c r="P39" s="9"/>
    </row>
    <row r="40" spans="1:16">
      <c r="A40" s="12"/>
      <c r="B40" s="25">
        <v>347.5</v>
      </c>
      <c r="C40" s="20" t="s">
        <v>52</v>
      </c>
      <c r="D40" s="46">
        <v>16513</v>
      </c>
      <c r="E40" s="46">
        <v>0</v>
      </c>
      <c r="F40" s="46">
        <v>0</v>
      </c>
      <c r="G40" s="46">
        <v>0</v>
      </c>
      <c r="H40" s="46">
        <v>0</v>
      </c>
      <c r="I40" s="46">
        <v>823026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839539</v>
      </c>
      <c r="O40" s="47">
        <f t="shared" si="9"/>
        <v>97.643521749244016</v>
      </c>
      <c r="P40" s="9"/>
    </row>
    <row r="41" spans="1:16">
      <c r="A41" s="12"/>
      <c r="B41" s="25">
        <v>347.9</v>
      </c>
      <c r="C41" s="20" t="s">
        <v>53</v>
      </c>
      <c r="D41" s="46">
        <v>11145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11145</v>
      </c>
      <c r="O41" s="47">
        <f t="shared" si="9"/>
        <v>1.2962316817864619</v>
      </c>
      <c r="P41" s="9"/>
    </row>
    <row r="42" spans="1:16">
      <c r="A42" s="12"/>
      <c r="B42" s="25">
        <v>349</v>
      </c>
      <c r="C42" s="20" t="s">
        <v>1</v>
      </c>
      <c r="D42" s="46">
        <v>170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170</v>
      </c>
      <c r="O42" s="47">
        <f t="shared" si="9"/>
        <v>1.9772040009304489E-2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80929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80929</v>
      </c>
      <c r="O43" s="45">
        <f t="shared" si="9"/>
        <v>9.4125377994882538</v>
      </c>
      <c r="P43" s="10"/>
    </row>
    <row r="44" spans="1:16">
      <c r="A44" s="13"/>
      <c r="B44" s="39">
        <v>352</v>
      </c>
      <c r="C44" s="21" t="s">
        <v>56</v>
      </c>
      <c r="D44" s="46">
        <v>1065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1065</v>
      </c>
      <c r="O44" s="47">
        <f t="shared" si="9"/>
        <v>0.12386601535240754</v>
      </c>
      <c r="P44" s="9"/>
    </row>
    <row r="45" spans="1:16">
      <c r="A45" s="13"/>
      <c r="B45" s="39">
        <v>354</v>
      </c>
      <c r="C45" s="21" t="s">
        <v>57</v>
      </c>
      <c r="D45" s="46">
        <v>79864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79864</v>
      </c>
      <c r="O45" s="47">
        <f t="shared" si="9"/>
        <v>9.288671784135845</v>
      </c>
      <c r="P45" s="9"/>
    </row>
    <row r="46" spans="1:16" ht="15.75">
      <c r="A46" s="29" t="s">
        <v>5</v>
      </c>
      <c r="B46" s="30"/>
      <c r="C46" s="31"/>
      <c r="D46" s="32">
        <f t="shared" ref="D46:M46" si="11">SUM(D47:D55)</f>
        <v>467090</v>
      </c>
      <c r="E46" s="32">
        <f t="shared" si="11"/>
        <v>1822</v>
      </c>
      <c r="F46" s="32">
        <f t="shared" si="11"/>
        <v>1469</v>
      </c>
      <c r="G46" s="32">
        <f t="shared" si="11"/>
        <v>0</v>
      </c>
      <c r="H46" s="32">
        <f t="shared" si="11"/>
        <v>0</v>
      </c>
      <c r="I46" s="32">
        <f t="shared" si="11"/>
        <v>517529</v>
      </c>
      <c r="J46" s="32">
        <f t="shared" si="11"/>
        <v>0</v>
      </c>
      <c r="K46" s="32">
        <f t="shared" si="11"/>
        <v>37265</v>
      </c>
      <c r="L46" s="32">
        <f t="shared" si="11"/>
        <v>0</v>
      </c>
      <c r="M46" s="32">
        <f t="shared" si="11"/>
        <v>0</v>
      </c>
      <c r="N46" s="32">
        <f>SUM(D46:M46)</f>
        <v>1025175</v>
      </c>
      <c r="O46" s="45">
        <f t="shared" si="9"/>
        <v>119.2341242149337</v>
      </c>
      <c r="P46" s="10"/>
    </row>
    <row r="47" spans="1:16">
      <c r="A47" s="12"/>
      <c r="B47" s="25">
        <v>361.1</v>
      </c>
      <c r="C47" s="20" t="s">
        <v>58</v>
      </c>
      <c r="D47" s="46">
        <v>17461</v>
      </c>
      <c r="E47" s="46">
        <v>1218</v>
      </c>
      <c r="F47" s="46">
        <v>1469</v>
      </c>
      <c r="G47" s="46">
        <v>0</v>
      </c>
      <c r="H47" s="46">
        <v>0</v>
      </c>
      <c r="I47" s="46">
        <v>4767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24915</v>
      </c>
      <c r="O47" s="47">
        <f t="shared" si="9"/>
        <v>2.8977669225401255</v>
      </c>
      <c r="P47" s="9"/>
    </row>
    <row r="48" spans="1:16">
      <c r="A48" s="12"/>
      <c r="B48" s="25">
        <v>361.2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33336</v>
      </c>
      <c r="L48" s="46">
        <v>0</v>
      </c>
      <c r="M48" s="46">
        <v>0</v>
      </c>
      <c r="N48" s="46">
        <f t="shared" ref="N48:N55" si="12">SUM(D48:M48)</f>
        <v>33336</v>
      </c>
      <c r="O48" s="47">
        <f t="shared" si="9"/>
        <v>3.8771807397069087</v>
      </c>
      <c r="P48" s="9"/>
    </row>
    <row r="49" spans="1:119">
      <c r="A49" s="12"/>
      <c r="B49" s="25">
        <v>361.3</v>
      </c>
      <c r="C49" s="20" t="s">
        <v>60</v>
      </c>
      <c r="D49" s="46">
        <v>0</v>
      </c>
      <c r="E49" s="46">
        <v>604</v>
      </c>
      <c r="F49" s="46">
        <v>0</v>
      </c>
      <c r="G49" s="46">
        <v>0</v>
      </c>
      <c r="H49" s="46">
        <v>0</v>
      </c>
      <c r="I49" s="46">
        <v>1486</v>
      </c>
      <c r="J49" s="46">
        <v>0</v>
      </c>
      <c r="K49" s="46">
        <v>-35168</v>
      </c>
      <c r="L49" s="46">
        <v>0</v>
      </c>
      <c r="M49" s="46">
        <v>0</v>
      </c>
      <c r="N49" s="46">
        <f t="shared" si="12"/>
        <v>-33078</v>
      </c>
      <c r="O49" s="47">
        <f t="shared" si="9"/>
        <v>-3.8471737613398465</v>
      </c>
      <c r="P49" s="9"/>
    </row>
    <row r="50" spans="1:119">
      <c r="A50" s="12"/>
      <c r="B50" s="25">
        <v>362</v>
      </c>
      <c r="C50" s="20" t="s">
        <v>61</v>
      </c>
      <c r="D50" s="46">
        <v>62476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62476</v>
      </c>
      <c r="O50" s="47">
        <f t="shared" si="9"/>
        <v>7.2663410095371015</v>
      </c>
      <c r="P50" s="9"/>
    </row>
    <row r="51" spans="1:119">
      <c r="A51" s="12"/>
      <c r="B51" s="25">
        <v>364</v>
      </c>
      <c r="C51" s="20" t="s">
        <v>106</v>
      </c>
      <c r="D51" s="46">
        <v>320000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320000</v>
      </c>
      <c r="O51" s="47">
        <f t="shared" si="9"/>
        <v>37.217957664573156</v>
      </c>
      <c r="P51" s="9"/>
    </row>
    <row r="52" spans="1:119">
      <c r="A52" s="12"/>
      <c r="B52" s="25">
        <v>365</v>
      </c>
      <c r="C52" s="20" t="s">
        <v>107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178</v>
      </c>
      <c r="O52" s="47">
        <f t="shared" si="9"/>
        <v>2.0702488950918817E-2</v>
      </c>
      <c r="P52" s="9"/>
    </row>
    <row r="53" spans="1:119">
      <c r="A53" s="12"/>
      <c r="B53" s="25">
        <v>368</v>
      </c>
      <c r="C53" s="20" t="s">
        <v>83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39097</v>
      </c>
      <c r="L53" s="46">
        <v>0</v>
      </c>
      <c r="M53" s="46">
        <v>0</v>
      </c>
      <c r="N53" s="46">
        <f t="shared" si="12"/>
        <v>39097</v>
      </c>
      <c r="O53" s="47">
        <f t="shared" si="9"/>
        <v>4.5472202837869276</v>
      </c>
      <c r="P53" s="9"/>
    </row>
    <row r="54" spans="1:119">
      <c r="A54" s="12"/>
      <c r="B54" s="25">
        <v>369.3</v>
      </c>
      <c r="C54" s="20" t="s">
        <v>64</v>
      </c>
      <c r="D54" s="46">
        <v>19246</v>
      </c>
      <c r="E54" s="46">
        <v>0</v>
      </c>
      <c r="F54" s="46">
        <v>0</v>
      </c>
      <c r="G54" s="46">
        <v>0</v>
      </c>
      <c r="H54" s="46">
        <v>0</v>
      </c>
      <c r="I54" s="46">
        <v>2083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21329</v>
      </c>
      <c r="O54" s="47">
        <f t="shared" si="9"/>
        <v>2.4806931844615026</v>
      </c>
      <c r="P54" s="9"/>
    </row>
    <row r="55" spans="1:119">
      <c r="A55" s="12"/>
      <c r="B55" s="25">
        <v>369.9</v>
      </c>
      <c r="C55" s="20" t="s">
        <v>65</v>
      </c>
      <c r="D55" s="46">
        <v>47907</v>
      </c>
      <c r="E55" s="46">
        <v>0</v>
      </c>
      <c r="F55" s="46">
        <v>0</v>
      </c>
      <c r="G55" s="46">
        <v>0</v>
      </c>
      <c r="H55" s="46">
        <v>0</v>
      </c>
      <c r="I55" s="46">
        <v>509015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556922</v>
      </c>
      <c r="O55" s="47">
        <f t="shared" si="9"/>
        <v>64.773435682716908</v>
      </c>
      <c r="P55" s="9"/>
    </row>
    <row r="56" spans="1:119" ht="15.75">
      <c r="A56" s="29" t="s">
        <v>41</v>
      </c>
      <c r="B56" s="30"/>
      <c r="C56" s="31"/>
      <c r="D56" s="32">
        <f t="shared" ref="D56:M56" si="13">SUM(D57:D57)</f>
        <v>641290</v>
      </c>
      <c r="E56" s="32">
        <f t="shared" si="13"/>
        <v>662964</v>
      </c>
      <c r="F56" s="32">
        <f t="shared" si="13"/>
        <v>0</v>
      </c>
      <c r="G56" s="32">
        <f t="shared" si="13"/>
        <v>0</v>
      </c>
      <c r="H56" s="32">
        <f t="shared" si="13"/>
        <v>0</v>
      </c>
      <c r="I56" s="32">
        <f t="shared" si="13"/>
        <v>82439</v>
      </c>
      <c r="J56" s="32">
        <f t="shared" si="13"/>
        <v>0</v>
      </c>
      <c r="K56" s="32">
        <f t="shared" si="13"/>
        <v>0</v>
      </c>
      <c r="L56" s="32">
        <f t="shared" si="13"/>
        <v>0</v>
      </c>
      <c r="M56" s="32">
        <f t="shared" si="13"/>
        <v>0</v>
      </c>
      <c r="N56" s="32">
        <f>SUM(D56:M56)</f>
        <v>1386693</v>
      </c>
      <c r="O56" s="45">
        <f t="shared" si="9"/>
        <v>161.28087927424983</v>
      </c>
      <c r="P56" s="9"/>
    </row>
    <row r="57" spans="1:119" ht="15.75" thickBot="1">
      <c r="A57" s="12"/>
      <c r="B57" s="25">
        <v>381</v>
      </c>
      <c r="C57" s="20" t="s">
        <v>66</v>
      </c>
      <c r="D57" s="46">
        <v>641290</v>
      </c>
      <c r="E57" s="46">
        <v>662964</v>
      </c>
      <c r="F57" s="46">
        <v>0</v>
      </c>
      <c r="G57" s="46">
        <v>0</v>
      </c>
      <c r="H57" s="46">
        <v>0</v>
      </c>
      <c r="I57" s="46">
        <v>82439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1386693</v>
      </c>
      <c r="O57" s="47">
        <f t="shared" si="9"/>
        <v>161.28087927424983</v>
      </c>
      <c r="P57" s="9"/>
    </row>
    <row r="58" spans="1:119" ht="16.5" thickBot="1">
      <c r="A58" s="14" t="s">
        <v>54</v>
      </c>
      <c r="B58" s="23"/>
      <c r="C58" s="22"/>
      <c r="D58" s="15">
        <f t="shared" ref="D58:M58" si="14">SUM(D5,D14,D20,D29,D43,D46,D56)</f>
        <v>9116548</v>
      </c>
      <c r="E58" s="15">
        <f t="shared" si="14"/>
        <v>1209123</v>
      </c>
      <c r="F58" s="15">
        <f t="shared" si="14"/>
        <v>771239</v>
      </c>
      <c r="G58" s="15">
        <f t="shared" si="14"/>
        <v>9065</v>
      </c>
      <c r="H58" s="15">
        <f t="shared" si="14"/>
        <v>0</v>
      </c>
      <c r="I58" s="15">
        <f t="shared" si="14"/>
        <v>3604442</v>
      </c>
      <c r="J58" s="15">
        <f t="shared" si="14"/>
        <v>254717</v>
      </c>
      <c r="K58" s="15">
        <f t="shared" si="14"/>
        <v>37265</v>
      </c>
      <c r="L58" s="15">
        <f t="shared" si="14"/>
        <v>0</v>
      </c>
      <c r="M58" s="15">
        <f t="shared" si="14"/>
        <v>0</v>
      </c>
      <c r="N58" s="15">
        <f>SUM(D58:M58)</f>
        <v>15002399</v>
      </c>
      <c r="O58" s="38">
        <f t="shared" si="9"/>
        <v>1744.8707839032334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119</v>
      </c>
      <c r="M60" s="48"/>
      <c r="N60" s="48"/>
      <c r="O60" s="43">
        <v>8598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68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73</v>
      </c>
      <c r="P3" s="11"/>
      <c r="Q3"/>
    </row>
    <row r="4" spans="1:133" ht="32.25" customHeight="1" thickBot="1">
      <c r="A4" s="64"/>
      <c r="B4" s="65"/>
      <c r="C4" s="66"/>
      <c r="D4" s="34" t="s">
        <v>6</v>
      </c>
      <c r="E4" s="34" t="s">
        <v>69</v>
      </c>
      <c r="F4" s="34" t="s">
        <v>70</v>
      </c>
      <c r="G4" s="34" t="s">
        <v>71</v>
      </c>
      <c r="H4" s="34" t="s">
        <v>7</v>
      </c>
      <c r="I4" s="34" t="s">
        <v>8</v>
      </c>
      <c r="J4" s="35" t="s">
        <v>72</v>
      </c>
      <c r="K4" s="35" t="s">
        <v>9</v>
      </c>
      <c r="L4" s="35" t="s">
        <v>10</v>
      </c>
      <c r="M4" s="35" t="s">
        <v>11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5403091</v>
      </c>
      <c r="E5" s="27">
        <f t="shared" si="0"/>
        <v>391387</v>
      </c>
      <c r="F5" s="27">
        <f t="shared" si="0"/>
        <v>751600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6546078</v>
      </c>
      <c r="O5" s="33">
        <f t="shared" ref="O5:O36" si="1">(N5/O$59)</f>
        <v>772.21635012386457</v>
      </c>
      <c r="P5" s="6"/>
    </row>
    <row r="6" spans="1:133">
      <c r="A6" s="12"/>
      <c r="B6" s="25">
        <v>311</v>
      </c>
      <c r="C6" s="20" t="s">
        <v>3</v>
      </c>
      <c r="D6" s="46">
        <v>3802758</v>
      </c>
      <c r="E6" s="46">
        <v>154465</v>
      </c>
      <c r="F6" s="46">
        <v>751600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4708823</v>
      </c>
      <c r="O6" s="47">
        <f t="shared" si="1"/>
        <v>555.48224607762177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160352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160352</v>
      </c>
      <c r="O7" s="47">
        <f t="shared" si="1"/>
        <v>18.91612598796744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76570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76570</v>
      </c>
      <c r="O8" s="47">
        <f t="shared" si="1"/>
        <v>9.0326766544768198</v>
      </c>
      <c r="P8" s="9"/>
    </row>
    <row r="9" spans="1:133">
      <c r="A9" s="12"/>
      <c r="B9" s="25">
        <v>314.10000000000002</v>
      </c>
      <c r="C9" s="20" t="s">
        <v>14</v>
      </c>
      <c r="D9" s="46">
        <v>736795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736795</v>
      </c>
      <c r="O9" s="47">
        <f t="shared" si="1"/>
        <v>86.91695175179899</v>
      </c>
      <c r="P9" s="9"/>
    </row>
    <row r="10" spans="1:133">
      <c r="A10" s="12"/>
      <c r="B10" s="25">
        <v>314.3</v>
      </c>
      <c r="C10" s="20" t="s">
        <v>15</v>
      </c>
      <c r="D10" s="46">
        <v>144093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144093</v>
      </c>
      <c r="O10" s="47">
        <f t="shared" si="1"/>
        <v>16.998112539813615</v>
      </c>
      <c r="P10" s="9"/>
    </row>
    <row r="11" spans="1:133">
      <c r="A11" s="12"/>
      <c r="B11" s="25">
        <v>314.39999999999998</v>
      </c>
      <c r="C11" s="20" t="s">
        <v>16</v>
      </c>
      <c r="D11" s="46">
        <v>45607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45607</v>
      </c>
      <c r="O11" s="47">
        <f t="shared" si="1"/>
        <v>5.3800872950336203</v>
      </c>
      <c r="P11" s="9"/>
    </row>
    <row r="12" spans="1:133">
      <c r="A12" s="12"/>
      <c r="B12" s="25">
        <v>315</v>
      </c>
      <c r="C12" s="20" t="s">
        <v>94</v>
      </c>
      <c r="D12" s="46">
        <v>324291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324291</v>
      </c>
      <c r="O12" s="47">
        <f t="shared" si="1"/>
        <v>38.255396956470449</v>
      </c>
      <c r="P12" s="9"/>
    </row>
    <row r="13" spans="1:133">
      <c r="A13" s="12"/>
      <c r="B13" s="25">
        <v>316</v>
      </c>
      <c r="C13" s="20" t="s">
        <v>95</v>
      </c>
      <c r="D13" s="46">
        <v>349547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349547</v>
      </c>
      <c r="O13" s="47">
        <f t="shared" si="1"/>
        <v>41.234752860681844</v>
      </c>
      <c r="P13" s="9"/>
    </row>
    <row r="14" spans="1:133" ht="15.75">
      <c r="A14" s="29" t="s">
        <v>19</v>
      </c>
      <c r="B14" s="30"/>
      <c r="C14" s="31"/>
      <c r="D14" s="32">
        <f t="shared" ref="D14:M14" si="3">SUM(D15:D19)</f>
        <v>839415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839415</v>
      </c>
      <c r="O14" s="45">
        <f t="shared" si="1"/>
        <v>99.022649522236634</v>
      </c>
      <c r="P14" s="10"/>
    </row>
    <row r="15" spans="1:133">
      <c r="A15" s="12"/>
      <c r="B15" s="25">
        <v>322</v>
      </c>
      <c r="C15" s="20" t="s">
        <v>0</v>
      </c>
      <c r="D15" s="46">
        <v>155481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155481</v>
      </c>
      <c r="O15" s="47">
        <f t="shared" si="1"/>
        <v>18.341512327474341</v>
      </c>
      <c r="P15" s="9"/>
    </row>
    <row r="16" spans="1:133">
      <c r="A16" s="12"/>
      <c r="B16" s="25">
        <v>323.10000000000002</v>
      </c>
      <c r="C16" s="20" t="s">
        <v>20</v>
      </c>
      <c r="D16" s="46">
        <v>613022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613022</v>
      </c>
      <c r="O16" s="47">
        <f t="shared" si="1"/>
        <v>72.31591364869648</v>
      </c>
      <c r="P16" s="9"/>
    </row>
    <row r="17" spans="1:16">
      <c r="A17" s="12"/>
      <c r="B17" s="25">
        <v>323.39999999999998</v>
      </c>
      <c r="C17" s="20" t="s">
        <v>21</v>
      </c>
      <c r="D17" s="46">
        <v>8404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8404</v>
      </c>
      <c r="O17" s="47">
        <f t="shared" si="1"/>
        <v>0.99138846289961069</v>
      </c>
      <c r="P17" s="9"/>
    </row>
    <row r="18" spans="1:16">
      <c r="A18" s="12"/>
      <c r="B18" s="25">
        <v>323.7</v>
      </c>
      <c r="C18" s="20" t="s">
        <v>22</v>
      </c>
      <c r="D18" s="46">
        <v>30238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30238</v>
      </c>
      <c r="O18" s="47">
        <f t="shared" si="1"/>
        <v>3.5670638197475522</v>
      </c>
      <c r="P18" s="9"/>
    </row>
    <row r="19" spans="1:16">
      <c r="A19" s="12"/>
      <c r="B19" s="25">
        <v>329</v>
      </c>
      <c r="C19" s="20" t="s">
        <v>23</v>
      </c>
      <c r="D19" s="46">
        <v>32270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32270</v>
      </c>
      <c r="O19" s="47">
        <f t="shared" si="1"/>
        <v>3.8067712634186623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SUM(D21:D28)</f>
        <v>878841</v>
      </c>
      <c r="E20" s="32">
        <f t="shared" si="5"/>
        <v>102874</v>
      </c>
      <c r="F20" s="32">
        <f t="shared" si="5"/>
        <v>0</v>
      </c>
      <c r="G20" s="32">
        <f t="shared" si="5"/>
        <v>45416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1027131</v>
      </c>
      <c r="O20" s="45">
        <f t="shared" si="1"/>
        <v>121.16680429397192</v>
      </c>
      <c r="P20" s="10"/>
    </row>
    <row r="21" spans="1:16">
      <c r="A21" s="12"/>
      <c r="B21" s="25">
        <v>331.5</v>
      </c>
      <c r="C21" s="20" t="s">
        <v>96</v>
      </c>
      <c r="D21" s="46">
        <v>0</v>
      </c>
      <c r="E21" s="46">
        <v>0</v>
      </c>
      <c r="F21" s="46">
        <v>0</v>
      </c>
      <c r="G21" s="46">
        <v>45416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45416</v>
      </c>
      <c r="O21" s="47">
        <f t="shared" si="1"/>
        <v>5.357555739058629</v>
      </c>
      <c r="P21" s="9"/>
    </row>
    <row r="22" spans="1:16">
      <c r="A22" s="12"/>
      <c r="B22" s="25">
        <v>334.7</v>
      </c>
      <c r="C22" s="20" t="s">
        <v>26</v>
      </c>
      <c r="D22" s="46">
        <v>7014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7014</v>
      </c>
      <c r="O22" s="47">
        <f t="shared" si="1"/>
        <v>0.82741535920726672</v>
      </c>
      <c r="P22" s="9"/>
    </row>
    <row r="23" spans="1:16">
      <c r="A23" s="12"/>
      <c r="B23" s="25">
        <v>335.12</v>
      </c>
      <c r="C23" s="20" t="s">
        <v>97</v>
      </c>
      <c r="D23" s="46">
        <v>235154</v>
      </c>
      <c r="E23" s="46">
        <v>84189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319343</v>
      </c>
      <c r="O23" s="47">
        <f t="shared" si="1"/>
        <v>37.671699893830365</v>
      </c>
      <c r="P23" s="9"/>
    </row>
    <row r="24" spans="1:16">
      <c r="A24" s="12"/>
      <c r="B24" s="25">
        <v>335.15</v>
      </c>
      <c r="C24" s="20" t="s">
        <v>98</v>
      </c>
      <c r="D24" s="46">
        <v>9516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9516</v>
      </c>
      <c r="O24" s="47">
        <f t="shared" si="1"/>
        <v>1.1225669458534859</v>
      </c>
      <c r="P24" s="9"/>
    </row>
    <row r="25" spans="1:16">
      <c r="A25" s="12"/>
      <c r="B25" s="25">
        <v>335.18</v>
      </c>
      <c r="C25" s="20" t="s">
        <v>99</v>
      </c>
      <c r="D25" s="46">
        <v>605562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605562</v>
      </c>
      <c r="O25" s="47">
        <f t="shared" si="1"/>
        <v>71.435885336793675</v>
      </c>
      <c r="P25" s="9"/>
    </row>
    <row r="26" spans="1:16">
      <c r="A26" s="12"/>
      <c r="B26" s="25">
        <v>335.19</v>
      </c>
      <c r="C26" s="20" t="s">
        <v>100</v>
      </c>
      <c r="D26" s="46">
        <v>4114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4114</v>
      </c>
      <c r="O26" s="47">
        <f t="shared" si="1"/>
        <v>0.48531320042467851</v>
      </c>
      <c r="P26" s="9"/>
    </row>
    <row r="27" spans="1:16">
      <c r="A27" s="12"/>
      <c r="B27" s="25">
        <v>336</v>
      </c>
      <c r="C27" s="20" t="s">
        <v>4</v>
      </c>
      <c r="D27" s="46">
        <v>0</v>
      </c>
      <c r="E27" s="46">
        <v>18685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18685</v>
      </c>
      <c r="O27" s="47">
        <f t="shared" si="1"/>
        <v>2.2041995989147103</v>
      </c>
      <c r="P27" s="9"/>
    </row>
    <row r="28" spans="1:16">
      <c r="A28" s="12"/>
      <c r="B28" s="25">
        <v>338</v>
      </c>
      <c r="C28" s="20" t="s">
        <v>34</v>
      </c>
      <c r="D28" s="46">
        <v>17481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17481</v>
      </c>
      <c r="O28" s="47">
        <f t="shared" si="1"/>
        <v>2.0621682198891116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SUM(D30:D42)</f>
        <v>347788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2578247</v>
      </c>
      <c r="J29" s="32">
        <f t="shared" si="7"/>
        <v>300317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3226352</v>
      </c>
      <c r="O29" s="45">
        <f t="shared" si="1"/>
        <v>380.60068420431759</v>
      </c>
      <c r="P29" s="10"/>
    </row>
    <row r="30" spans="1:16">
      <c r="A30" s="12"/>
      <c r="B30" s="25">
        <v>341.2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300317</v>
      </c>
      <c r="K30" s="46">
        <v>0</v>
      </c>
      <c r="L30" s="46">
        <v>0</v>
      </c>
      <c r="M30" s="46">
        <v>0</v>
      </c>
      <c r="N30" s="46">
        <f t="shared" ref="N30:N42" si="8">SUM(D30:M30)</f>
        <v>300317</v>
      </c>
      <c r="O30" s="47">
        <f t="shared" si="1"/>
        <v>35.427273799693289</v>
      </c>
      <c r="P30" s="9"/>
    </row>
    <row r="31" spans="1:16">
      <c r="A31" s="12"/>
      <c r="B31" s="25">
        <v>341.3</v>
      </c>
      <c r="C31" s="20" t="s">
        <v>102</v>
      </c>
      <c r="D31" s="46">
        <v>228575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228575</v>
      </c>
      <c r="O31" s="47">
        <f t="shared" si="1"/>
        <v>26.964138256458654</v>
      </c>
      <c r="P31" s="9"/>
    </row>
    <row r="32" spans="1:16">
      <c r="A32" s="12"/>
      <c r="B32" s="25">
        <v>341.9</v>
      </c>
      <c r="C32" s="20" t="s">
        <v>103</v>
      </c>
      <c r="D32" s="46">
        <v>16432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16432</v>
      </c>
      <c r="O32" s="47">
        <f t="shared" si="1"/>
        <v>1.9384216114191342</v>
      </c>
      <c r="P32" s="9"/>
    </row>
    <row r="33" spans="1:16">
      <c r="A33" s="12"/>
      <c r="B33" s="25">
        <v>342.5</v>
      </c>
      <c r="C33" s="20" t="s">
        <v>46</v>
      </c>
      <c r="D33" s="46">
        <v>24050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24050</v>
      </c>
      <c r="O33" s="47">
        <f t="shared" si="1"/>
        <v>2.8370885926624987</v>
      </c>
      <c r="P33" s="9"/>
    </row>
    <row r="34" spans="1:16">
      <c r="A34" s="12"/>
      <c r="B34" s="25">
        <v>343.4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1440984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1440984</v>
      </c>
      <c r="O34" s="47">
        <f t="shared" si="1"/>
        <v>169.98749557626519</v>
      </c>
      <c r="P34" s="9"/>
    </row>
    <row r="35" spans="1:16">
      <c r="A35" s="12"/>
      <c r="B35" s="25">
        <v>343.9</v>
      </c>
      <c r="C35" s="20" t="s">
        <v>48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486723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486723</v>
      </c>
      <c r="O35" s="47">
        <f t="shared" si="1"/>
        <v>57.416892768668163</v>
      </c>
      <c r="P35" s="9"/>
    </row>
    <row r="36" spans="1:16">
      <c r="A36" s="12"/>
      <c r="B36" s="25">
        <v>344.3</v>
      </c>
      <c r="C36" s="20" t="s">
        <v>104</v>
      </c>
      <c r="D36" s="46">
        <v>2453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2453</v>
      </c>
      <c r="O36" s="47">
        <f t="shared" si="1"/>
        <v>0.28937123982540991</v>
      </c>
      <c r="P36" s="9"/>
    </row>
    <row r="37" spans="1:16">
      <c r="A37" s="12"/>
      <c r="B37" s="25">
        <v>344.5</v>
      </c>
      <c r="C37" s="20" t="s">
        <v>105</v>
      </c>
      <c r="D37" s="46">
        <v>31056</v>
      </c>
      <c r="E37" s="46">
        <v>0</v>
      </c>
      <c r="F37" s="46">
        <v>0</v>
      </c>
      <c r="G37" s="46">
        <v>0</v>
      </c>
      <c r="H37" s="46">
        <v>0</v>
      </c>
      <c r="I37" s="46">
        <v>24326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55382</v>
      </c>
      <c r="O37" s="47">
        <f t="shared" ref="O37:O57" si="9">(N37/O$59)</f>
        <v>6.5332075026542409</v>
      </c>
      <c r="P37" s="9"/>
    </row>
    <row r="38" spans="1:16">
      <c r="A38" s="12"/>
      <c r="B38" s="25">
        <v>347.1</v>
      </c>
      <c r="C38" s="20" t="s">
        <v>49</v>
      </c>
      <c r="D38" s="46">
        <v>343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343</v>
      </c>
      <c r="O38" s="47">
        <f t="shared" si="9"/>
        <v>4.046242774566474E-2</v>
      </c>
      <c r="P38" s="9"/>
    </row>
    <row r="39" spans="1:16">
      <c r="A39" s="12"/>
      <c r="B39" s="25">
        <v>347.2</v>
      </c>
      <c r="C39" s="20" t="s">
        <v>50</v>
      </c>
      <c r="D39" s="46">
        <v>22737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22737</v>
      </c>
      <c r="O39" s="47">
        <f t="shared" si="9"/>
        <v>2.6821988911171406</v>
      </c>
      <c r="P39" s="9"/>
    </row>
    <row r="40" spans="1:16">
      <c r="A40" s="12"/>
      <c r="B40" s="25">
        <v>347.5</v>
      </c>
      <c r="C40" s="20" t="s">
        <v>52</v>
      </c>
      <c r="D40" s="46">
        <v>11657</v>
      </c>
      <c r="E40" s="46">
        <v>0</v>
      </c>
      <c r="F40" s="46">
        <v>0</v>
      </c>
      <c r="G40" s="46">
        <v>0</v>
      </c>
      <c r="H40" s="46">
        <v>0</v>
      </c>
      <c r="I40" s="46">
        <v>626214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637871</v>
      </c>
      <c r="O40" s="47">
        <f t="shared" si="9"/>
        <v>75.247257284416662</v>
      </c>
      <c r="P40" s="9"/>
    </row>
    <row r="41" spans="1:16">
      <c r="A41" s="12"/>
      <c r="B41" s="25">
        <v>347.9</v>
      </c>
      <c r="C41" s="20" t="s">
        <v>53</v>
      </c>
      <c r="D41" s="46">
        <v>10375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10375</v>
      </c>
      <c r="O41" s="47">
        <f t="shared" si="9"/>
        <v>1.2238999646101214</v>
      </c>
      <c r="P41" s="9"/>
    </row>
    <row r="42" spans="1:16">
      <c r="A42" s="12"/>
      <c r="B42" s="25">
        <v>349</v>
      </c>
      <c r="C42" s="20" t="s">
        <v>1</v>
      </c>
      <c r="D42" s="46">
        <v>110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110</v>
      </c>
      <c r="O42" s="47">
        <f t="shared" si="9"/>
        <v>1.2976288781408517E-2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SUM(D44:D45)</f>
        <v>167991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167991</v>
      </c>
      <c r="O43" s="45">
        <f t="shared" si="9"/>
        <v>19.817270260705438</v>
      </c>
      <c r="P43" s="10"/>
    </row>
    <row r="44" spans="1:16">
      <c r="A44" s="13"/>
      <c r="B44" s="39">
        <v>352</v>
      </c>
      <c r="C44" s="21" t="s">
        <v>56</v>
      </c>
      <c r="D44" s="46">
        <v>1421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1421</v>
      </c>
      <c r="O44" s="47">
        <f t="shared" si="9"/>
        <v>0.16763005780346821</v>
      </c>
      <c r="P44" s="9"/>
    </row>
    <row r="45" spans="1:16">
      <c r="A45" s="13"/>
      <c r="B45" s="39">
        <v>354</v>
      </c>
      <c r="C45" s="21" t="s">
        <v>57</v>
      </c>
      <c r="D45" s="46">
        <v>166570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166570</v>
      </c>
      <c r="O45" s="47">
        <f t="shared" si="9"/>
        <v>19.649640202901971</v>
      </c>
      <c r="P45" s="9"/>
    </row>
    <row r="46" spans="1:16" ht="15.75">
      <c r="A46" s="29" t="s">
        <v>5</v>
      </c>
      <c r="B46" s="30"/>
      <c r="C46" s="31"/>
      <c r="D46" s="32">
        <f t="shared" ref="D46:M46" si="11">SUM(D47:D54)</f>
        <v>141324</v>
      </c>
      <c r="E46" s="32">
        <f t="shared" si="11"/>
        <v>2469</v>
      </c>
      <c r="F46" s="32">
        <f t="shared" si="11"/>
        <v>781</v>
      </c>
      <c r="G46" s="32">
        <f t="shared" si="11"/>
        <v>0</v>
      </c>
      <c r="H46" s="32">
        <f t="shared" si="11"/>
        <v>0</v>
      </c>
      <c r="I46" s="32">
        <f t="shared" si="11"/>
        <v>462188</v>
      </c>
      <c r="J46" s="32">
        <f t="shared" si="11"/>
        <v>147028</v>
      </c>
      <c r="K46" s="32">
        <f t="shared" si="11"/>
        <v>224587</v>
      </c>
      <c r="L46" s="32">
        <f t="shared" si="11"/>
        <v>0</v>
      </c>
      <c r="M46" s="32">
        <f t="shared" si="11"/>
        <v>0</v>
      </c>
      <c r="N46" s="32">
        <f>SUM(D46:M46)</f>
        <v>978377</v>
      </c>
      <c r="O46" s="45">
        <f t="shared" si="9"/>
        <v>115.41547717352837</v>
      </c>
      <c r="P46" s="10"/>
    </row>
    <row r="47" spans="1:16">
      <c r="A47" s="12"/>
      <c r="B47" s="25">
        <v>361.1</v>
      </c>
      <c r="C47" s="20" t="s">
        <v>58</v>
      </c>
      <c r="D47" s="46">
        <v>9819</v>
      </c>
      <c r="E47" s="46">
        <v>2663</v>
      </c>
      <c r="F47" s="46">
        <v>781</v>
      </c>
      <c r="G47" s="46">
        <v>0</v>
      </c>
      <c r="H47" s="46">
        <v>0</v>
      </c>
      <c r="I47" s="46">
        <v>2356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15619</v>
      </c>
      <c r="O47" s="47">
        <f t="shared" si="9"/>
        <v>1.8425150406983604</v>
      </c>
      <c r="P47" s="9"/>
    </row>
    <row r="48" spans="1:16">
      <c r="A48" s="12"/>
      <c r="B48" s="25">
        <v>361.2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30600</v>
      </c>
      <c r="L48" s="46">
        <v>0</v>
      </c>
      <c r="M48" s="46">
        <v>0</v>
      </c>
      <c r="N48" s="46">
        <f t="shared" ref="N48:N54" si="12">SUM(D48:M48)</f>
        <v>30600</v>
      </c>
      <c r="O48" s="47">
        <f t="shared" si="9"/>
        <v>3.6097676064645512</v>
      </c>
      <c r="P48" s="9"/>
    </row>
    <row r="49" spans="1:119">
      <c r="A49" s="12"/>
      <c r="B49" s="25">
        <v>361.3</v>
      </c>
      <c r="C49" s="20" t="s">
        <v>60</v>
      </c>
      <c r="D49" s="46">
        <v>-43</v>
      </c>
      <c r="E49" s="46">
        <v>-194</v>
      </c>
      <c r="F49" s="46">
        <v>0</v>
      </c>
      <c r="G49" s="46">
        <v>0</v>
      </c>
      <c r="H49" s="46">
        <v>0</v>
      </c>
      <c r="I49" s="46">
        <v>1342</v>
      </c>
      <c r="J49" s="46">
        <v>0</v>
      </c>
      <c r="K49" s="46">
        <v>141659</v>
      </c>
      <c r="L49" s="46">
        <v>0</v>
      </c>
      <c r="M49" s="46">
        <v>0</v>
      </c>
      <c r="N49" s="46">
        <f t="shared" si="12"/>
        <v>142764</v>
      </c>
      <c r="O49" s="47">
        <f t="shared" si="9"/>
        <v>16.841335378081869</v>
      </c>
      <c r="P49" s="9"/>
    </row>
    <row r="50" spans="1:119">
      <c r="A50" s="12"/>
      <c r="B50" s="25">
        <v>362</v>
      </c>
      <c r="C50" s="20" t="s">
        <v>61</v>
      </c>
      <c r="D50" s="46">
        <v>54384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54384</v>
      </c>
      <c r="O50" s="47">
        <f t="shared" si="9"/>
        <v>6.4154771735283713</v>
      </c>
      <c r="P50" s="9"/>
    </row>
    <row r="51" spans="1:119">
      <c r="A51" s="12"/>
      <c r="B51" s="25">
        <v>365</v>
      </c>
      <c r="C51" s="20" t="s">
        <v>107</v>
      </c>
      <c r="D51" s="46">
        <v>1000</v>
      </c>
      <c r="E51" s="46">
        <v>0</v>
      </c>
      <c r="F51" s="46">
        <v>0</v>
      </c>
      <c r="G51" s="46">
        <v>0</v>
      </c>
      <c r="H51" s="46">
        <v>0</v>
      </c>
      <c r="I51" s="46">
        <v>495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1495</v>
      </c>
      <c r="O51" s="47">
        <f t="shared" si="9"/>
        <v>0.17635956116550666</v>
      </c>
      <c r="P51" s="9"/>
    </row>
    <row r="52" spans="1:119">
      <c r="A52" s="12"/>
      <c r="B52" s="25">
        <v>368</v>
      </c>
      <c r="C52" s="20" t="s">
        <v>83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52328</v>
      </c>
      <c r="L52" s="46">
        <v>0</v>
      </c>
      <c r="M52" s="46">
        <v>0</v>
      </c>
      <c r="N52" s="46">
        <f t="shared" si="12"/>
        <v>52328</v>
      </c>
      <c r="O52" s="47">
        <f t="shared" si="9"/>
        <v>6.1729385395776806</v>
      </c>
      <c r="P52" s="9"/>
    </row>
    <row r="53" spans="1:119">
      <c r="A53" s="12"/>
      <c r="B53" s="25">
        <v>369.3</v>
      </c>
      <c r="C53" s="20" t="s">
        <v>64</v>
      </c>
      <c r="D53" s="46">
        <v>32974</v>
      </c>
      <c r="E53" s="46">
        <v>0</v>
      </c>
      <c r="F53" s="46">
        <v>0</v>
      </c>
      <c r="G53" s="46">
        <v>0</v>
      </c>
      <c r="H53" s="46">
        <v>0</v>
      </c>
      <c r="I53" s="46">
        <v>2673</v>
      </c>
      <c r="J53" s="46">
        <v>147028</v>
      </c>
      <c r="K53" s="46">
        <v>0</v>
      </c>
      <c r="L53" s="46">
        <v>0</v>
      </c>
      <c r="M53" s="46">
        <v>0</v>
      </c>
      <c r="N53" s="46">
        <f t="shared" si="12"/>
        <v>182675</v>
      </c>
      <c r="O53" s="47">
        <f t="shared" si="9"/>
        <v>21.549486846761827</v>
      </c>
      <c r="P53" s="9"/>
    </row>
    <row r="54" spans="1:119">
      <c r="A54" s="12"/>
      <c r="B54" s="25">
        <v>369.9</v>
      </c>
      <c r="C54" s="20" t="s">
        <v>65</v>
      </c>
      <c r="D54" s="46">
        <v>43190</v>
      </c>
      <c r="E54" s="46">
        <v>0</v>
      </c>
      <c r="F54" s="46">
        <v>0</v>
      </c>
      <c r="G54" s="46">
        <v>0</v>
      </c>
      <c r="H54" s="46">
        <v>0</v>
      </c>
      <c r="I54" s="46">
        <v>455322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498512</v>
      </c>
      <c r="O54" s="47">
        <f t="shared" si="9"/>
        <v>58.807597027250203</v>
      </c>
      <c r="P54" s="9"/>
    </row>
    <row r="55" spans="1:119" ht="15.75">
      <c r="A55" s="29" t="s">
        <v>41</v>
      </c>
      <c r="B55" s="30"/>
      <c r="C55" s="31"/>
      <c r="D55" s="32">
        <f t="shared" ref="D55:M55" si="13">SUM(D56:D56)</f>
        <v>559363</v>
      </c>
      <c r="E55" s="32">
        <f t="shared" si="13"/>
        <v>287535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51880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898778</v>
      </c>
      <c r="O55" s="45">
        <f t="shared" si="9"/>
        <v>106.02548071251623</v>
      </c>
      <c r="P55" s="9"/>
    </row>
    <row r="56" spans="1:119" ht="15.75" thickBot="1">
      <c r="A56" s="12"/>
      <c r="B56" s="25">
        <v>381</v>
      </c>
      <c r="C56" s="20" t="s">
        <v>66</v>
      </c>
      <c r="D56" s="46">
        <v>559363</v>
      </c>
      <c r="E56" s="46">
        <v>287535</v>
      </c>
      <c r="F56" s="46">
        <v>0</v>
      </c>
      <c r="G56" s="46">
        <v>0</v>
      </c>
      <c r="H56" s="46">
        <v>0</v>
      </c>
      <c r="I56" s="46">
        <v>51880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898778</v>
      </c>
      <c r="O56" s="47">
        <f t="shared" si="9"/>
        <v>106.02548071251623</v>
      </c>
      <c r="P56" s="9"/>
    </row>
    <row r="57" spans="1:119" ht="16.5" thickBot="1">
      <c r="A57" s="14" t="s">
        <v>54</v>
      </c>
      <c r="B57" s="23"/>
      <c r="C57" s="22"/>
      <c r="D57" s="15">
        <f t="shared" ref="D57:M57" si="14">SUM(D5,D14,D20,D29,D43,D46,D55)</f>
        <v>8337813</v>
      </c>
      <c r="E57" s="15">
        <f t="shared" si="14"/>
        <v>784265</v>
      </c>
      <c r="F57" s="15">
        <f t="shared" si="14"/>
        <v>752381</v>
      </c>
      <c r="G57" s="15">
        <f t="shared" si="14"/>
        <v>45416</v>
      </c>
      <c r="H57" s="15">
        <f t="shared" si="14"/>
        <v>0</v>
      </c>
      <c r="I57" s="15">
        <f t="shared" si="14"/>
        <v>3092315</v>
      </c>
      <c r="J57" s="15">
        <f t="shared" si="14"/>
        <v>447345</v>
      </c>
      <c r="K57" s="15">
        <f t="shared" si="14"/>
        <v>224587</v>
      </c>
      <c r="L57" s="15">
        <f t="shared" si="14"/>
        <v>0</v>
      </c>
      <c r="M57" s="15">
        <f t="shared" si="14"/>
        <v>0</v>
      </c>
      <c r="N57" s="15">
        <f>SUM(D57:M57)</f>
        <v>13684122</v>
      </c>
      <c r="O57" s="38">
        <f t="shared" si="9"/>
        <v>1614.2647162911408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117</v>
      </c>
      <c r="M59" s="48"/>
      <c r="N59" s="48"/>
      <c r="O59" s="43">
        <v>8477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2023-10-19T16:34:59Z</cp:lastPrinted>
  <dcterms:created xsi:type="dcterms:W3CDTF">2000-08-31T21:26:31Z</dcterms:created>
  <dcterms:modified xsi:type="dcterms:W3CDTF">2023-10-19T16:35:02Z</dcterms:modified>
</cp:coreProperties>
</file>