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Revenues\"/>
    </mc:Choice>
  </mc:AlternateContent>
  <bookViews>
    <workbookView xWindow="360" yWindow="315" windowWidth="15480" windowHeight="6090" tabRatio="786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'2008'!$A$1:$O$61</definedName>
    <definedName name="_xlnm.Print_Area" localSheetId="14">'2009'!$A$1:$O$61</definedName>
    <definedName name="_xlnm.Print_Area" localSheetId="13">'2010'!$A$1:$O$62</definedName>
    <definedName name="_xlnm.Print_Area" localSheetId="12">'2011'!$A$1:$O$65</definedName>
    <definedName name="_xlnm.Print_Area" localSheetId="11">'2012'!$A$1:$O$63</definedName>
    <definedName name="_xlnm.Print_Area" localSheetId="10">'2013'!$A$1:$O$61</definedName>
    <definedName name="_xlnm.Print_Area" localSheetId="9">'2014'!$A$1:$O$62</definedName>
    <definedName name="_xlnm.Print_Area" localSheetId="8">'2015'!$A$1:$O$64</definedName>
    <definedName name="_xlnm.Print_Area" localSheetId="7">'2016'!$A$1:$O$66</definedName>
    <definedName name="_xlnm.Print_Area" localSheetId="6">'2017'!$A$1:$O$64</definedName>
    <definedName name="_xlnm.Print_Area" localSheetId="5">'2018'!$A$1:$O$63</definedName>
    <definedName name="_xlnm.Print_Area" localSheetId="4">'2019'!$A$1:$O$63</definedName>
    <definedName name="_xlnm.Print_Area" localSheetId="3">'2020'!$A$1:$O$65</definedName>
    <definedName name="_xlnm.Print_Area" localSheetId="2">'2021'!$A$1:$P$66</definedName>
    <definedName name="_xlnm.Print_Area" localSheetId="1">'2022'!$A$1:$P$64</definedName>
    <definedName name="_xlnm.Print_Area" localSheetId="0">'2023'!$A$1:$P$67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62" i="48" l="1"/>
  <c r="P62" i="48" s="1"/>
  <c r="O61" i="48"/>
  <c r="P61" i="48" s="1"/>
  <c r="N60" i="48"/>
  <c r="M60" i="48"/>
  <c r="L60" i="48"/>
  <c r="K60" i="48"/>
  <c r="J60" i="48"/>
  <c r="I60" i="48"/>
  <c r="H60" i="48"/>
  <c r="G60" i="48"/>
  <c r="F60" i="48"/>
  <c r="E60" i="48"/>
  <c r="D60" i="48"/>
  <c r="O59" i="48"/>
  <c r="P59" i="48" s="1"/>
  <c r="O58" i="48"/>
  <c r="P58" i="48" s="1"/>
  <c r="O57" i="48"/>
  <c r="P57" i="48" s="1"/>
  <c r="O56" i="48"/>
  <c r="P56" i="48" s="1"/>
  <c r="O55" i="48"/>
  <c r="P55" i="48" s="1"/>
  <c r="O54" i="48"/>
  <c r="P54" i="48" s="1"/>
  <c r="O53" i="48"/>
  <c r="P53" i="48" s="1"/>
  <c r="N52" i="48"/>
  <c r="M52" i="48"/>
  <c r="L52" i="48"/>
  <c r="K52" i="48"/>
  <c r="J52" i="48"/>
  <c r="I52" i="48"/>
  <c r="H52" i="48"/>
  <c r="G52" i="48"/>
  <c r="F52" i="48"/>
  <c r="E52" i="48"/>
  <c r="D52" i="48"/>
  <c r="O51" i="48"/>
  <c r="P51" i="48" s="1"/>
  <c r="O50" i="48"/>
  <c r="P50" i="48" s="1"/>
  <c r="N49" i="48"/>
  <c r="M49" i="48"/>
  <c r="L49" i="48"/>
  <c r="K49" i="48"/>
  <c r="J49" i="48"/>
  <c r="I49" i="48"/>
  <c r="H49" i="48"/>
  <c r="G49" i="48"/>
  <c r="F49" i="48"/>
  <c r="E49" i="48"/>
  <c r="D49" i="48"/>
  <c r="O48" i="48"/>
  <c r="P48" i="48" s="1"/>
  <c r="O47" i="48"/>
  <c r="P47" i="48" s="1"/>
  <c r="O46" i="48"/>
  <c r="P46" i="48" s="1"/>
  <c r="O45" i="48"/>
  <c r="P45" i="48" s="1"/>
  <c r="O44" i="48"/>
  <c r="P44" i="48" s="1"/>
  <c r="O43" i="48"/>
  <c r="P43" i="48" s="1"/>
  <c r="O42" i="48"/>
  <c r="P42" i="48" s="1"/>
  <c r="O41" i="48"/>
  <c r="P41" i="48" s="1"/>
  <c r="O40" i="48"/>
  <c r="P40" i="48" s="1"/>
  <c r="N39" i="48"/>
  <c r="M39" i="48"/>
  <c r="L39" i="48"/>
  <c r="K39" i="48"/>
  <c r="J39" i="48"/>
  <c r="I39" i="48"/>
  <c r="H39" i="48"/>
  <c r="G39" i="48"/>
  <c r="F39" i="48"/>
  <c r="E39" i="48"/>
  <c r="D39" i="48"/>
  <c r="O38" i="48"/>
  <c r="P38" i="48" s="1"/>
  <c r="O37" i="48"/>
  <c r="P37" i="48" s="1"/>
  <c r="O36" i="48"/>
  <c r="P36" i="48" s="1"/>
  <c r="O35" i="48"/>
  <c r="P35" i="48" s="1"/>
  <c r="O34" i="48"/>
  <c r="P34" i="48" s="1"/>
  <c r="O33" i="48"/>
  <c r="P33" i="48" s="1"/>
  <c r="O32" i="48"/>
  <c r="P32" i="48" s="1"/>
  <c r="O31" i="48"/>
  <c r="P31" i="48" s="1"/>
  <c r="O30" i="48"/>
  <c r="P30" i="48" s="1"/>
  <c r="N29" i="48"/>
  <c r="M29" i="48"/>
  <c r="L29" i="48"/>
  <c r="K29" i="48"/>
  <c r="J29" i="48"/>
  <c r="I29" i="48"/>
  <c r="H29" i="48"/>
  <c r="G29" i="48"/>
  <c r="F29" i="48"/>
  <c r="E29" i="48"/>
  <c r="D29" i="48"/>
  <c r="O28" i="48"/>
  <c r="P28" i="48" s="1"/>
  <c r="O27" i="48"/>
  <c r="P27" i="48" s="1"/>
  <c r="O26" i="48"/>
  <c r="P26" i="48" s="1"/>
  <c r="O25" i="48"/>
  <c r="P25" i="48" s="1"/>
  <c r="O24" i="48"/>
  <c r="P24" i="48" s="1"/>
  <c r="O23" i="48"/>
  <c r="P23" i="48" s="1"/>
  <c r="O22" i="48"/>
  <c r="P22" i="48" s="1"/>
  <c r="O21" i="48"/>
  <c r="P21" i="48" s="1"/>
  <c r="O20" i="48"/>
  <c r="P20" i="48" s="1"/>
  <c r="O19" i="48"/>
  <c r="P19" i="48" s="1"/>
  <c r="O18" i="48"/>
  <c r="P18" i="48" s="1"/>
  <c r="O17" i="48"/>
  <c r="P17" i="48" s="1"/>
  <c r="O16" i="48"/>
  <c r="P16" i="48" s="1"/>
  <c r="N15" i="48"/>
  <c r="M15" i="48"/>
  <c r="L15" i="48"/>
  <c r="K15" i="48"/>
  <c r="J15" i="48"/>
  <c r="I15" i="48"/>
  <c r="H15" i="48"/>
  <c r="G15" i="48"/>
  <c r="F15" i="48"/>
  <c r="E15" i="48"/>
  <c r="D15" i="48"/>
  <c r="O14" i="48"/>
  <c r="P14" i="48" s="1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60" i="48" l="1"/>
  <c r="P60" i="48" s="1"/>
  <c r="O52" i="48"/>
  <c r="P52" i="48" s="1"/>
  <c r="O49" i="48"/>
  <c r="P49" i="48" s="1"/>
  <c r="O29" i="48"/>
  <c r="P29" i="48" s="1"/>
  <c r="G63" i="48"/>
  <c r="F63" i="48"/>
  <c r="J63" i="48"/>
  <c r="E63" i="48"/>
  <c r="K63" i="48"/>
  <c r="M63" i="48"/>
  <c r="O15" i="48"/>
  <c r="P15" i="48" s="1"/>
  <c r="D63" i="48"/>
  <c r="H63" i="48"/>
  <c r="N63" i="48"/>
  <c r="L63" i="48"/>
  <c r="I63" i="48"/>
  <c r="O5" i="48"/>
  <c r="P5" i="48" s="1"/>
  <c r="O39" i="48"/>
  <c r="P39" i="48" s="1"/>
  <c r="O59" i="47"/>
  <c r="P59" i="47"/>
  <c r="N58" i="47"/>
  <c r="M58" i="47"/>
  <c r="L58" i="47"/>
  <c r="K58" i="47"/>
  <c r="J58" i="47"/>
  <c r="I58" i="47"/>
  <c r="H58" i="47"/>
  <c r="G58" i="47"/>
  <c r="O58" i="47" s="1"/>
  <c r="P58" i="47" s="1"/>
  <c r="F58" i="47"/>
  <c r="E58" i="47"/>
  <c r="D58" i="47"/>
  <c r="O57" i="47"/>
  <c r="P57" i="47" s="1"/>
  <c r="O56" i="47"/>
  <c r="P56" i="47" s="1"/>
  <c r="O55" i="47"/>
  <c r="P55" i="47" s="1"/>
  <c r="O54" i="47"/>
  <c r="P54" i="47" s="1"/>
  <c r="O53" i="47"/>
  <c r="P53" i="47" s="1"/>
  <c r="O52" i="47"/>
  <c r="P52" i="47"/>
  <c r="N51" i="47"/>
  <c r="M51" i="47"/>
  <c r="L51" i="47"/>
  <c r="K51" i="47"/>
  <c r="J51" i="47"/>
  <c r="I51" i="47"/>
  <c r="H51" i="47"/>
  <c r="G51" i="47"/>
  <c r="F51" i="47"/>
  <c r="E51" i="47"/>
  <c r="D51" i="47"/>
  <c r="O50" i="47"/>
  <c r="P50" i="47"/>
  <c r="O47" i="47"/>
  <c r="P47" i="47" s="1"/>
  <c r="O46" i="47"/>
  <c r="P46" i="47"/>
  <c r="O45" i="47"/>
  <c r="P45" i="47"/>
  <c r="O44" i="47"/>
  <c r="P44" i="47"/>
  <c r="O43" i="47"/>
  <c r="P43" i="47" s="1"/>
  <c r="O42" i="47"/>
  <c r="P42" i="47"/>
  <c r="O41" i="47"/>
  <c r="P41" i="47" s="1"/>
  <c r="O40" i="47"/>
  <c r="P40" i="47"/>
  <c r="O39" i="47"/>
  <c r="P39" i="47"/>
  <c r="N38" i="47"/>
  <c r="M38" i="47"/>
  <c r="L38" i="47"/>
  <c r="K38" i="47"/>
  <c r="J38" i="47"/>
  <c r="I38" i="47"/>
  <c r="H38" i="47"/>
  <c r="G38" i="47"/>
  <c r="F38" i="47"/>
  <c r="E38" i="47"/>
  <c r="D38" i="47"/>
  <c r="O37" i="47"/>
  <c r="P37" i="47" s="1"/>
  <c r="O36" i="47"/>
  <c r="P36" i="47" s="1"/>
  <c r="O35" i="47"/>
  <c r="P35" i="47"/>
  <c r="O34" i="47"/>
  <c r="P34" i="47" s="1"/>
  <c r="O33" i="47"/>
  <c r="P33" i="47"/>
  <c r="O32" i="47"/>
  <c r="P32" i="47" s="1"/>
  <c r="O31" i="47"/>
  <c r="P31" i="47" s="1"/>
  <c r="O30" i="47"/>
  <c r="P30" i="47" s="1"/>
  <c r="N29" i="47"/>
  <c r="M29" i="47"/>
  <c r="L29" i="47"/>
  <c r="K29" i="47"/>
  <c r="J29" i="47"/>
  <c r="I29" i="47"/>
  <c r="H29" i="47"/>
  <c r="G29" i="47"/>
  <c r="F29" i="47"/>
  <c r="E29" i="47"/>
  <c r="D29" i="47"/>
  <c r="O28" i="47"/>
  <c r="P28" i="47" s="1"/>
  <c r="O27" i="47"/>
  <c r="P27" i="47"/>
  <c r="O26" i="47"/>
  <c r="P26" i="47" s="1"/>
  <c r="O25" i="47"/>
  <c r="P25" i="47"/>
  <c r="O24" i="47"/>
  <c r="P24" i="47"/>
  <c r="O23" i="47"/>
  <c r="P23" i="47"/>
  <c r="O22" i="47"/>
  <c r="P22" i="47" s="1"/>
  <c r="O21" i="47"/>
  <c r="P21" i="47"/>
  <c r="O20" i="47"/>
  <c r="P20" i="47" s="1"/>
  <c r="O19" i="47"/>
  <c r="P19" i="47"/>
  <c r="O18" i="47"/>
  <c r="P18" i="47"/>
  <c r="O17" i="47"/>
  <c r="P17" i="47"/>
  <c r="O16" i="47"/>
  <c r="P16" i="47" s="1"/>
  <c r="N15" i="47"/>
  <c r="M15" i="47"/>
  <c r="L15" i="47"/>
  <c r="K15" i="47"/>
  <c r="J15" i="47"/>
  <c r="I15" i="47"/>
  <c r="H15" i="47"/>
  <c r="G15" i="47"/>
  <c r="F15" i="47"/>
  <c r="E15" i="47"/>
  <c r="D15" i="47"/>
  <c r="O14" i="47"/>
  <c r="P14" i="47"/>
  <c r="O13" i="47"/>
  <c r="P13" i="47" s="1"/>
  <c r="O12" i="47"/>
  <c r="P12" i="47"/>
  <c r="O11" i="47"/>
  <c r="P11" i="47" s="1"/>
  <c r="O10" i="47"/>
  <c r="P10" i="47" s="1"/>
  <c r="O9" i="47"/>
  <c r="P9" i="47" s="1"/>
  <c r="O8" i="47"/>
  <c r="P8" i="47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61" i="46"/>
  <c r="P61" i="46"/>
  <c r="O60" i="46"/>
  <c r="P60" i="46"/>
  <c r="N59" i="46"/>
  <c r="M59" i="46"/>
  <c r="L59" i="46"/>
  <c r="K59" i="46"/>
  <c r="J59" i="46"/>
  <c r="I59" i="46"/>
  <c r="H59" i="46"/>
  <c r="G59" i="46"/>
  <c r="F59" i="46"/>
  <c r="E59" i="46"/>
  <c r="D59" i="46"/>
  <c r="O58" i="46"/>
  <c r="P58" i="46" s="1"/>
  <c r="O57" i="46"/>
  <c r="P57" i="46" s="1"/>
  <c r="O56" i="46"/>
  <c r="P56" i="46"/>
  <c r="O55" i="46"/>
  <c r="P55" i="46" s="1"/>
  <c r="O54" i="46"/>
  <c r="P54" i="46" s="1"/>
  <c r="O53" i="46"/>
  <c r="P53" i="46" s="1"/>
  <c r="O52" i="46"/>
  <c r="P52" i="46" s="1"/>
  <c r="N51" i="46"/>
  <c r="M51" i="46"/>
  <c r="L51" i="46"/>
  <c r="K51" i="46"/>
  <c r="J51" i="46"/>
  <c r="I51" i="46"/>
  <c r="H51" i="46"/>
  <c r="G51" i="46"/>
  <c r="F51" i="46"/>
  <c r="E51" i="46"/>
  <c r="D51" i="46"/>
  <c r="O50" i="46"/>
  <c r="P50" i="46"/>
  <c r="O49" i="46"/>
  <c r="P49" i="46" s="1"/>
  <c r="N48" i="46"/>
  <c r="M48" i="46"/>
  <c r="L48" i="46"/>
  <c r="K48" i="46"/>
  <c r="J48" i="46"/>
  <c r="I48" i="46"/>
  <c r="H48" i="46"/>
  <c r="G48" i="46"/>
  <c r="F48" i="46"/>
  <c r="E48" i="46"/>
  <c r="D48" i="46"/>
  <c r="O47" i="46"/>
  <c r="P47" i="46"/>
  <c r="O46" i="46"/>
  <c r="P46" i="46" s="1"/>
  <c r="O45" i="46"/>
  <c r="P45" i="46" s="1"/>
  <c r="O44" i="46"/>
  <c r="P44" i="46" s="1"/>
  <c r="O43" i="46"/>
  <c r="P43" i="46" s="1"/>
  <c r="O42" i="46"/>
  <c r="P42" i="46" s="1"/>
  <c r="O41" i="46"/>
  <c r="P41" i="46"/>
  <c r="O40" i="46"/>
  <c r="P40" i="46" s="1"/>
  <c r="O39" i="46"/>
  <c r="P39" i="46" s="1"/>
  <c r="N38" i="46"/>
  <c r="M38" i="46"/>
  <c r="L38" i="46"/>
  <c r="K38" i="46"/>
  <c r="J38" i="46"/>
  <c r="I38" i="46"/>
  <c r="H38" i="46"/>
  <c r="G38" i="46"/>
  <c r="F38" i="46"/>
  <c r="F62" i="46" s="1"/>
  <c r="E38" i="46"/>
  <c r="D38" i="46"/>
  <c r="O37" i="46"/>
  <c r="P37" i="46"/>
  <c r="O36" i="46"/>
  <c r="P36" i="46"/>
  <c r="O35" i="46"/>
  <c r="P35" i="46"/>
  <c r="O34" i="46"/>
  <c r="P34" i="46" s="1"/>
  <c r="O33" i="46"/>
  <c r="P33" i="46"/>
  <c r="O32" i="46"/>
  <c r="P32" i="46" s="1"/>
  <c r="O31" i="46"/>
  <c r="P31" i="46"/>
  <c r="O30" i="46"/>
  <c r="P30" i="46"/>
  <c r="N29" i="46"/>
  <c r="M29" i="46"/>
  <c r="L29" i="46"/>
  <c r="K29" i="46"/>
  <c r="J29" i="46"/>
  <c r="I29" i="46"/>
  <c r="H29" i="46"/>
  <c r="G29" i="46"/>
  <c r="F29" i="46"/>
  <c r="E29" i="46"/>
  <c r="D29" i="46"/>
  <c r="O28" i="46"/>
  <c r="P28" i="46" s="1"/>
  <c r="O27" i="46"/>
  <c r="P27" i="46" s="1"/>
  <c r="O26" i="46"/>
  <c r="P26" i="46"/>
  <c r="O25" i="46"/>
  <c r="P25" i="46" s="1"/>
  <c r="O24" i="46"/>
  <c r="P24" i="46" s="1"/>
  <c r="O23" i="46"/>
  <c r="P23" i="46" s="1"/>
  <c r="O22" i="46"/>
  <c r="P22" i="46" s="1"/>
  <c r="O21" i="46"/>
  <c r="P21" i="46" s="1"/>
  <c r="O20" i="46"/>
  <c r="P20" i="46"/>
  <c r="O19" i="46"/>
  <c r="P19" i="46" s="1"/>
  <c r="O18" i="46"/>
  <c r="P18" i="46" s="1"/>
  <c r="O17" i="46"/>
  <c r="P17" i="46" s="1"/>
  <c r="O16" i="46"/>
  <c r="P16" i="46" s="1"/>
  <c r="N15" i="46"/>
  <c r="M15" i="46"/>
  <c r="L15" i="46"/>
  <c r="K15" i="46"/>
  <c r="J15" i="46"/>
  <c r="J62" i="46" s="1"/>
  <c r="I15" i="46"/>
  <c r="H15" i="46"/>
  <c r="G15" i="46"/>
  <c r="F15" i="46"/>
  <c r="E15" i="46"/>
  <c r="D15" i="46"/>
  <c r="O14" i="46"/>
  <c r="P14" i="46"/>
  <c r="O13" i="46"/>
  <c r="P13" i="46" s="1"/>
  <c r="O12" i="46"/>
  <c r="P12" i="46"/>
  <c r="O11" i="46"/>
  <c r="P11" i="46" s="1"/>
  <c r="O10" i="46"/>
  <c r="P10" i="46"/>
  <c r="O9" i="46"/>
  <c r="P9" i="46"/>
  <c r="O8" i="46"/>
  <c r="P8" i="46"/>
  <c r="O7" i="46"/>
  <c r="P7" i="46" s="1"/>
  <c r="O6" i="46"/>
  <c r="P6" i="46"/>
  <c r="N5" i="46"/>
  <c r="M5" i="46"/>
  <c r="L5" i="46"/>
  <c r="K5" i="46"/>
  <c r="J5" i="46"/>
  <c r="I5" i="46"/>
  <c r="H5" i="46"/>
  <c r="G5" i="46"/>
  <c r="F5" i="46"/>
  <c r="E5" i="46"/>
  <c r="D5" i="46"/>
  <c r="N60" i="45"/>
  <c r="O60" i="45" s="1"/>
  <c r="N59" i="45"/>
  <c r="O59" i="45" s="1"/>
  <c r="M58" i="45"/>
  <c r="L58" i="45"/>
  <c r="K58" i="45"/>
  <c r="J58" i="45"/>
  <c r="I58" i="45"/>
  <c r="H58" i="45"/>
  <c r="G58" i="45"/>
  <c r="F58" i="45"/>
  <c r="E58" i="45"/>
  <c r="D58" i="45"/>
  <c r="N57" i="45"/>
  <c r="O57" i="45" s="1"/>
  <c r="N56" i="45"/>
  <c r="O56" i="45" s="1"/>
  <c r="N55" i="45"/>
  <c r="O55" i="45" s="1"/>
  <c r="N54" i="45"/>
  <c r="O54" i="45" s="1"/>
  <c r="N53" i="45"/>
  <c r="O53" i="45"/>
  <c r="N52" i="45"/>
  <c r="O52" i="45" s="1"/>
  <c r="M51" i="45"/>
  <c r="L51" i="45"/>
  <c r="K51" i="45"/>
  <c r="J51" i="45"/>
  <c r="I51" i="45"/>
  <c r="H51" i="45"/>
  <c r="G51" i="45"/>
  <c r="F51" i="45"/>
  <c r="E51" i="45"/>
  <c r="D51" i="45"/>
  <c r="N50" i="45"/>
  <c r="O50" i="45" s="1"/>
  <c r="N49" i="45"/>
  <c r="O49" i="45" s="1"/>
  <c r="M48" i="45"/>
  <c r="L48" i="45"/>
  <c r="K48" i="45"/>
  <c r="J48" i="45"/>
  <c r="I48" i="45"/>
  <c r="H48" i="45"/>
  <c r="G48" i="45"/>
  <c r="F48" i="45"/>
  <c r="E48" i="45"/>
  <c r="E61" i="45" s="1"/>
  <c r="D48" i="45"/>
  <c r="N47" i="45"/>
  <c r="O47" i="45" s="1"/>
  <c r="N46" i="45"/>
  <c r="O46" i="45" s="1"/>
  <c r="N45" i="45"/>
  <c r="O45" i="45" s="1"/>
  <c r="N44" i="45"/>
  <c r="O44" i="45" s="1"/>
  <c r="N43" i="45"/>
  <c r="O43" i="45"/>
  <c r="N42" i="45"/>
  <c r="O42" i="45" s="1"/>
  <c r="N41" i="45"/>
  <c r="O41" i="45" s="1"/>
  <c r="N40" i="45"/>
  <c r="O40" i="45" s="1"/>
  <c r="N39" i="45"/>
  <c r="O39" i="45" s="1"/>
  <c r="M38" i="45"/>
  <c r="N38" i="45" s="1"/>
  <c r="O38" i="45" s="1"/>
  <c r="L38" i="45"/>
  <c r="K38" i="45"/>
  <c r="J38" i="45"/>
  <c r="I38" i="45"/>
  <c r="H38" i="45"/>
  <c r="G38" i="45"/>
  <c r="F38" i="45"/>
  <c r="E38" i="45"/>
  <c r="D38" i="45"/>
  <c r="N37" i="45"/>
  <c r="O37" i="45" s="1"/>
  <c r="N36" i="45"/>
  <c r="O36" i="45" s="1"/>
  <c r="N35" i="45"/>
  <c r="O35" i="45"/>
  <c r="N34" i="45"/>
  <c r="O34" i="45" s="1"/>
  <c r="N33" i="45"/>
  <c r="O33" i="45" s="1"/>
  <c r="N32" i="45"/>
  <c r="O32" i="45" s="1"/>
  <c r="N31" i="45"/>
  <c r="O31" i="45" s="1"/>
  <c r="N30" i="45"/>
  <c r="O30" i="45" s="1"/>
  <c r="M29" i="45"/>
  <c r="L29" i="45"/>
  <c r="K29" i="45"/>
  <c r="J29" i="45"/>
  <c r="I29" i="45"/>
  <c r="H29" i="45"/>
  <c r="G29" i="45"/>
  <c r="F29" i="45"/>
  <c r="E29" i="45"/>
  <c r="D29" i="45"/>
  <c r="N28" i="45"/>
  <c r="O28" i="45" s="1"/>
  <c r="N27" i="45"/>
  <c r="O27" i="45"/>
  <c r="N26" i="45"/>
  <c r="O26" i="45" s="1"/>
  <c r="N25" i="45"/>
  <c r="O25" i="45" s="1"/>
  <c r="N24" i="45"/>
  <c r="O24" i="45" s="1"/>
  <c r="N23" i="45"/>
  <c r="O23" i="45" s="1"/>
  <c r="N22" i="45"/>
  <c r="O22" i="45" s="1"/>
  <c r="N21" i="45"/>
  <c r="O21" i="45"/>
  <c r="N20" i="45"/>
  <c r="O20" i="45" s="1"/>
  <c r="N19" i="45"/>
  <c r="O19" i="45" s="1"/>
  <c r="N18" i="45"/>
  <c r="O18" i="45" s="1"/>
  <c r="N17" i="45"/>
  <c r="O17" i="45" s="1"/>
  <c r="N16" i="45"/>
  <c r="O16" i="45" s="1"/>
  <c r="M15" i="45"/>
  <c r="L15" i="45"/>
  <c r="K15" i="45"/>
  <c r="J15" i="45"/>
  <c r="I15" i="45"/>
  <c r="H15" i="45"/>
  <c r="G15" i="45"/>
  <c r="F15" i="45"/>
  <c r="E15" i="45"/>
  <c r="D15" i="45"/>
  <c r="N14" i="45"/>
  <c r="O14" i="45" s="1"/>
  <c r="N13" i="45"/>
  <c r="O13" i="45"/>
  <c r="N12" i="45"/>
  <c r="O12" i="45" s="1"/>
  <c r="N11" i="45"/>
  <c r="O11" i="45" s="1"/>
  <c r="N10" i="45"/>
  <c r="O10" i="45" s="1"/>
  <c r="N9" i="45"/>
  <c r="O9" i="45" s="1"/>
  <c r="N8" i="45"/>
  <c r="O8" i="45" s="1"/>
  <c r="N7" i="45"/>
  <c r="O7" i="45"/>
  <c r="N6" i="45"/>
  <c r="O6" i="45" s="1"/>
  <c r="M5" i="45"/>
  <c r="L5" i="45"/>
  <c r="K5" i="45"/>
  <c r="J5" i="45"/>
  <c r="I5" i="45"/>
  <c r="H5" i="45"/>
  <c r="G5" i="45"/>
  <c r="F5" i="45"/>
  <c r="E5" i="45"/>
  <c r="D5" i="45"/>
  <c r="N58" i="44"/>
  <c r="O58" i="44" s="1"/>
  <c r="N57" i="44"/>
  <c r="O57" i="44"/>
  <c r="M56" i="44"/>
  <c r="L56" i="44"/>
  <c r="K56" i="44"/>
  <c r="J56" i="44"/>
  <c r="I56" i="44"/>
  <c r="H56" i="44"/>
  <c r="G56" i="44"/>
  <c r="F56" i="44"/>
  <c r="E56" i="44"/>
  <c r="D56" i="44"/>
  <c r="N55" i="44"/>
  <c r="O55" i="44"/>
  <c r="N54" i="44"/>
  <c r="O54" i="44" s="1"/>
  <c r="N53" i="44"/>
  <c r="O53" i="44" s="1"/>
  <c r="N52" i="44"/>
  <c r="O52" i="44" s="1"/>
  <c r="N51" i="44"/>
  <c r="O51" i="44"/>
  <c r="N50" i="44"/>
  <c r="O50" i="44" s="1"/>
  <c r="M49" i="44"/>
  <c r="L49" i="44"/>
  <c r="K49" i="44"/>
  <c r="J49" i="44"/>
  <c r="I49" i="44"/>
  <c r="H49" i="44"/>
  <c r="G49" i="44"/>
  <c r="F49" i="44"/>
  <c r="E49" i="44"/>
  <c r="D49" i="44"/>
  <c r="N48" i="44"/>
  <c r="O48" i="44" s="1"/>
  <c r="N47" i="44"/>
  <c r="O47" i="44"/>
  <c r="M46" i="44"/>
  <c r="L46" i="44"/>
  <c r="K46" i="44"/>
  <c r="J46" i="44"/>
  <c r="I46" i="44"/>
  <c r="H46" i="44"/>
  <c r="G46" i="44"/>
  <c r="F46" i="44"/>
  <c r="E46" i="44"/>
  <c r="D46" i="44"/>
  <c r="N45" i="44"/>
  <c r="O45" i="44"/>
  <c r="N44" i="44"/>
  <c r="O44" i="44" s="1"/>
  <c r="N43" i="44"/>
  <c r="O43" i="44" s="1"/>
  <c r="N42" i="44"/>
  <c r="O42" i="44" s="1"/>
  <c r="N41" i="44"/>
  <c r="O41" i="44"/>
  <c r="N40" i="44"/>
  <c r="O40" i="44" s="1"/>
  <c r="N39" i="44"/>
  <c r="O39" i="44"/>
  <c r="N38" i="44"/>
  <c r="O38" i="44" s="1"/>
  <c r="N37" i="44"/>
  <c r="O37" i="44" s="1"/>
  <c r="M36" i="44"/>
  <c r="L36" i="44"/>
  <c r="K36" i="44"/>
  <c r="J36" i="44"/>
  <c r="I36" i="44"/>
  <c r="H36" i="44"/>
  <c r="G36" i="44"/>
  <c r="F36" i="44"/>
  <c r="E36" i="44"/>
  <c r="D36" i="44"/>
  <c r="N35" i="44"/>
  <c r="O35" i="44" s="1"/>
  <c r="N34" i="44"/>
  <c r="O34" i="44" s="1"/>
  <c r="N33" i="44"/>
  <c r="O33" i="44"/>
  <c r="N32" i="44"/>
  <c r="O32" i="44" s="1"/>
  <c r="N31" i="44"/>
  <c r="O31" i="44"/>
  <c r="N30" i="44"/>
  <c r="O30" i="44" s="1"/>
  <c r="N29" i="44"/>
  <c r="O29" i="44" s="1"/>
  <c r="N28" i="44"/>
  <c r="O28" i="44" s="1"/>
  <c r="M27" i="44"/>
  <c r="L27" i="44"/>
  <c r="K27" i="44"/>
  <c r="J27" i="44"/>
  <c r="I27" i="44"/>
  <c r="H27" i="44"/>
  <c r="G27" i="44"/>
  <c r="F27" i="44"/>
  <c r="E27" i="44"/>
  <c r="D27" i="44"/>
  <c r="N26" i="44"/>
  <c r="O26" i="44" s="1"/>
  <c r="N25" i="44"/>
  <c r="O25" i="44"/>
  <c r="N24" i="44"/>
  <c r="O24" i="44" s="1"/>
  <c r="N23" i="44"/>
  <c r="O23" i="44"/>
  <c r="N22" i="44"/>
  <c r="O22" i="44" s="1"/>
  <c r="N21" i="44"/>
  <c r="O21" i="44" s="1"/>
  <c r="N20" i="44"/>
  <c r="O20" i="44" s="1"/>
  <c r="N19" i="44"/>
  <c r="O19" i="44"/>
  <c r="N18" i="44"/>
  <c r="O18" i="44" s="1"/>
  <c r="N17" i="44"/>
  <c r="O17" i="44"/>
  <c r="N16" i="44"/>
  <c r="O16" i="44" s="1"/>
  <c r="M15" i="44"/>
  <c r="L15" i="44"/>
  <c r="K15" i="44"/>
  <c r="J15" i="44"/>
  <c r="I15" i="44"/>
  <c r="H15" i="44"/>
  <c r="G15" i="44"/>
  <c r="F15" i="44"/>
  <c r="E15" i="44"/>
  <c r="D15" i="44"/>
  <c r="N14" i="44"/>
  <c r="O14" i="44" s="1"/>
  <c r="N13" i="44"/>
  <c r="O13" i="44" s="1"/>
  <c r="N12" i="44"/>
  <c r="O12" i="44" s="1"/>
  <c r="N11" i="44"/>
  <c r="O11" i="44"/>
  <c r="N10" i="44"/>
  <c r="O10" i="44" s="1"/>
  <c r="N9" i="44"/>
  <c r="O9" i="44"/>
  <c r="N8" i="44"/>
  <c r="O8" i="44" s="1"/>
  <c r="N7" i="44"/>
  <c r="O7" i="44" s="1"/>
  <c r="N6" i="44"/>
  <c r="O6" i="44" s="1"/>
  <c r="M5" i="44"/>
  <c r="L5" i="44"/>
  <c r="K5" i="44"/>
  <c r="J5" i="44"/>
  <c r="I5" i="44"/>
  <c r="H5" i="44"/>
  <c r="G5" i="44"/>
  <c r="F5" i="44"/>
  <c r="E5" i="44"/>
  <c r="D5" i="44"/>
  <c r="N58" i="43"/>
  <c r="O58" i="43" s="1"/>
  <c r="N57" i="43"/>
  <c r="O57" i="43" s="1"/>
  <c r="M56" i="43"/>
  <c r="L56" i="43"/>
  <c r="K56" i="43"/>
  <c r="J56" i="43"/>
  <c r="I56" i="43"/>
  <c r="H56" i="43"/>
  <c r="G56" i="43"/>
  <c r="F56" i="43"/>
  <c r="E56" i="43"/>
  <c r="N56" i="43" s="1"/>
  <c r="O56" i="43" s="1"/>
  <c r="D56" i="43"/>
  <c r="N55" i="43"/>
  <c r="O55" i="43" s="1"/>
  <c r="N54" i="43"/>
  <c r="O54" i="43" s="1"/>
  <c r="N53" i="43"/>
  <c r="O53" i="43" s="1"/>
  <c r="N52" i="43"/>
  <c r="O52" i="43" s="1"/>
  <c r="N51" i="43"/>
  <c r="O51" i="43" s="1"/>
  <c r="N50" i="43"/>
  <c r="O50" i="43" s="1"/>
  <c r="M49" i="43"/>
  <c r="L49" i="43"/>
  <c r="K49" i="43"/>
  <c r="J49" i="43"/>
  <c r="I49" i="43"/>
  <c r="H49" i="43"/>
  <c r="G49" i="43"/>
  <c r="F49" i="43"/>
  <c r="E49" i="43"/>
  <c r="D49" i="43"/>
  <c r="N48" i="43"/>
  <c r="O48" i="43" s="1"/>
  <c r="N47" i="43"/>
  <c r="O47" i="43" s="1"/>
  <c r="M46" i="43"/>
  <c r="L46" i="43"/>
  <c r="K46" i="43"/>
  <c r="J46" i="43"/>
  <c r="I46" i="43"/>
  <c r="H46" i="43"/>
  <c r="G46" i="43"/>
  <c r="F46" i="43"/>
  <c r="E46" i="43"/>
  <c r="D46" i="43"/>
  <c r="N45" i="43"/>
  <c r="O45" i="43" s="1"/>
  <c r="N44" i="43"/>
  <c r="O44" i="43" s="1"/>
  <c r="N43" i="43"/>
  <c r="O43" i="43" s="1"/>
  <c r="N42" i="43"/>
  <c r="O42" i="43" s="1"/>
  <c r="N41" i="43"/>
  <c r="O41" i="43" s="1"/>
  <c r="N40" i="43"/>
  <c r="O40" i="43" s="1"/>
  <c r="N39" i="43"/>
  <c r="O39" i="43" s="1"/>
  <c r="N38" i="43"/>
  <c r="O38" i="43" s="1"/>
  <c r="N37" i="43"/>
  <c r="O37" i="43" s="1"/>
  <c r="M36" i="43"/>
  <c r="L36" i="43"/>
  <c r="K36" i="43"/>
  <c r="J36" i="43"/>
  <c r="I36" i="43"/>
  <c r="H36" i="43"/>
  <c r="G36" i="43"/>
  <c r="F36" i="43"/>
  <c r="E36" i="43"/>
  <c r="E59" i="43" s="1"/>
  <c r="D36" i="43"/>
  <c r="N35" i="43"/>
  <c r="O35" i="43" s="1"/>
  <c r="N34" i="43"/>
  <c r="O34" i="43" s="1"/>
  <c r="N33" i="43"/>
  <c r="O33" i="43" s="1"/>
  <c r="N32" i="43"/>
  <c r="O32" i="43" s="1"/>
  <c r="N31" i="43"/>
  <c r="O31" i="43" s="1"/>
  <c r="N30" i="43"/>
  <c r="O30" i="43" s="1"/>
  <c r="N29" i="43"/>
  <c r="O29" i="43" s="1"/>
  <c r="N28" i="43"/>
  <c r="O28" i="43" s="1"/>
  <c r="M27" i="43"/>
  <c r="L27" i="43"/>
  <c r="K27" i="43"/>
  <c r="J27" i="43"/>
  <c r="I27" i="43"/>
  <c r="H27" i="43"/>
  <c r="G27" i="43"/>
  <c r="F27" i="43"/>
  <c r="E27" i="43"/>
  <c r="D27" i="43"/>
  <c r="N26" i="43"/>
  <c r="O26" i="43" s="1"/>
  <c r="N25" i="43"/>
  <c r="O25" i="43" s="1"/>
  <c r="N24" i="43"/>
  <c r="O24" i="43" s="1"/>
  <c r="N23" i="43"/>
  <c r="O23" i="43" s="1"/>
  <c r="N22" i="43"/>
  <c r="O22" i="43" s="1"/>
  <c r="N21" i="43"/>
  <c r="O21" i="43" s="1"/>
  <c r="N20" i="43"/>
  <c r="O20" i="43" s="1"/>
  <c r="N19" i="43"/>
  <c r="O19" i="43" s="1"/>
  <c r="N18" i="43"/>
  <c r="O18" i="43" s="1"/>
  <c r="N17" i="43"/>
  <c r="O17" i="43" s="1"/>
  <c r="N16" i="43"/>
  <c r="O16" i="43" s="1"/>
  <c r="M15" i="43"/>
  <c r="L15" i="43"/>
  <c r="K15" i="43"/>
  <c r="J15" i="43"/>
  <c r="I15" i="43"/>
  <c r="H15" i="43"/>
  <c r="G15" i="43"/>
  <c r="N15" i="43" s="1"/>
  <c r="O15" i="43" s="1"/>
  <c r="F15" i="43"/>
  <c r="E15" i="43"/>
  <c r="D15" i="43"/>
  <c r="N14" i="43"/>
  <c r="O14" i="43" s="1"/>
  <c r="N13" i="43"/>
  <c r="O13" i="43" s="1"/>
  <c r="N12" i="43"/>
  <c r="O12" i="43" s="1"/>
  <c r="N11" i="43"/>
  <c r="O11" i="43" s="1"/>
  <c r="N10" i="43"/>
  <c r="O10" i="43" s="1"/>
  <c r="N9" i="43"/>
  <c r="O9" i="43" s="1"/>
  <c r="N8" i="43"/>
  <c r="O8" i="43" s="1"/>
  <c r="N7" i="43"/>
  <c r="O7" i="43" s="1"/>
  <c r="N6" i="43"/>
  <c r="O6" i="43" s="1"/>
  <c r="M5" i="43"/>
  <c r="L5" i="43"/>
  <c r="K5" i="43"/>
  <c r="J5" i="43"/>
  <c r="I5" i="43"/>
  <c r="H5" i="43"/>
  <c r="G5" i="43"/>
  <c r="F5" i="43"/>
  <c r="E5" i="43"/>
  <c r="D5" i="43"/>
  <c r="N59" i="42"/>
  <c r="O59" i="42" s="1"/>
  <c r="N58" i="42"/>
  <c r="O58" i="42" s="1"/>
  <c r="M57" i="42"/>
  <c r="L57" i="42"/>
  <c r="K57" i="42"/>
  <c r="J57" i="42"/>
  <c r="I57" i="42"/>
  <c r="H57" i="42"/>
  <c r="G57" i="42"/>
  <c r="F57" i="42"/>
  <c r="E57" i="42"/>
  <c r="D57" i="42"/>
  <c r="N56" i="42"/>
  <c r="O56" i="42" s="1"/>
  <c r="N55" i="42"/>
  <c r="O55" i="42" s="1"/>
  <c r="N54" i="42"/>
  <c r="O54" i="42" s="1"/>
  <c r="N53" i="42"/>
  <c r="O53" i="42" s="1"/>
  <c r="N52" i="42"/>
  <c r="O52" i="42" s="1"/>
  <c r="N51" i="42"/>
  <c r="O51" i="42" s="1"/>
  <c r="M50" i="42"/>
  <c r="L50" i="42"/>
  <c r="K50" i="42"/>
  <c r="K60" i="42" s="1"/>
  <c r="J50" i="42"/>
  <c r="I50" i="42"/>
  <c r="H50" i="42"/>
  <c r="G50" i="42"/>
  <c r="N50" i="42" s="1"/>
  <c r="O50" i="42" s="1"/>
  <c r="F50" i="42"/>
  <c r="E50" i="42"/>
  <c r="D50" i="42"/>
  <c r="N49" i="42"/>
  <c r="O49" i="42" s="1"/>
  <c r="N48" i="42"/>
  <c r="O48" i="42" s="1"/>
  <c r="M47" i="42"/>
  <c r="L47" i="42"/>
  <c r="K47" i="42"/>
  <c r="J47" i="42"/>
  <c r="I47" i="42"/>
  <c r="H47" i="42"/>
  <c r="G47" i="42"/>
  <c r="F47" i="42"/>
  <c r="E47" i="42"/>
  <c r="D47" i="42"/>
  <c r="N46" i="42"/>
  <c r="O46" i="42" s="1"/>
  <c r="N45" i="42"/>
  <c r="O45" i="42" s="1"/>
  <c r="N44" i="42"/>
  <c r="O44" i="42" s="1"/>
  <c r="N43" i="42"/>
  <c r="O43" i="42" s="1"/>
  <c r="N42" i="42"/>
  <c r="O42" i="42" s="1"/>
  <c r="N41" i="42"/>
  <c r="O41" i="42" s="1"/>
  <c r="N40" i="42"/>
  <c r="O40" i="42" s="1"/>
  <c r="N39" i="42"/>
  <c r="O39" i="42" s="1"/>
  <c r="N38" i="42"/>
  <c r="O38" i="42" s="1"/>
  <c r="M37" i="42"/>
  <c r="M60" i="42" s="1"/>
  <c r="L37" i="42"/>
  <c r="K37" i="42"/>
  <c r="J37" i="42"/>
  <c r="I37" i="42"/>
  <c r="H37" i="42"/>
  <c r="G37" i="42"/>
  <c r="F37" i="42"/>
  <c r="E37" i="42"/>
  <c r="D37" i="42"/>
  <c r="N36" i="42"/>
  <c r="O36" i="42" s="1"/>
  <c r="N35" i="42"/>
  <c r="O35" i="42" s="1"/>
  <c r="N34" i="42"/>
  <c r="O34" i="42"/>
  <c r="N33" i="42"/>
  <c r="O33" i="42" s="1"/>
  <c r="N32" i="42"/>
  <c r="O32" i="42" s="1"/>
  <c r="N31" i="42"/>
  <c r="O31" i="42" s="1"/>
  <c r="N30" i="42"/>
  <c r="O30" i="42" s="1"/>
  <c r="N29" i="42"/>
  <c r="O29" i="42" s="1"/>
  <c r="N28" i="42"/>
  <c r="O28" i="42"/>
  <c r="M27" i="42"/>
  <c r="L27" i="42"/>
  <c r="K27" i="42"/>
  <c r="J27" i="42"/>
  <c r="I27" i="42"/>
  <c r="H27" i="42"/>
  <c r="G27" i="42"/>
  <c r="F27" i="42"/>
  <c r="E27" i="42"/>
  <c r="D27" i="42"/>
  <c r="N26" i="42"/>
  <c r="O26" i="42"/>
  <c r="N25" i="42"/>
  <c r="O25" i="42" s="1"/>
  <c r="N24" i="42"/>
  <c r="O24" i="42" s="1"/>
  <c r="N23" i="42"/>
  <c r="O23" i="42" s="1"/>
  <c r="N22" i="42"/>
  <c r="O22" i="42" s="1"/>
  <c r="N21" i="42"/>
  <c r="O21" i="42" s="1"/>
  <c r="N20" i="42"/>
  <c r="O20" i="42"/>
  <c r="N19" i="42"/>
  <c r="O19" i="42" s="1"/>
  <c r="N18" i="42"/>
  <c r="O18" i="42" s="1"/>
  <c r="N17" i="42"/>
  <c r="O17" i="42" s="1"/>
  <c r="N16" i="42"/>
  <c r="O16" i="42" s="1"/>
  <c r="M15" i="42"/>
  <c r="L15" i="42"/>
  <c r="K15" i="42"/>
  <c r="J15" i="42"/>
  <c r="I15" i="42"/>
  <c r="H15" i="42"/>
  <c r="G15" i="42"/>
  <c r="F15" i="42"/>
  <c r="E15" i="42"/>
  <c r="D15" i="42"/>
  <c r="N14" i="42"/>
  <c r="O14" i="42" s="1"/>
  <c r="N13" i="42"/>
  <c r="O13" i="42" s="1"/>
  <c r="N12" i="42"/>
  <c r="O12" i="42"/>
  <c r="N11" i="42"/>
  <c r="O11" i="42" s="1"/>
  <c r="N10" i="42"/>
  <c r="O10" i="42" s="1"/>
  <c r="N9" i="42"/>
  <c r="O9" i="42" s="1"/>
  <c r="N8" i="42"/>
  <c r="O8" i="42" s="1"/>
  <c r="N7" i="42"/>
  <c r="O7" i="42" s="1"/>
  <c r="N6" i="42"/>
  <c r="O6" i="42"/>
  <c r="M5" i="42"/>
  <c r="L5" i="42"/>
  <c r="K5" i="42"/>
  <c r="J5" i="42"/>
  <c r="I5" i="42"/>
  <c r="H5" i="42"/>
  <c r="G5" i="42"/>
  <c r="F5" i="42"/>
  <c r="E5" i="42"/>
  <c r="D5" i="42"/>
  <c r="N61" i="41"/>
  <c r="O61" i="41" s="1"/>
  <c r="N60" i="41"/>
  <c r="O60" i="41" s="1"/>
  <c r="M59" i="41"/>
  <c r="L59" i="41"/>
  <c r="K59" i="41"/>
  <c r="J59" i="41"/>
  <c r="I59" i="41"/>
  <c r="H59" i="41"/>
  <c r="G59" i="41"/>
  <c r="F59" i="41"/>
  <c r="E59" i="41"/>
  <c r="D59" i="41"/>
  <c r="N58" i="41"/>
  <c r="O58" i="41" s="1"/>
  <c r="N57" i="41"/>
  <c r="O57" i="41" s="1"/>
  <c r="N56" i="41"/>
  <c r="O56" i="41" s="1"/>
  <c r="N55" i="41"/>
  <c r="O55" i="41" s="1"/>
  <c r="N54" i="41"/>
  <c r="O54" i="41" s="1"/>
  <c r="N53" i="41"/>
  <c r="O53" i="41" s="1"/>
  <c r="M52" i="41"/>
  <c r="L52" i="41"/>
  <c r="K52" i="41"/>
  <c r="J52" i="41"/>
  <c r="I52" i="41"/>
  <c r="H52" i="41"/>
  <c r="G52" i="41"/>
  <c r="F52" i="41"/>
  <c r="E52" i="41"/>
  <c r="D52" i="41"/>
  <c r="N51" i="41"/>
  <c r="O51" i="41" s="1"/>
  <c r="N50" i="41"/>
  <c r="O50" i="41" s="1"/>
  <c r="M49" i="41"/>
  <c r="L49" i="41"/>
  <c r="K49" i="41"/>
  <c r="J49" i="41"/>
  <c r="I49" i="41"/>
  <c r="H49" i="41"/>
  <c r="G49" i="41"/>
  <c r="N49" i="41" s="1"/>
  <c r="O49" i="41" s="1"/>
  <c r="F49" i="41"/>
  <c r="E49" i="41"/>
  <c r="D49" i="41"/>
  <c r="N48" i="41"/>
  <c r="O48" i="41" s="1"/>
  <c r="N47" i="41"/>
  <c r="O47" i="41" s="1"/>
  <c r="N46" i="41"/>
  <c r="O46" i="41" s="1"/>
  <c r="N45" i="41"/>
  <c r="O45" i="41" s="1"/>
  <c r="N44" i="41"/>
  <c r="O44" i="41" s="1"/>
  <c r="N43" i="41"/>
  <c r="O43" i="41" s="1"/>
  <c r="N42" i="41"/>
  <c r="O42" i="41" s="1"/>
  <c r="N41" i="41"/>
  <c r="O41" i="41" s="1"/>
  <c r="N40" i="41"/>
  <c r="O40" i="41" s="1"/>
  <c r="M39" i="41"/>
  <c r="L39" i="41"/>
  <c r="K39" i="41"/>
  <c r="J39" i="41"/>
  <c r="I39" i="41"/>
  <c r="H39" i="41"/>
  <c r="G39" i="41"/>
  <c r="F39" i="41"/>
  <c r="E39" i="41"/>
  <c r="D39" i="41"/>
  <c r="N38" i="41"/>
  <c r="O38" i="41" s="1"/>
  <c r="N37" i="41"/>
  <c r="O37" i="41" s="1"/>
  <c r="N36" i="41"/>
  <c r="O36" i="41" s="1"/>
  <c r="N35" i="41"/>
  <c r="O35" i="41" s="1"/>
  <c r="N34" i="41"/>
  <c r="O34" i="41" s="1"/>
  <c r="N33" i="41"/>
  <c r="O33" i="41" s="1"/>
  <c r="N32" i="41"/>
  <c r="O32" i="41" s="1"/>
  <c r="N31" i="41"/>
  <c r="O31" i="41" s="1"/>
  <c r="N30" i="41"/>
  <c r="O30" i="41" s="1"/>
  <c r="N29" i="41"/>
  <c r="O29" i="41" s="1"/>
  <c r="N28" i="41"/>
  <c r="O28" i="41" s="1"/>
  <c r="M27" i="41"/>
  <c r="L27" i="41"/>
  <c r="K27" i="41"/>
  <c r="J27" i="41"/>
  <c r="I27" i="41"/>
  <c r="H27" i="41"/>
  <c r="G27" i="41"/>
  <c r="N27" i="41" s="1"/>
  <c r="O27" i="41" s="1"/>
  <c r="F27" i="41"/>
  <c r="E27" i="41"/>
  <c r="D27" i="41"/>
  <c r="N26" i="41"/>
  <c r="O26" i="41" s="1"/>
  <c r="N25" i="41"/>
  <c r="O25" i="41" s="1"/>
  <c r="N24" i="41"/>
  <c r="O24" i="41" s="1"/>
  <c r="N23" i="41"/>
  <c r="O23" i="41" s="1"/>
  <c r="N22" i="41"/>
  <c r="O22" i="41" s="1"/>
  <c r="N21" i="41"/>
  <c r="O21" i="41" s="1"/>
  <c r="N20" i="41"/>
  <c r="O20" i="41" s="1"/>
  <c r="N19" i="41"/>
  <c r="O19" i="41" s="1"/>
  <c r="N18" i="41"/>
  <c r="O18" i="41" s="1"/>
  <c r="N17" i="41"/>
  <c r="O17" i="41" s="1"/>
  <c r="N16" i="41"/>
  <c r="O16" i="41" s="1"/>
  <c r="M15" i="41"/>
  <c r="L15" i="41"/>
  <c r="K15" i="41"/>
  <c r="J15" i="41"/>
  <c r="I15" i="41"/>
  <c r="H15" i="41"/>
  <c r="G15" i="41"/>
  <c r="F15" i="41"/>
  <c r="E15" i="41"/>
  <c r="D15" i="41"/>
  <c r="N14" i="41"/>
  <c r="O14" i="41" s="1"/>
  <c r="N13" i="41"/>
  <c r="O13" i="41" s="1"/>
  <c r="N12" i="41"/>
  <c r="O12" i="41" s="1"/>
  <c r="N11" i="41"/>
  <c r="O11" i="41" s="1"/>
  <c r="N10" i="41"/>
  <c r="O10" i="41" s="1"/>
  <c r="N9" i="41"/>
  <c r="O9" i="41" s="1"/>
  <c r="N8" i="41"/>
  <c r="O8" i="41" s="1"/>
  <c r="N7" i="41"/>
  <c r="O7" i="41" s="1"/>
  <c r="N6" i="41"/>
  <c r="O6" i="41" s="1"/>
  <c r="M5" i="41"/>
  <c r="L5" i="41"/>
  <c r="K5" i="41"/>
  <c r="K62" i="41" s="1"/>
  <c r="J5" i="41"/>
  <c r="I5" i="41"/>
  <c r="H5" i="41"/>
  <c r="G5" i="41"/>
  <c r="G62" i="41" s="1"/>
  <c r="F5" i="41"/>
  <c r="E5" i="41"/>
  <c r="D5" i="41"/>
  <c r="N59" i="40"/>
  <c r="O59" i="40" s="1"/>
  <c r="N58" i="40"/>
  <c r="O58" i="40" s="1"/>
  <c r="M57" i="40"/>
  <c r="L57" i="40"/>
  <c r="K57" i="40"/>
  <c r="J57" i="40"/>
  <c r="I57" i="40"/>
  <c r="H57" i="40"/>
  <c r="G57" i="40"/>
  <c r="F57" i="40"/>
  <c r="E57" i="40"/>
  <c r="D57" i="40"/>
  <c r="N56" i="40"/>
  <c r="O56" i="40" s="1"/>
  <c r="N55" i="40"/>
  <c r="O55" i="40" s="1"/>
  <c r="N54" i="40"/>
  <c r="O54" i="40" s="1"/>
  <c r="N53" i="40"/>
  <c r="O53" i="40" s="1"/>
  <c r="N52" i="40"/>
  <c r="O52" i="40" s="1"/>
  <c r="M51" i="40"/>
  <c r="L51" i="40"/>
  <c r="K51" i="40"/>
  <c r="J51" i="40"/>
  <c r="I51" i="40"/>
  <c r="N51" i="40" s="1"/>
  <c r="O51" i="40" s="1"/>
  <c r="H51" i="40"/>
  <c r="G51" i="40"/>
  <c r="F51" i="40"/>
  <c r="E51" i="40"/>
  <c r="D51" i="40"/>
  <c r="N50" i="40"/>
  <c r="O50" i="40" s="1"/>
  <c r="N49" i="40"/>
  <c r="O49" i="40" s="1"/>
  <c r="M48" i="40"/>
  <c r="L48" i="40"/>
  <c r="K48" i="40"/>
  <c r="J48" i="40"/>
  <c r="I48" i="40"/>
  <c r="H48" i="40"/>
  <c r="G48" i="40"/>
  <c r="F48" i="40"/>
  <c r="E48" i="40"/>
  <c r="D48" i="40"/>
  <c r="N47" i="40"/>
  <c r="O47" i="40" s="1"/>
  <c r="N46" i="40"/>
  <c r="O46" i="40" s="1"/>
  <c r="N45" i="40"/>
  <c r="O45" i="40" s="1"/>
  <c r="N44" i="40"/>
  <c r="O44" i="40" s="1"/>
  <c r="N43" i="40"/>
  <c r="O43" i="40" s="1"/>
  <c r="N42" i="40"/>
  <c r="O42" i="40" s="1"/>
  <c r="N41" i="40"/>
  <c r="O41" i="40" s="1"/>
  <c r="N40" i="40"/>
  <c r="O40" i="40" s="1"/>
  <c r="N39" i="40"/>
  <c r="O39" i="40" s="1"/>
  <c r="M38" i="40"/>
  <c r="L38" i="40"/>
  <c r="K38" i="40"/>
  <c r="J38" i="40"/>
  <c r="I38" i="40"/>
  <c r="H38" i="40"/>
  <c r="G38" i="40"/>
  <c r="F38" i="40"/>
  <c r="E38" i="40"/>
  <c r="D38" i="40"/>
  <c r="N37" i="40"/>
  <c r="O37" i="40" s="1"/>
  <c r="N36" i="40"/>
  <c r="O36" i="40" s="1"/>
  <c r="N35" i="40"/>
  <c r="O35" i="40" s="1"/>
  <c r="N34" i="40"/>
  <c r="O34" i="40" s="1"/>
  <c r="N33" i="40"/>
  <c r="O33" i="40" s="1"/>
  <c r="N32" i="40"/>
  <c r="O32" i="40" s="1"/>
  <c r="N31" i="40"/>
  <c r="O31" i="40" s="1"/>
  <c r="N30" i="40"/>
  <c r="O30" i="40" s="1"/>
  <c r="N29" i="40"/>
  <c r="O29" i="40" s="1"/>
  <c r="N28" i="40"/>
  <c r="O28" i="40" s="1"/>
  <c r="M27" i="40"/>
  <c r="L27" i="40"/>
  <c r="K27" i="40"/>
  <c r="J27" i="40"/>
  <c r="I27" i="40"/>
  <c r="H27" i="40"/>
  <c r="G27" i="40"/>
  <c r="F27" i="40"/>
  <c r="E27" i="40"/>
  <c r="N27" i="40" s="1"/>
  <c r="O27" i="40" s="1"/>
  <c r="D27" i="40"/>
  <c r="N26" i="40"/>
  <c r="O26" i="40" s="1"/>
  <c r="N25" i="40"/>
  <c r="O25" i="40" s="1"/>
  <c r="N24" i="40"/>
  <c r="O24" i="40" s="1"/>
  <c r="N23" i="40"/>
  <c r="O23" i="40" s="1"/>
  <c r="N22" i="40"/>
  <c r="O22" i="40" s="1"/>
  <c r="N21" i="40"/>
  <c r="O21" i="40" s="1"/>
  <c r="N20" i="40"/>
  <c r="O20" i="40" s="1"/>
  <c r="N19" i="40"/>
  <c r="O19" i="40" s="1"/>
  <c r="N18" i="40"/>
  <c r="O18" i="40" s="1"/>
  <c r="N17" i="40"/>
  <c r="O17" i="40" s="1"/>
  <c r="N16" i="40"/>
  <c r="O16" i="40" s="1"/>
  <c r="M15" i="40"/>
  <c r="L15" i="40"/>
  <c r="K15" i="40"/>
  <c r="J15" i="40"/>
  <c r="I15" i="40"/>
  <c r="H15" i="40"/>
  <c r="G15" i="40"/>
  <c r="F15" i="40"/>
  <c r="E15" i="40"/>
  <c r="D15" i="40"/>
  <c r="N14" i="40"/>
  <c r="O14" i="40" s="1"/>
  <c r="N13" i="40"/>
  <c r="O13" i="40" s="1"/>
  <c r="N12" i="40"/>
  <c r="O12" i="40" s="1"/>
  <c r="N11" i="40"/>
  <c r="O11" i="40" s="1"/>
  <c r="N10" i="40"/>
  <c r="O10" i="40" s="1"/>
  <c r="N9" i="40"/>
  <c r="O9" i="40" s="1"/>
  <c r="N8" i="40"/>
  <c r="O8" i="40" s="1"/>
  <c r="N7" i="40"/>
  <c r="O7" i="40" s="1"/>
  <c r="N6" i="40"/>
  <c r="O6" i="40" s="1"/>
  <c r="M5" i="40"/>
  <c r="L5" i="40"/>
  <c r="K5" i="40"/>
  <c r="J5" i="40"/>
  <c r="I5" i="40"/>
  <c r="I60" i="40" s="1"/>
  <c r="H5" i="40"/>
  <c r="G5" i="40"/>
  <c r="F5" i="40"/>
  <c r="E5" i="40"/>
  <c r="N5" i="40" s="1"/>
  <c r="O5" i="40" s="1"/>
  <c r="D5" i="40"/>
  <c r="N57" i="39"/>
  <c r="O57" i="39" s="1"/>
  <c r="N56" i="39"/>
  <c r="O56" i="39" s="1"/>
  <c r="M55" i="39"/>
  <c r="L55" i="39"/>
  <c r="K55" i="39"/>
  <c r="J55" i="39"/>
  <c r="I55" i="39"/>
  <c r="H55" i="39"/>
  <c r="G55" i="39"/>
  <c r="F55" i="39"/>
  <c r="E55" i="39"/>
  <c r="D55" i="39"/>
  <c r="N54" i="39"/>
  <c r="O54" i="39" s="1"/>
  <c r="N53" i="39"/>
  <c r="O53" i="39" s="1"/>
  <c r="N52" i="39"/>
  <c r="O52" i="39" s="1"/>
  <c r="N51" i="39"/>
  <c r="O51" i="39" s="1"/>
  <c r="N50" i="39"/>
  <c r="O50" i="39" s="1"/>
  <c r="N49" i="39"/>
  <c r="O49" i="39" s="1"/>
  <c r="M48" i="39"/>
  <c r="L48" i="39"/>
  <c r="K48" i="39"/>
  <c r="J48" i="39"/>
  <c r="I48" i="39"/>
  <c r="I58" i="39" s="1"/>
  <c r="H48" i="39"/>
  <c r="G48" i="39"/>
  <c r="F48" i="39"/>
  <c r="E48" i="39"/>
  <c r="D48" i="39"/>
  <c r="N47" i="39"/>
  <c r="O47" i="39" s="1"/>
  <c r="N46" i="39"/>
  <c r="O46" i="39" s="1"/>
  <c r="M45" i="39"/>
  <c r="L45" i="39"/>
  <c r="K45" i="39"/>
  <c r="J45" i="39"/>
  <c r="I45" i="39"/>
  <c r="H45" i="39"/>
  <c r="G45" i="39"/>
  <c r="F45" i="39"/>
  <c r="E45" i="39"/>
  <c r="D45" i="39"/>
  <c r="N44" i="39"/>
  <c r="O44" i="39" s="1"/>
  <c r="N43" i="39"/>
  <c r="O43" i="39" s="1"/>
  <c r="N42" i="39"/>
  <c r="O42" i="39" s="1"/>
  <c r="N41" i="39"/>
  <c r="O41" i="39" s="1"/>
  <c r="N40" i="39"/>
  <c r="O40" i="39" s="1"/>
  <c r="N39" i="39"/>
  <c r="O39" i="39" s="1"/>
  <c r="N38" i="39"/>
  <c r="O38" i="39" s="1"/>
  <c r="N37" i="39"/>
  <c r="O37" i="39" s="1"/>
  <c r="N36" i="39"/>
  <c r="O36" i="39" s="1"/>
  <c r="M35" i="39"/>
  <c r="L35" i="39"/>
  <c r="L58" i="39"/>
  <c r="K35" i="39"/>
  <c r="J35" i="39"/>
  <c r="I35" i="39"/>
  <c r="H35" i="39"/>
  <c r="G35" i="39"/>
  <c r="F35" i="39"/>
  <c r="E35" i="39"/>
  <c r="N35" i="39" s="1"/>
  <c r="O35" i="39" s="1"/>
  <c r="D35" i="39"/>
  <c r="N34" i="39"/>
  <c r="O34" i="39" s="1"/>
  <c r="N33" i="39"/>
  <c r="O33" i="39" s="1"/>
  <c r="N32" i="39"/>
  <c r="O32" i="39"/>
  <c r="N31" i="39"/>
  <c r="O31" i="39" s="1"/>
  <c r="N30" i="39"/>
  <c r="O30" i="39" s="1"/>
  <c r="N29" i="39"/>
  <c r="O29" i="39" s="1"/>
  <c r="N28" i="39"/>
  <c r="O28" i="39" s="1"/>
  <c r="N27" i="39"/>
  <c r="O27" i="39" s="1"/>
  <c r="M26" i="39"/>
  <c r="L26" i="39"/>
  <c r="K26" i="39"/>
  <c r="J26" i="39"/>
  <c r="J58" i="39"/>
  <c r="I26" i="39"/>
  <c r="H26" i="39"/>
  <c r="G26" i="39"/>
  <c r="F26" i="39"/>
  <c r="E26" i="39"/>
  <c r="D26" i="39"/>
  <c r="N26" i="39" s="1"/>
  <c r="O26" i="39" s="1"/>
  <c r="N25" i="39"/>
  <c r="O25" i="39" s="1"/>
  <c r="N24" i="39"/>
  <c r="O24" i="39"/>
  <c r="N23" i="39"/>
  <c r="O23" i="39"/>
  <c r="N22" i="39"/>
  <c r="O22" i="39"/>
  <c r="N21" i="39"/>
  <c r="O21" i="39" s="1"/>
  <c r="N20" i="39"/>
  <c r="O20" i="39"/>
  <c r="N19" i="39"/>
  <c r="O19" i="39" s="1"/>
  <c r="N18" i="39"/>
  <c r="O18" i="39"/>
  <c r="N17" i="39"/>
  <c r="O17" i="39"/>
  <c r="N16" i="39"/>
  <c r="O16" i="39"/>
  <c r="N15" i="39"/>
  <c r="O15" i="39" s="1"/>
  <c r="M14" i="39"/>
  <c r="L14" i="39"/>
  <c r="K14" i="39"/>
  <c r="J14" i="39"/>
  <c r="I14" i="39"/>
  <c r="H14" i="39"/>
  <c r="G14" i="39"/>
  <c r="F14" i="39"/>
  <c r="E14" i="39"/>
  <c r="D14" i="39"/>
  <c r="D58" i="39" s="1"/>
  <c r="N13" i="39"/>
  <c r="O13" i="39" s="1"/>
  <c r="N12" i="39"/>
  <c r="O12" i="39"/>
  <c r="N11" i="39"/>
  <c r="O11" i="39" s="1"/>
  <c r="N10" i="39"/>
  <c r="O10" i="39"/>
  <c r="N9" i="39"/>
  <c r="O9" i="39"/>
  <c r="N8" i="39"/>
  <c r="O8" i="39"/>
  <c r="N7" i="39"/>
  <c r="O7" i="39" s="1"/>
  <c r="N6" i="39"/>
  <c r="O6" i="39"/>
  <c r="M5" i="39"/>
  <c r="L5" i="39"/>
  <c r="K5" i="39"/>
  <c r="J5" i="39"/>
  <c r="I5" i="39"/>
  <c r="H5" i="39"/>
  <c r="H58" i="39" s="1"/>
  <c r="G5" i="39"/>
  <c r="F5" i="39"/>
  <c r="E5" i="39"/>
  <c r="D5" i="39"/>
  <c r="N56" i="38"/>
  <c r="O56" i="38" s="1"/>
  <c r="N55" i="38"/>
  <c r="O55" i="38" s="1"/>
  <c r="M54" i="38"/>
  <c r="L54" i="38"/>
  <c r="L57" i="38" s="1"/>
  <c r="K54" i="38"/>
  <c r="J54" i="38"/>
  <c r="I54" i="38"/>
  <c r="H54" i="38"/>
  <c r="G54" i="38"/>
  <c r="F54" i="38"/>
  <c r="E54" i="38"/>
  <c r="D54" i="38"/>
  <c r="N53" i="38"/>
  <c r="O53" i="38" s="1"/>
  <c r="N52" i="38"/>
  <c r="O52" i="38"/>
  <c r="N51" i="38"/>
  <c r="O51" i="38" s="1"/>
  <c r="N50" i="38"/>
  <c r="O50" i="38"/>
  <c r="N49" i="38"/>
  <c r="O49" i="38" s="1"/>
  <c r="N48" i="38"/>
  <c r="O48" i="38" s="1"/>
  <c r="N47" i="38"/>
  <c r="O47" i="38" s="1"/>
  <c r="N46" i="38"/>
  <c r="O46" i="38"/>
  <c r="N45" i="38"/>
  <c r="O45" i="38" s="1"/>
  <c r="N44" i="38"/>
  <c r="O44" i="38"/>
  <c r="N43" i="38"/>
  <c r="O43" i="38" s="1"/>
  <c r="M42" i="38"/>
  <c r="L42" i="38"/>
  <c r="K42" i="38"/>
  <c r="J42" i="38"/>
  <c r="I42" i="38"/>
  <c r="H42" i="38"/>
  <c r="G42" i="38"/>
  <c r="F42" i="38"/>
  <c r="E42" i="38"/>
  <c r="D42" i="38"/>
  <c r="N42" i="38" s="1"/>
  <c r="O42" i="38" s="1"/>
  <c r="N41" i="38"/>
  <c r="O41" i="38" s="1"/>
  <c r="M40" i="38"/>
  <c r="L40" i="38"/>
  <c r="K40" i="38"/>
  <c r="J40" i="38"/>
  <c r="I40" i="38"/>
  <c r="H40" i="38"/>
  <c r="H57" i="38" s="1"/>
  <c r="G40" i="38"/>
  <c r="F40" i="38"/>
  <c r="E40" i="38"/>
  <c r="D40" i="38"/>
  <c r="N40" i="38" s="1"/>
  <c r="O40" i="38" s="1"/>
  <c r="N39" i="38"/>
  <c r="O39" i="38" s="1"/>
  <c r="N38" i="38"/>
  <c r="O38" i="38" s="1"/>
  <c r="N37" i="38"/>
  <c r="O37" i="38" s="1"/>
  <c r="N36" i="38"/>
  <c r="O36" i="38"/>
  <c r="N35" i="38"/>
  <c r="O35" i="38" s="1"/>
  <c r="N34" i="38"/>
  <c r="O34" i="38"/>
  <c r="N33" i="38"/>
  <c r="O33" i="38" s="1"/>
  <c r="N32" i="38"/>
  <c r="O32" i="38" s="1"/>
  <c r="M31" i="38"/>
  <c r="L31" i="38"/>
  <c r="K31" i="38"/>
  <c r="J31" i="38"/>
  <c r="I31" i="38"/>
  <c r="H31" i="38"/>
  <c r="G31" i="38"/>
  <c r="F31" i="38"/>
  <c r="E31" i="38"/>
  <c r="D31" i="38"/>
  <c r="N30" i="38"/>
  <c r="O30" i="38" s="1"/>
  <c r="N29" i="38"/>
  <c r="O29" i="38" s="1"/>
  <c r="N28" i="38"/>
  <c r="O28" i="38"/>
  <c r="N27" i="38"/>
  <c r="O27" i="38" s="1"/>
  <c r="N26" i="38"/>
  <c r="O26" i="38"/>
  <c r="N25" i="38"/>
  <c r="O25" i="38" s="1"/>
  <c r="N24" i="38"/>
  <c r="O24" i="38" s="1"/>
  <c r="N23" i="38"/>
  <c r="O23" i="38" s="1"/>
  <c r="N22" i="38"/>
  <c r="O22" i="38"/>
  <c r="N21" i="38"/>
  <c r="O21" i="38" s="1"/>
  <c r="N20" i="38"/>
  <c r="O20" i="38"/>
  <c r="M19" i="38"/>
  <c r="L19" i="38"/>
  <c r="K19" i="38"/>
  <c r="J19" i="38"/>
  <c r="I19" i="38"/>
  <c r="H19" i="38"/>
  <c r="G19" i="38"/>
  <c r="F19" i="38"/>
  <c r="E19" i="38"/>
  <c r="D19" i="38"/>
  <c r="N18" i="38"/>
  <c r="O18" i="38"/>
  <c r="N17" i="38"/>
  <c r="O17" i="38" s="1"/>
  <c r="N16" i="38"/>
  <c r="O16" i="38" s="1"/>
  <c r="N15" i="38"/>
  <c r="O15" i="38" s="1"/>
  <c r="N14" i="38"/>
  <c r="O14" i="38"/>
  <c r="M13" i="38"/>
  <c r="L13" i="38"/>
  <c r="K13" i="38"/>
  <c r="J13" i="38"/>
  <c r="J57" i="38" s="1"/>
  <c r="I13" i="38"/>
  <c r="H13" i="38"/>
  <c r="G13" i="38"/>
  <c r="F13" i="38"/>
  <c r="E13" i="38"/>
  <c r="D13" i="38"/>
  <c r="N12" i="38"/>
  <c r="O12" i="38"/>
  <c r="N11" i="38"/>
  <c r="O11" i="38" s="1"/>
  <c r="N10" i="38"/>
  <c r="O10" i="38"/>
  <c r="N9" i="38"/>
  <c r="O9" i="38" s="1"/>
  <c r="N8" i="38"/>
  <c r="O8" i="38" s="1"/>
  <c r="N7" i="38"/>
  <c r="O7" i="38" s="1"/>
  <c r="N6" i="38"/>
  <c r="O6" i="38"/>
  <c r="M5" i="38"/>
  <c r="L5" i="38"/>
  <c r="K5" i="38"/>
  <c r="N5" i="38" s="1"/>
  <c r="O5" i="38" s="1"/>
  <c r="J5" i="38"/>
  <c r="I5" i="38"/>
  <c r="H5" i="38"/>
  <c r="G5" i="38"/>
  <c r="F5" i="38"/>
  <c r="E5" i="38"/>
  <c r="D5" i="38"/>
  <c r="N56" i="37"/>
  <c r="O56" i="37"/>
  <c r="N55" i="37"/>
  <c r="O55" i="37" s="1"/>
  <c r="M54" i="37"/>
  <c r="L54" i="37"/>
  <c r="K54" i="37"/>
  <c r="J54" i="37"/>
  <c r="I54" i="37"/>
  <c r="H54" i="37"/>
  <c r="G54" i="37"/>
  <c r="F54" i="37"/>
  <c r="E54" i="37"/>
  <c r="D54" i="37"/>
  <c r="N53" i="37"/>
  <c r="O53" i="37" s="1"/>
  <c r="N52" i="37"/>
  <c r="O52" i="37" s="1"/>
  <c r="N51" i="37"/>
  <c r="O51" i="37"/>
  <c r="N50" i="37"/>
  <c r="O50" i="37" s="1"/>
  <c r="N49" i="37"/>
  <c r="O49" i="37" s="1"/>
  <c r="M48" i="37"/>
  <c r="L48" i="37"/>
  <c r="K48" i="37"/>
  <c r="J48" i="37"/>
  <c r="I48" i="37"/>
  <c r="H48" i="37"/>
  <c r="G48" i="37"/>
  <c r="F48" i="37"/>
  <c r="E48" i="37"/>
  <c r="D48" i="37"/>
  <c r="N47" i="37"/>
  <c r="O47" i="37" s="1"/>
  <c r="N46" i="37"/>
  <c r="O46" i="37"/>
  <c r="M45" i="37"/>
  <c r="M57" i="37" s="1"/>
  <c r="L45" i="37"/>
  <c r="K45" i="37"/>
  <c r="J45" i="37"/>
  <c r="I45" i="37"/>
  <c r="H45" i="37"/>
  <c r="G45" i="37"/>
  <c r="F45" i="37"/>
  <c r="E45" i="37"/>
  <c r="N45" i="37" s="1"/>
  <c r="O45" i="37" s="1"/>
  <c r="D45" i="37"/>
  <c r="N44" i="37"/>
  <c r="O44" i="37" s="1"/>
  <c r="N43" i="37"/>
  <c r="O43" i="37" s="1"/>
  <c r="N42" i="37"/>
  <c r="O42" i="37"/>
  <c r="N41" i="37"/>
  <c r="O41" i="37" s="1"/>
  <c r="N40" i="37"/>
  <c r="O40" i="37" s="1"/>
  <c r="N39" i="37"/>
  <c r="O39" i="37"/>
  <c r="N38" i="37"/>
  <c r="O38" i="37" s="1"/>
  <c r="N37" i="37"/>
  <c r="O37" i="37" s="1"/>
  <c r="N36" i="37"/>
  <c r="O36" i="37"/>
  <c r="M35" i="37"/>
  <c r="L35" i="37"/>
  <c r="K35" i="37"/>
  <c r="J35" i="37"/>
  <c r="I35" i="37"/>
  <c r="H35" i="37"/>
  <c r="G35" i="37"/>
  <c r="N35" i="37" s="1"/>
  <c r="O35" i="37" s="1"/>
  <c r="F35" i="37"/>
  <c r="E35" i="37"/>
  <c r="D35" i="37"/>
  <c r="N34" i="37"/>
  <c r="O34" i="37"/>
  <c r="N33" i="37"/>
  <c r="O33" i="37" s="1"/>
  <c r="N32" i="37"/>
  <c r="O32" i="37" s="1"/>
  <c r="N31" i="37"/>
  <c r="O31" i="37" s="1"/>
  <c r="N30" i="37"/>
  <c r="O30" i="37" s="1"/>
  <c r="N29" i="37"/>
  <c r="O29" i="37" s="1"/>
  <c r="N28" i="37"/>
  <c r="O28" i="37"/>
  <c r="M27" i="37"/>
  <c r="L27" i="37"/>
  <c r="K27" i="37"/>
  <c r="K57" i="37" s="1"/>
  <c r="J27" i="37"/>
  <c r="I27" i="37"/>
  <c r="H27" i="37"/>
  <c r="G27" i="37"/>
  <c r="F27" i="37"/>
  <c r="E27" i="37"/>
  <c r="D27" i="37"/>
  <c r="N26" i="37"/>
  <c r="O26" i="37" s="1"/>
  <c r="N25" i="37"/>
  <c r="O25" i="37" s="1"/>
  <c r="N24" i="37"/>
  <c r="O24" i="37" s="1"/>
  <c r="N23" i="37"/>
  <c r="O23" i="37" s="1"/>
  <c r="N22" i="37"/>
  <c r="O22" i="37" s="1"/>
  <c r="N21" i="37"/>
  <c r="O21" i="37"/>
  <c r="N20" i="37"/>
  <c r="O20" i="37" s="1"/>
  <c r="N19" i="37"/>
  <c r="O19" i="37" s="1"/>
  <c r="N18" i="37"/>
  <c r="O18" i="37" s="1"/>
  <c r="N17" i="37"/>
  <c r="O17" i="37" s="1"/>
  <c r="N16" i="37"/>
  <c r="O16" i="37" s="1"/>
  <c r="M15" i="37"/>
  <c r="L15" i="37"/>
  <c r="K15" i="37"/>
  <c r="J15" i="37"/>
  <c r="I15" i="37"/>
  <c r="H15" i="37"/>
  <c r="G15" i="37"/>
  <c r="F15" i="37"/>
  <c r="E15" i="37"/>
  <c r="D15" i="37"/>
  <c r="N14" i="37"/>
  <c r="O14" i="37" s="1"/>
  <c r="N13" i="37"/>
  <c r="O13" i="37" s="1"/>
  <c r="N12" i="37"/>
  <c r="O12" i="37" s="1"/>
  <c r="N11" i="37"/>
  <c r="O11" i="37" s="1"/>
  <c r="N10" i="37"/>
  <c r="O10" i="37" s="1"/>
  <c r="N9" i="37"/>
  <c r="O9" i="37"/>
  <c r="N8" i="37"/>
  <c r="O8" i="37" s="1"/>
  <c r="N7" i="37"/>
  <c r="O7" i="37" s="1"/>
  <c r="N6" i="37"/>
  <c r="O6" i="37" s="1"/>
  <c r="M5" i="37"/>
  <c r="L5" i="37"/>
  <c r="L57" i="37" s="1"/>
  <c r="K5" i="37"/>
  <c r="J5" i="37"/>
  <c r="I5" i="37"/>
  <c r="H5" i="37"/>
  <c r="H57" i="37" s="1"/>
  <c r="G5" i="37"/>
  <c r="G57" i="37" s="1"/>
  <c r="F5" i="37"/>
  <c r="E5" i="37"/>
  <c r="D5" i="37"/>
  <c r="N58" i="36"/>
  <c r="O58" i="36"/>
  <c r="N57" i="36"/>
  <c r="O57" i="36" s="1"/>
  <c r="N56" i="36"/>
  <c r="O56" i="36" s="1"/>
  <c r="M55" i="36"/>
  <c r="L55" i="36"/>
  <c r="K55" i="36"/>
  <c r="J55" i="36"/>
  <c r="J59" i="36" s="1"/>
  <c r="I55" i="36"/>
  <c r="H55" i="36"/>
  <c r="G55" i="36"/>
  <c r="F55" i="36"/>
  <c r="N55" i="36" s="1"/>
  <c r="O55" i="36" s="1"/>
  <c r="E55" i="36"/>
  <c r="D55" i="36"/>
  <c r="N54" i="36"/>
  <c r="O54" i="36" s="1"/>
  <c r="N53" i="36"/>
  <c r="O53" i="36" s="1"/>
  <c r="N52" i="36"/>
  <c r="O52" i="36"/>
  <c r="N51" i="36"/>
  <c r="O51" i="36"/>
  <c r="N50" i="36"/>
  <c r="O50" i="36"/>
  <c r="M49" i="36"/>
  <c r="L49" i="36"/>
  <c r="K49" i="36"/>
  <c r="J49" i="36"/>
  <c r="I49" i="36"/>
  <c r="H49" i="36"/>
  <c r="H59" i="36" s="1"/>
  <c r="G49" i="36"/>
  <c r="F49" i="36"/>
  <c r="E49" i="36"/>
  <c r="D49" i="36"/>
  <c r="N49" i="36" s="1"/>
  <c r="O49" i="36" s="1"/>
  <c r="N48" i="36"/>
  <c r="O48" i="36" s="1"/>
  <c r="N47" i="36"/>
  <c r="O47" i="36" s="1"/>
  <c r="M46" i="36"/>
  <c r="L46" i="36"/>
  <c r="K46" i="36"/>
  <c r="J46" i="36"/>
  <c r="I46" i="36"/>
  <c r="H46" i="36"/>
  <c r="G46" i="36"/>
  <c r="F46" i="36"/>
  <c r="E46" i="36"/>
  <c r="D46" i="36"/>
  <c r="N46" i="36" s="1"/>
  <c r="O46" i="36" s="1"/>
  <c r="N45" i="36"/>
  <c r="O45" i="36" s="1"/>
  <c r="N44" i="36"/>
  <c r="O44" i="36"/>
  <c r="N43" i="36"/>
  <c r="O43" i="36" s="1"/>
  <c r="N42" i="36"/>
  <c r="O42" i="36"/>
  <c r="N41" i="36"/>
  <c r="O41" i="36" s="1"/>
  <c r="N40" i="36"/>
  <c r="O40" i="36" s="1"/>
  <c r="N39" i="36"/>
  <c r="O39" i="36" s="1"/>
  <c r="N38" i="36"/>
  <c r="O38" i="36"/>
  <c r="N37" i="36"/>
  <c r="O37" i="36" s="1"/>
  <c r="M36" i="36"/>
  <c r="M59" i="36"/>
  <c r="L36" i="36"/>
  <c r="K36" i="36"/>
  <c r="J36" i="36"/>
  <c r="I36" i="36"/>
  <c r="H36" i="36"/>
  <c r="G36" i="36"/>
  <c r="F36" i="36"/>
  <c r="F59" i="36" s="1"/>
  <c r="E36" i="36"/>
  <c r="D36" i="36"/>
  <c r="N35" i="36"/>
  <c r="O35" i="36" s="1"/>
  <c r="N34" i="36"/>
  <c r="O34" i="36" s="1"/>
  <c r="N33" i="36"/>
  <c r="O33" i="36"/>
  <c r="N32" i="36"/>
  <c r="O32" i="36" s="1"/>
  <c r="N31" i="36"/>
  <c r="O31" i="36" s="1"/>
  <c r="N30" i="36"/>
  <c r="O30" i="36" s="1"/>
  <c r="N29" i="36"/>
  <c r="O29" i="36" s="1"/>
  <c r="N28" i="36"/>
  <c r="O28" i="36" s="1"/>
  <c r="M27" i="36"/>
  <c r="L27" i="36"/>
  <c r="K27" i="36"/>
  <c r="J27" i="36"/>
  <c r="I27" i="36"/>
  <c r="H27" i="36"/>
  <c r="G27" i="36"/>
  <c r="F27" i="36"/>
  <c r="E27" i="36"/>
  <c r="D27" i="36"/>
  <c r="N26" i="36"/>
  <c r="O26" i="36"/>
  <c r="N25" i="36"/>
  <c r="O25" i="36" s="1"/>
  <c r="N24" i="36"/>
  <c r="O24" i="36" s="1"/>
  <c r="N23" i="36"/>
  <c r="O23" i="36" s="1"/>
  <c r="N22" i="36"/>
  <c r="O22" i="36" s="1"/>
  <c r="N21" i="36"/>
  <c r="O21" i="36" s="1"/>
  <c r="N20" i="36"/>
  <c r="O20" i="36"/>
  <c r="N19" i="36"/>
  <c r="O19" i="36" s="1"/>
  <c r="N18" i="36"/>
  <c r="O18" i="36" s="1"/>
  <c r="N17" i="36"/>
  <c r="O17" i="36" s="1"/>
  <c r="N16" i="36"/>
  <c r="O16" i="36" s="1"/>
  <c r="M15" i="36"/>
  <c r="L15" i="36"/>
  <c r="K15" i="36"/>
  <c r="J15" i="36"/>
  <c r="I15" i="36"/>
  <c r="H15" i="36"/>
  <c r="G15" i="36"/>
  <c r="F15" i="36"/>
  <c r="E15" i="36"/>
  <c r="D15" i="36"/>
  <c r="N14" i="36"/>
  <c r="O14" i="36" s="1"/>
  <c r="N13" i="36"/>
  <c r="O13" i="36" s="1"/>
  <c r="N12" i="36"/>
  <c r="O12" i="36"/>
  <c r="N11" i="36"/>
  <c r="O11" i="36" s="1"/>
  <c r="N10" i="36"/>
  <c r="O10" i="36" s="1"/>
  <c r="N9" i="36"/>
  <c r="O9" i="36" s="1"/>
  <c r="N8" i="36"/>
  <c r="O8" i="36" s="1"/>
  <c r="N7" i="36"/>
  <c r="O7" i="36" s="1"/>
  <c r="N6" i="36"/>
  <c r="O6" i="36"/>
  <c r="M5" i="36"/>
  <c r="L5" i="36"/>
  <c r="K5" i="36"/>
  <c r="K59" i="36" s="1"/>
  <c r="J5" i="36"/>
  <c r="I5" i="36"/>
  <c r="H5" i="36"/>
  <c r="G5" i="36"/>
  <c r="N5" i="36" s="1"/>
  <c r="O5" i="36" s="1"/>
  <c r="F5" i="36"/>
  <c r="E5" i="36"/>
  <c r="E59" i="36" s="1"/>
  <c r="D5" i="36"/>
  <c r="N60" i="35"/>
  <c r="O60" i="35"/>
  <c r="M59" i="35"/>
  <c r="L59" i="35"/>
  <c r="K59" i="35"/>
  <c r="J59" i="35"/>
  <c r="I59" i="35"/>
  <c r="H59" i="35"/>
  <c r="G59" i="35"/>
  <c r="N59" i="35" s="1"/>
  <c r="O59" i="35" s="1"/>
  <c r="F59" i="35"/>
  <c r="E59" i="35"/>
  <c r="D59" i="35"/>
  <c r="N58" i="35"/>
  <c r="O58" i="35"/>
  <c r="N57" i="35"/>
  <c r="O57" i="35" s="1"/>
  <c r="N56" i="35"/>
  <c r="O56" i="35" s="1"/>
  <c r="N55" i="35"/>
  <c r="O55" i="35" s="1"/>
  <c r="N54" i="35"/>
  <c r="O54" i="35" s="1"/>
  <c r="N53" i="35"/>
  <c r="O53" i="35" s="1"/>
  <c r="M52" i="35"/>
  <c r="L52" i="35"/>
  <c r="K52" i="35"/>
  <c r="J52" i="35"/>
  <c r="I52" i="35"/>
  <c r="H52" i="35"/>
  <c r="G52" i="35"/>
  <c r="F52" i="35"/>
  <c r="E52" i="35"/>
  <c r="D52" i="35"/>
  <c r="N51" i="35"/>
  <c r="O51" i="35" s="1"/>
  <c r="N50" i="35"/>
  <c r="O50" i="35"/>
  <c r="M49" i="35"/>
  <c r="L49" i="35"/>
  <c r="K49" i="35"/>
  <c r="J49" i="35"/>
  <c r="I49" i="35"/>
  <c r="H49" i="35"/>
  <c r="G49" i="35"/>
  <c r="F49" i="35"/>
  <c r="E49" i="35"/>
  <c r="D49" i="35"/>
  <c r="N48" i="35"/>
  <c r="O48" i="35" s="1"/>
  <c r="N47" i="35"/>
  <c r="O47" i="35" s="1"/>
  <c r="N46" i="35"/>
  <c r="O46" i="35" s="1"/>
  <c r="N45" i="35"/>
  <c r="O45" i="35" s="1"/>
  <c r="N44" i="35"/>
  <c r="O44" i="35" s="1"/>
  <c r="N43" i="35"/>
  <c r="O43" i="35"/>
  <c r="N42" i="35"/>
  <c r="O42" i="35" s="1"/>
  <c r="N41" i="35"/>
  <c r="O41" i="35" s="1"/>
  <c r="N40" i="35"/>
  <c r="O40" i="35" s="1"/>
  <c r="M39" i="35"/>
  <c r="M61" i="35" s="1"/>
  <c r="L39" i="35"/>
  <c r="K39" i="35"/>
  <c r="J39" i="35"/>
  <c r="I39" i="35"/>
  <c r="H39" i="35"/>
  <c r="G39" i="35"/>
  <c r="F39" i="35"/>
  <c r="N39" i="35" s="1"/>
  <c r="O39" i="35" s="1"/>
  <c r="E39" i="35"/>
  <c r="D39" i="35"/>
  <c r="N38" i="35"/>
  <c r="O38" i="35"/>
  <c r="N37" i="35"/>
  <c r="O37" i="35" s="1"/>
  <c r="N36" i="35"/>
  <c r="O36" i="35"/>
  <c r="N35" i="35"/>
  <c r="O35" i="35" s="1"/>
  <c r="N34" i="35"/>
  <c r="O34" i="35"/>
  <c r="N33" i="35"/>
  <c r="O33" i="35"/>
  <c r="N32" i="35"/>
  <c r="O32" i="35"/>
  <c r="N31" i="35"/>
  <c r="O31" i="35" s="1"/>
  <c r="N30" i="35"/>
  <c r="O30" i="35"/>
  <c r="N29" i="35"/>
  <c r="O29" i="35" s="1"/>
  <c r="N28" i="35"/>
  <c r="O28" i="35"/>
  <c r="M27" i="35"/>
  <c r="L27" i="35"/>
  <c r="K27" i="35"/>
  <c r="J27" i="35"/>
  <c r="I27" i="35"/>
  <c r="H27" i="35"/>
  <c r="G27" i="35"/>
  <c r="F27" i="35"/>
  <c r="E27" i="35"/>
  <c r="D27" i="35"/>
  <c r="N26" i="35"/>
  <c r="O26" i="35"/>
  <c r="N25" i="35"/>
  <c r="O25" i="35"/>
  <c r="N24" i="35"/>
  <c r="O24" i="35" s="1"/>
  <c r="N23" i="35"/>
  <c r="O23" i="35"/>
  <c r="N22" i="35"/>
  <c r="O22" i="35" s="1"/>
  <c r="N21" i="35"/>
  <c r="O21" i="35"/>
  <c r="N20" i="35"/>
  <c r="O20" i="35"/>
  <c r="N19" i="35"/>
  <c r="O19" i="35"/>
  <c r="N18" i="35"/>
  <c r="O18" i="35" s="1"/>
  <c r="N17" i="35"/>
  <c r="O17" i="35"/>
  <c r="N16" i="35"/>
  <c r="O16" i="35" s="1"/>
  <c r="M15" i="35"/>
  <c r="L15" i="35"/>
  <c r="K15" i="35"/>
  <c r="J15" i="35"/>
  <c r="I15" i="35"/>
  <c r="N15" i="35" s="1"/>
  <c r="O15" i="35" s="1"/>
  <c r="H15" i="35"/>
  <c r="G15" i="35"/>
  <c r="F15" i="35"/>
  <c r="E15" i="35"/>
  <c r="D15" i="35"/>
  <c r="N14" i="35"/>
  <c r="O14" i="35" s="1"/>
  <c r="N13" i="35"/>
  <c r="O13" i="35" s="1"/>
  <c r="N12" i="35"/>
  <c r="O12" i="35" s="1"/>
  <c r="N11" i="35"/>
  <c r="O11" i="35"/>
  <c r="N10" i="35"/>
  <c r="O10" i="35"/>
  <c r="N9" i="35"/>
  <c r="O9" i="35" s="1"/>
  <c r="N8" i="35"/>
  <c r="O8" i="35" s="1"/>
  <c r="N7" i="35"/>
  <c r="O7" i="35" s="1"/>
  <c r="N6" i="35"/>
  <c r="O6" i="35" s="1"/>
  <c r="M5" i="35"/>
  <c r="L5" i="35"/>
  <c r="K5" i="35"/>
  <c r="J5" i="35"/>
  <c r="I5" i="35"/>
  <c r="H5" i="35"/>
  <c r="G5" i="35"/>
  <c r="F5" i="35"/>
  <c r="E5" i="35"/>
  <c r="D5" i="35"/>
  <c r="N57" i="34"/>
  <c r="O57" i="34" s="1"/>
  <c r="N56" i="34"/>
  <c r="O56" i="34" s="1"/>
  <c r="M55" i="34"/>
  <c r="L55" i="34"/>
  <c r="K55" i="34"/>
  <c r="J55" i="34"/>
  <c r="I55" i="34"/>
  <c r="H55" i="34"/>
  <c r="G55" i="34"/>
  <c r="F55" i="34"/>
  <c r="E55" i="34"/>
  <c r="D55" i="34"/>
  <c r="N55" i="34" s="1"/>
  <c r="O55" i="34" s="1"/>
  <c r="N54" i="34"/>
  <c r="O54" i="34"/>
  <c r="N53" i="34"/>
  <c r="O53" i="34" s="1"/>
  <c r="N52" i="34"/>
  <c r="O52" i="34" s="1"/>
  <c r="N51" i="34"/>
  <c r="O51" i="34" s="1"/>
  <c r="N50" i="34"/>
  <c r="O50" i="34" s="1"/>
  <c r="N49" i="34"/>
  <c r="O49" i="34" s="1"/>
  <c r="M48" i="34"/>
  <c r="L48" i="34"/>
  <c r="K48" i="34"/>
  <c r="J48" i="34"/>
  <c r="I48" i="34"/>
  <c r="H48" i="34"/>
  <c r="G48" i="34"/>
  <c r="F48" i="34"/>
  <c r="E48" i="34"/>
  <c r="D48" i="34"/>
  <c r="N47" i="34"/>
  <c r="O47" i="34"/>
  <c r="N46" i="34"/>
  <c r="O46" i="34" s="1"/>
  <c r="M45" i="34"/>
  <c r="L45" i="34"/>
  <c r="K45" i="34"/>
  <c r="J45" i="34"/>
  <c r="I45" i="34"/>
  <c r="N45" i="34" s="1"/>
  <c r="O45" i="34" s="1"/>
  <c r="H45" i="34"/>
  <c r="G45" i="34"/>
  <c r="F45" i="34"/>
  <c r="E45" i="34"/>
  <c r="D45" i="34"/>
  <c r="N44" i="34"/>
  <c r="O44" i="34" s="1"/>
  <c r="N43" i="34"/>
  <c r="O43" i="34" s="1"/>
  <c r="N42" i="34"/>
  <c r="O42" i="34" s="1"/>
  <c r="N41" i="34"/>
  <c r="O41" i="34" s="1"/>
  <c r="N40" i="34"/>
  <c r="O40" i="34" s="1"/>
  <c r="N39" i="34"/>
  <c r="O39" i="34" s="1"/>
  <c r="N38" i="34"/>
  <c r="O38" i="34" s="1"/>
  <c r="N37" i="34"/>
  <c r="O37" i="34" s="1"/>
  <c r="N36" i="34"/>
  <c r="O36" i="34" s="1"/>
  <c r="M35" i="34"/>
  <c r="L35" i="34"/>
  <c r="K35" i="34"/>
  <c r="J35" i="34"/>
  <c r="I35" i="34"/>
  <c r="H35" i="34"/>
  <c r="G35" i="34"/>
  <c r="F35" i="34"/>
  <c r="E35" i="34"/>
  <c r="N35" i="34" s="1"/>
  <c r="O35" i="34" s="1"/>
  <c r="D35" i="34"/>
  <c r="N34" i="34"/>
  <c r="O34" i="34" s="1"/>
  <c r="N33" i="34"/>
  <c r="O33" i="34" s="1"/>
  <c r="N32" i="34"/>
  <c r="O32" i="34" s="1"/>
  <c r="N31" i="34"/>
  <c r="O31" i="34" s="1"/>
  <c r="N30" i="34"/>
  <c r="O30" i="34" s="1"/>
  <c r="N29" i="34"/>
  <c r="O29" i="34" s="1"/>
  <c r="N28" i="34"/>
  <c r="O28" i="34" s="1"/>
  <c r="N27" i="34"/>
  <c r="O27" i="34" s="1"/>
  <c r="N26" i="34"/>
  <c r="O26" i="34"/>
  <c r="M25" i="34"/>
  <c r="L25" i="34"/>
  <c r="K25" i="34"/>
  <c r="J25" i="34"/>
  <c r="I25" i="34"/>
  <c r="H25" i="34"/>
  <c r="G25" i="34"/>
  <c r="F25" i="34"/>
  <c r="E25" i="34"/>
  <c r="E58" i="34" s="1"/>
  <c r="D25" i="34"/>
  <c r="N25" i="34" s="1"/>
  <c r="O25" i="34" s="1"/>
  <c r="N24" i="34"/>
  <c r="O24" i="34" s="1"/>
  <c r="N23" i="34"/>
  <c r="O23" i="34"/>
  <c r="N22" i="34"/>
  <c r="O22" i="34"/>
  <c r="N21" i="34"/>
  <c r="O21" i="34"/>
  <c r="N20" i="34"/>
  <c r="O20" i="34" s="1"/>
  <c r="N19" i="34"/>
  <c r="O19" i="34"/>
  <c r="N18" i="34"/>
  <c r="O18" i="34" s="1"/>
  <c r="N17" i="34"/>
  <c r="O17" i="34"/>
  <c r="N16" i="34"/>
  <c r="O16" i="34"/>
  <c r="M15" i="34"/>
  <c r="L15" i="34"/>
  <c r="K15" i="34"/>
  <c r="K58" i="34" s="1"/>
  <c r="J15" i="34"/>
  <c r="I15" i="34"/>
  <c r="H15" i="34"/>
  <c r="G15" i="34"/>
  <c r="F15" i="34"/>
  <c r="E15" i="34"/>
  <c r="D15" i="34"/>
  <c r="N15" i="34" s="1"/>
  <c r="O15" i="34" s="1"/>
  <c r="N14" i="34"/>
  <c r="O14" i="34"/>
  <c r="N13" i="34"/>
  <c r="O13" i="34" s="1"/>
  <c r="N12" i="34"/>
  <c r="O12" i="34"/>
  <c r="N11" i="34"/>
  <c r="O11" i="34" s="1"/>
  <c r="N10" i="34"/>
  <c r="O10" i="34"/>
  <c r="N9" i="34"/>
  <c r="O9" i="34"/>
  <c r="N8" i="34"/>
  <c r="O8" i="34"/>
  <c r="N7" i="34"/>
  <c r="O7" i="34" s="1"/>
  <c r="N6" i="34"/>
  <c r="O6" i="34"/>
  <c r="M5" i="34"/>
  <c r="M58" i="34" s="1"/>
  <c r="L5" i="34"/>
  <c r="L58" i="34"/>
  <c r="K5" i="34"/>
  <c r="J5" i="34"/>
  <c r="J58" i="34"/>
  <c r="I5" i="34"/>
  <c r="I58" i="34" s="1"/>
  <c r="H5" i="34"/>
  <c r="H58" i="34"/>
  <c r="G5" i="34"/>
  <c r="G58" i="34" s="1"/>
  <c r="F5" i="34"/>
  <c r="N5" i="34" s="1"/>
  <c r="O5" i="34" s="1"/>
  <c r="F58" i="34"/>
  <c r="E5" i="34"/>
  <c r="D5" i="34"/>
  <c r="D58" i="34"/>
  <c r="N58" i="34" s="1"/>
  <c r="O58" i="34" s="1"/>
  <c r="N56" i="33"/>
  <c r="O56" i="33" s="1"/>
  <c r="N37" i="33"/>
  <c r="O37" i="33"/>
  <c r="N38" i="33"/>
  <c r="O38" i="33" s="1"/>
  <c r="N39" i="33"/>
  <c r="O39" i="33"/>
  <c r="N40" i="33"/>
  <c r="O40" i="33"/>
  <c r="N41" i="33"/>
  <c r="O41" i="33"/>
  <c r="N42" i="33"/>
  <c r="O42" i="33" s="1"/>
  <c r="N43" i="33"/>
  <c r="O43" i="33"/>
  <c r="N26" i="33"/>
  <c r="O26" i="33" s="1"/>
  <c r="N27" i="33"/>
  <c r="O27" i="33"/>
  <c r="N28" i="33"/>
  <c r="O28" i="33"/>
  <c r="N29" i="33"/>
  <c r="O29" i="33"/>
  <c r="N30" i="33"/>
  <c r="O30" i="33" s="1"/>
  <c r="N31" i="33"/>
  <c r="O31" i="33"/>
  <c r="N32" i="33"/>
  <c r="O32" i="33" s="1"/>
  <c r="N33" i="33"/>
  <c r="O33" i="33"/>
  <c r="N34" i="33"/>
  <c r="O34" i="33"/>
  <c r="N35" i="33"/>
  <c r="O35" i="33"/>
  <c r="N8" i="33"/>
  <c r="O8" i="33" s="1"/>
  <c r="N9" i="33"/>
  <c r="O9" i="33"/>
  <c r="E36" i="33"/>
  <c r="N36" i="33" s="1"/>
  <c r="O36" i="33" s="1"/>
  <c r="F36" i="33"/>
  <c r="G36" i="33"/>
  <c r="H36" i="33"/>
  <c r="I36" i="33"/>
  <c r="J36" i="33"/>
  <c r="K36" i="33"/>
  <c r="L36" i="33"/>
  <c r="M36" i="33"/>
  <c r="D36" i="33"/>
  <c r="E24" i="33"/>
  <c r="F24" i="33"/>
  <c r="G24" i="33"/>
  <c r="H24" i="33"/>
  <c r="I24" i="33"/>
  <c r="J24" i="33"/>
  <c r="K24" i="33"/>
  <c r="L24" i="33"/>
  <c r="M24" i="33"/>
  <c r="D24" i="33"/>
  <c r="N24" i="33" s="1"/>
  <c r="O24" i="33" s="1"/>
  <c r="E14" i="33"/>
  <c r="F14" i="33"/>
  <c r="G14" i="33"/>
  <c r="G57" i="33" s="1"/>
  <c r="H14" i="33"/>
  <c r="I14" i="33"/>
  <c r="J14" i="33"/>
  <c r="K14" i="33"/>
  <c r="L14" i="33"/>
  <c r="L57" i="33" s="1"/>
  <c r="M14" i="33"/>
  <c r="D14" i="33"/>
  <c r="N14" i="33" s="1"/>
  <c r="O14" i="33" s="1"/>
  <c r="E5" i="33"/>
  <c r="E57" i="33" s="1"/>
  <c r="F5" i="33"/>
  <c r="F57" i="33" s="1"/>
  <c r="G5" i="33"/>
  <c r="H5" i="33"/>
  <c r="H57" i="33" s="1"/>
  <c r="I5" i="33"/>
  <c r="I57" i="33" s="1"/>
  <c r="J5" i="33"/>
  <c r="J57" i="33" s="1"/>
  <c r="K5" i="33"/>
  <c r="K57" i="33"/>
  <c r="L5" i="33"/>
  <c r="M5" i="33"/>
  <c r="M57" i="33"/>
  <c r="D5" i="33"/>
  <c r="N5" i="33" s="1"/>
  <c r="O5" i="33" s="1"/>
  <c r="E54" i="33"/>
  <c r="F54" i="33"/>
  <c r="G54" i="33"/>
  <c r="H54" i="33"/>
  <c r="I54" i="33"/>
  <c r="J54" i="33"/>
  <c r="K54" i="33"/>
  <c r="N54" i="33" s="1"/>
  <c r="O54" i="33" s="1"/>
  <c r="L54" i="33"/>
  <c r="M54" i="33"/>
  <c r="D54" i="33"/>
  <c r="N55" i="33"/>
  <c r="O55" i="33" s="1"/>
  <c r="N49" i="33"/>
  <c r="O49" i="33" s="1"/>
  <c r="N50" i="33"/>
  <c r="O50" i="33" s="1"/>
  <c r="N51" i="33"/>
  <c r="O51" i="33" s="1"/>
  <c r="N52" i="33"/>
  <c r="O52" i="33"/>
  <c r="N53" i="33"/>
  <c r="O53" i="33"/>
  <c r="N48" i="33"/>
  <c r="O48" i="33" s="1"/>
  <c r="E47" i="33"/>
  <c r="F47" i="33"/>
  <c r="G47" i="33"/>
  <c r="H47" i="33"/>
  <c r="I47" i="33"/>
  <c r="J47" i="33"/>
  <c r="K47" i="33"/>
  <c r="L47" i="33"/>
  <c r="M47" i="33"/>
  <c r="D47" i="33"/>
  <c r="N47" i="33" s="1"/>
  <c r="O47" i="33" s="1"/>
  <c r="E45" i="33"/>
  <c r="F45" i="33"/>
  <c r="G45" i="33"/>
  <c r="H45" i="33"/>
  <c r="I45" i="33"/>
  <c r="J45" i="33"/>
  <c r="K45" i="33"/>
  <c r="L45" i="33"/>
  <c r="M45" i="33"/>
  <c r="D45" i="33"/>
  <c r="N45" i="33" s="1"/>
  <c r="O45" i="33" s="1"/>
  <c r="N46" i="33"/>
  <c r="O46" i="33"/>
  <c r="N21" i="33"/>
  <c r="O21" i="33" s="1"/>
  <c r="N22" i="33"/>
  <c r="O22" i="33"/>
  <c r="N20" i="33"/>
  <c r="O20" i="33" s="1"/>
  <c r="N44" i="33"/>
  <c r="O44" i="33"/>
  <c r="N16" i="33"/>
  <c r="O16" i="33"/>
  <c r="N17" i="33"/>
  <c r="O17" i="33" s="1"/>
  <c r="N18" i="33"/>
  <c r="O18" i="33"/>
  <c r="N19" i="33"/>
  <c r="O19" i="33" s="1"/>
  <c r="N23" i="33"/>
  <c r="O23" i="33"/>
  <c r="N7" i="33"/>
  <c r="O7" i="33"/>
  <c r="N10" i="33"/>
  <c r="O10" i="33"/>
  <c r="N11" i="33"/>
  <c r="O11" i="33" s="1"/>
  <c r="N12" i="33"/>
  <c r="O12" i="33"/>
  <c r="N13" i="33"/>
  <c r="O13" i="33" s="1"/>
  <c r="N6" i="33"/>
  <c r="O6" i="33"/>
  <c r="N25" i="33"/>
  <c r="O25" i="33"/>
  <c r="N15" i="33"/>
  <c r="O15" i="33"/>
  <c r="J61" i="35"/>
  <c r="H61" i="35"/>
  <c r="L61" i="35"/>
  <c r="F61" i="35"/>
  <c r="N52" i="35"/>
  <c r="O52" i="35" s="1"/>
  <c r="I61" i="35"/>
  <c r="D61" i="35"/>
  <c r="L59" i="36"/>
  <c r="N36" i="36"/>
  <c r="O36" i="36" s="1"/>
  <c r="N15" i="36"/>
  <c r="O15" i="36" s="1"/>
  <c r="F57" i="37"/>
  <c r="J57" i="37"/>
  <c r="I57" i="37"/>
  <c r="N54" i="37"/>
  <c r="O54" i="37" s="1"/>
  <c r="N48" i="37"/>
  <c r="O48" i="37"/>
  <c r="N5" i="37"/>
  <c r="O5" i="37" s="1"/>
  <c r="M57" i="38"/>
  <c r="F57" i="38"/>
  <c r="N19" i="38"/>
  <c r="O19" i="38"/>
  <c r="I57" i="38"/>
  <c r="N54" i="38"/>
  <c r="O54" i="38"/>
  <c r="G57" i="38"/>
  <c r="K57" i="38"/>
  <c r="E57" i="38"/>
  <c r="N31" i="38"/>
  <c r="O31" i="38"/>
  <c r="M58" i="39"/>
  <c r="F58" i="39"/>
  <c r="N45" i="39"/>
  <c r="O45" i="39"/>
  <c r="K58" i="39"/>
  <c r="G58" i="39"/>
  <c r="N55" i="39"/>
  <c r="O55" i="39" s="1"/>
  <c r="N5" i="39"/>
  <c r="O5" i="39"/>
  <c r="D57" i="37"/>
  <c r="E61" i="35"/>
  <c r="K61" i="35"/>
  <c r="K60" i="40"/>
  <c r="M60" i="40"/>
  <c r="L60" i="40"/>
  <c r="H60" i="40"/>
  <c r="N48" i="40"/>
  <c r="O48" i="40"/>
  <c r="J60" i="40"/>
  <c r="N57" i="40"/>
  <c r="O57" i="40"/>
  <c r="F60" i="40"/>
  <c r="N38" i="40"/>
  <c r="O38" i="40" s="1"/>
  <c r="G60" i="40"/>
  <c r="E60" i="40"/>
  <c r="N15" i="40"/>
  <c r="O15" i="40"/>
  <c r="D60" i="40"/>
  <c r="L62" i="41"/>
  <c r="M62" i="41"/>
  <c r="H62" i="41"/>
  <c r="J62" i="41"/>
  <c r="N59" i="41"/>
  <c r="O59" i="41" s="1"/>
  <c r="E62" i="41"/>
  <c r="N52" i="41"/>
  <c r="O52" i="41" s="1"/>
  <c r="F62" i="41"/>
  <c r="I62" i="41"/>
  <c r="N39" i="41"/>
  <c r="O39" i="41"/>
  <c r="N15" i="41"/>
  <c r="O15" i="41" s="1"/>
  <c r="D62" i="41"/>
  <c r="L60" i="42"/>
  <c r="J60" i="42"/>
  <c r="N47" i="42"/>
  <c r="O47" i="42"/>
  <c r="N57" i="42"/>
  <c r="O57" i="42"/>
  <c r="I60" i="42"/>
  <c r="F60" i="42"/>
  <c r="E60" i="42"/>
  <c r="H60" i="42"/>
  <c r="D60" i="42"/>
  <c r="N27" i="42"/>
  <c r="O27" i="42"/>
  <c r="N15" i="42"/>
  <c r="O15" i="42"/>
  <c r="N5" i="42"/>
  <c r="O5" i="42" s="1"/>
  <c r="K59" i="43"/>
  <c r="L59" i="43"/>
  <c r="M59" i="43"/>
  <c r="N27" i="43"/>
  <c r="O27" i="43" s="1"/>
  <c r="F59" i="43"/>
  <c r="H59" i="43"/>
  <c r="I59" i="43"/>
  <c r="J59" i="43"/>
  <c r="N49" i="43"/>
  <c r="O49" i="43" s="1"/>
  <c r="N46" i="43"/>
  <c r="O46" i="43"/>
  <c r="D59" i="43"/>
  <c r="N5" i="43"/>
  <c r="O5" i="43"/>
  <c r="J59" i="44"/>
  <c r="L59" i="44"/>
  <c r="M59" i="44"/>
  <c r="K59" i="44"/>
  <c r="N56" i="44"/>
  <c r="O56" i="44"/>
  <c r="N15" i="44"/>
  <c r="O15" i="44" s="1"/>
  <c r="N27" i="44"/>
  <c r="O27" i="44"/>
  <c r="G59" i="44"/>
  <c r="N46" i="44"/>
  <c r="O46" i="44"/>
  <c r="F59" i="44"/>
  <c r="H59" i="44"/>
  <c r="E59" i="44"/>
  <c r="I59" i="44"/>
  <c r="N49" i="44"/>
  <c r="O49" i="44" s="1"/>
  <c r="N36" i="44"/>
  <c r="O36" i="44"/>
  <c r="D59" i="44"/>
  <c r="N59" i="44" s="1"/>
  <c r="O59" i="44" s="1"/>
  <c r="N5" i="44"/>
  <c r="O5" i="44" s="1"/>
  <c r="L61" i="45"/>
  <c r="N58" i="45"/>
  <c r="O58" i="45" s="1"/>
  <c r="M61" i="45"/>
  <c r="F61" i="45"/>
  <c r="G61" i="45"/>
  <c r="H61" i="45"/>
  <c r="N29" i="45"/>
  <c r="O29" i="45"/>
  <c r="N5" i="45"/>
  <c r="O5" i="45" s="1"/>
  <c r="I61" i="45"/>
  <c r="J61" i="45"/>
  <c r="N51" i="45"/>
  <c r="O51" i="45" s="1"/>
  <c r="K61" i="45"/>
  <c r="N15" i="45"/>
  <c r="O15" i="45" s="1"/>
  <c r="D61" i="45"/>
  <c r="N61" i="45" s="1"/>
  <c r="O61" i="45" s="1"/>
  <c r="O59" i="46"/>
  <c r="P59" i="46"/>
  <c r="O51" i="46"/>
  <c r="P51" i="46" s="1"/>
  <c r="O48" i="46"/>
  <c r="P48" i="46"/>
  <c r="O38" i="46"/>
  <c r="P38" i="46" s="1"/>
  <c r="O29" i="46"/>
  <c r="P29" i="46"/>
  <c r="E62" i="46"/>
  <c r="K62" i="46"/>
  <c r="L62" i="46"/>
  <c r="G62" i="46"/>
  <c r="I62" i="46"/>
  <c r="M62" i="46"/>
  <c r="N62" i="46"/>
  <c r="D62" i="46"/>
  <c r="H62" i="46"/>
  <c r="O5" i="46"/>
  <c r="P5" i="46" s="1"/>
  <c r="O51" i="47"/>
  <c r="P51" i="47"/>
  <c r="O38" i="47"/>
  <c r="P38" i="47"/>
  <c r="O29" i="47"/>
  <c r="P29" i="47" s="1"/>
  <c r="O15" i="47"/>
  <c r="P15" i="47" s="1"/>
  <c r="O5" i="47"/>
  <c r="P5" i="47" s="1"/>
  <c r="H48" i="47"/>
  <c r="H60" i="47"/>
  <c r="M48" i="47"/>
  <c r="M60" i="47"/>
  <c r="G48" i="47"/>
  <c r="E48" i="47"/>
  <c r="E60" i="47" s="1"/>
  <c r="N48" i="47"/>
  <c r="N60" i="47" s="1"/>
  <c r="J48" i="47"/>
  <c r="J60" i="47" s="1"/>
  <c r="L48" i="47"/>
  <c r="L60" i="47"/>
  <c r="F48" i="47"/>
  <c r="F60" i="47"/>
  <c r="D48" i="47"/>
  <c r="D60" i="47"/>
  <c r="O49" i="47"/>
  <c r="P49" i="47" s="1"/>
  <c r="K48" i="47"/>
  <c r="K60" i="47"/>
  <c r="I48" i="47"/>
  <c r="I60" i="47" s="1"/>
  <c r="O63" i="48" l="1"/>
  <c r="P63" i="48" s="1"/>
  <c r="N58" i="39"/>
  <c r="O58" i="39" s="1"/>
  <c r="O60" i="47"/>
  <c r="P60" i="47" s="1"/>
  <c r="N62" i="41"/>
  <c r="O62" i="41" s="1"/>
  <c r="N60" i="40"/>
  <c r="O60" i="40" s="1"/>
  <c r="O62" i="46"/>
  <c r="P62" i="46" s="1"/>
  <c r="N14" i="39"/>
  <c r="O14" i="39" s="1"/>
  <c r="G60" i="47"/>
  <c r="G59" i="36"/>
  <c r="D59" i="36"/>
  <c r="N59" i="36" s="1"/>
  <c r="O59" i="36" s="1"/>
  <c r="N37" i="42"/>
  <c r="O37" i="42" s="1"/>
  <c r="N13" i="38"/>
  <c r="O13" i="38" s="1"/>
  <c r="N48" i="45"/>
  <c r="O48" i="45" s="1"/>
  <c r="G60" i="42"/>
  <c r="N60" i="42" s="1"/>
  <c r="O60" i="42" s="1"/>
  <c r="E58" i="39"/>
  <c r="O15" i="46"/>
  <c r="P15" i="46" s="1"/>
  <c r="D57" i="33"/>
  <c r="N57" i="33" s="1"/>
  <c r="O57" i="33" s="1"/>
  <c r="I59" i="36"/>
  <c r="N27" i="37"/>
  <c r="O27" i="37" s="1"/>
  <c r="O48" i="47"/>
  <c r="P48" i="47" s="1"/>
  <c r="N48" i="39"/>
  <c r="O48" i="39" s="1"/>
  <c r="D57" i="38"/>
  <c r="N57" i="38" s="1"/>
  <c r="O57" i="38" s="1"/>
  <c r="G61" i="35"/>
  <c r="N61" i="35" s="1"/>
  <c r="O61" i="35" s="1"/>
  <c r="N27" i="35"/>
  <c r="O27" i="35" s="1"/>
  <c r="G59" i="43"/>
  <c r="N59" i="43" s="1"/>
  <c r="O59" i="43" s="1"/>
  <c r="N27" i="36"/>
  <c r="O27" i="36" s="1"/>
  <c r="N36" i="43"/>
  <c r="O36" i="43" s="1"/>
  <c r="N5" i="41"/>
  <c r="O5" i="41" s="1"/>
  <c r="N49" i="35"/>
  <c r="O49" i="35" s="1"/>
  <c r="E57" i="37"/>
  <c r="N57" i="37" s="1"/>
  <c r="O57" i="37" s="1"/>
  <c r="N5" i="35"/>
  <c r="O5" i="35" s="1"/>
  <c r="N15" i="37"/>
  <c r="O15" i="37" s="1"/>
  <c r="N48" i="34"/>
  <c r="O48" i="34" s="1"/>
</calcChain>
</file>

<file path=xl/sharedStrings.xml><?xml version="1.0" encoding="utf-8"?>
<sst xmlns="http://schemas.openxmlformats.org/spreadsheetml/2006/main" count="1212" uniqueCount="152">
  <si>
    <t>Building Permits</t>
  </si>
  <si>
    <t>Other Charges for Services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</si>
  <si>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</si>
  <si>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</si>
  <si>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</si>
  <si>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</si>
  <si>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</si>
  <si>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</si>
  <si>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</si>
  <si>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</si>
  <si>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</si>
  <si>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First Local Option Fuel Tax (1 to 6 Cents)</t>
  </si>
  <si>
    <t>Utility Service Tax - Electricity</t>
  </si>
  <si>
    <t>Utility Service Tax - Telecommunications</t>
  </si>
  <si>
    <t>Utility Service Tax - Propane</t>
  </si>
  <si>
    <t>Local Business Tax</t>
  </si>
  <si>
    <t>Permits, Fees, and Special Assessments</t>
  </si>
  <si>
    <t>Franchise Fee - Electricity</t>
  </si>
  <si>
    <t>Franchise Fee - Gas</t>
  </si>
  <si>
    <t>Franchise Fee - Cable Television</t>
  </si>
  <si>
    <t>Franchise Fee - Solid Waste</t>
  </si>
  <si>
    <t>Impact Fees - Residential - Public Safety</t>
  </si>
  <si>
    <t>Impact Fees - Residential - Physical Environment</t>
  </si>
  <si>
    <t>Impact Fees - Residential - Culture / Recreation</t>
  </si>
  <si>
    <t>Special Assessments - Charges for Public Services</t>
  </si>
  <si>
    <t>Federal Grant - General Government</t>
  </si>
  <si>
    <t>Federal Grant - Public Safety</t>
  </si>
  <si>
    <t>Intergovernmental Revenue</t>
  </si>
  <si>
    <t>Federal Grant - Culture / Recreation</t>
  </si>
  <si>
    <t>State Grant - Public Safety</t>
  </si>
  <si>
    <t>Federal Grant - Physical Environment - Other Physical Environment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</si>
  <si>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</si>
  <si>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</si>
  <si>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</si>
  <si>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</si>
  <si>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State Shared Revenues - Public Safety - Firefighter Supplemental Compensation</t>
  </si>
  <si>
    <t>Shared Revenue from Other Local Units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</si>
  <si>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</si>
  <si>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</si>
  <si>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</si>
  <si>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</si>
  <si>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</si>
  <si>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</si>
  <si>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</si>
  <si>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Other General Gov't Charges and Fees</t>
  </si>
  <si>
    <t>Public Safety - Law Enforcement Services</t>
  </si>
  <si>
    <t>Public Safety - Ambulance Fees</t>
  </si>
  <si>
    <t>Physical Environment - Water Utility</t>
  </si>
  <si>
    <t>Physical Environment - Sewer / Wastewater Utility</t>
  </si>
  <si>
    <t>Physical Environment - Other Physical Environment Charges</t>
  </si>
  <si>
    <t>Culture / Recreation - Parks and Recreation</t>
  </si>
  <si>
    <t>Total - All Account Codes</t>
  </si>
  <si>
    <t>Local Fiscal Year Ended September 30, 2009</t>
  </si>
  <si>
    <t>Court-Ordered Judgments and Fines - As Decided by County Court Criminal</t>
  </si>
  <si>
    <t>Interest and Other Earnings - Interest</t>
  </si>
  <si>
    <t>Interest and Other Earnings - Net Increase (Decrease) in Fair Value of Investments</t>
  </si>
  <si>
    <t>Disposition of Fixed Assets</t>
  </si>
  <si>
    <t>Contributions and Donations from Private Sources</t>
  </si>
  <si>
    <t>Pension Fund Contributions</t>
  </si>
  <si>
    <t>Other Miscellaneous Revenues - Other</t>
  </si>
  <si>
    <t>Non-Operating - Inter-Fund Group Transfers In</t>
  </si>
  <si>
    <t>Proprietary Non-Operating Sources - Other Grants and Donations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</si>
  <si>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</si>
  <si>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</si>
  <si>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</si>
  <si>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</si>
  <si>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</si>
  <si>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</si>
  <si>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</si>
  <si>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Insurance Premium Tax for Firefighters' Pension</t>
  </si>
  <si>
    <t>Casualty Insurance Premium Tax for Police Officers' Retirement</t>
  </si>
  <si>
    <t>Lake Mary Revenues Reported by Account Code and Fund Type</t>
  </si>
  <si>
    <t>Local Fiscal Year Ended September 30, 2010</t>
  </si>
  <si>
    <t>Fire Insurance Premium Tax for Firefighters' Pension</t>
  </si>
  <si>
    <t>Discretionary Sales Surtaxes</t>
  </si>
  <si>
    <t>Physical Environment - Cemetary</t>
  </si>
  <si>
    <t>Fines - Local Ordinance Violations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</si>
  <si>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</si>
  <si>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</si>
  <si>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</si>
  <si>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Communications Services Taxes</t>
  </si>
  <si>
    <t>Impact Fees - Commercial - Public Safety</t>
  </si>
  <si>
    <t>Impact Fees - Commercial - Physical Environment</t>
  </si>
  <si>
    <t>Impact Fees - Commercial - Culture / Recreation</t>
  </si>
  <si>
    <t>2011 Municipal Population:</t>
  </si>
  <si>
    <t>Local Fiscal Year Ended September 30, 2012</t>
  </si>
  <si>
    <t>Local Option Taxes</t>
  </si>
  <si>
    <t>Proceeds - Debt Proceeds</t>
  </si>
  <si>
    <t>2012 Municipal Population:</t>
  </si>
  <si>
    <t>Local Fiscal Year Ended September 30, 2013</t>
  </si>
  <si>
    <t>Insurance Premium Tax for Police Officers' Retirement</t>
  </si>
  <si>
    <t>Communications Services Taxes (Chapter 202, F.S.)</t>
  </si>
  <si>
    <t>Local Business Tax (Chapter 205, F.S.)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</si>
  <si>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</si>
  <si>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</si>
  <si>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</si>
  <si>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</si>
  <si>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General Government - Other General Government Charges and Fees</t>
  </si>
  <si>
    <t>Sales - Disposition of Fixed Assets</t>
  </si>
  <si>
    <t>Proprietary Non-Operating - Other Grants and Donations</t>
  </si>
  <si>
    <t>2013 Municipal Population:</t>
  </si>
  <si>
    <t>Local Fiscal Year Ended September 30, 2008</t>
  </si>
  <si>
    <t>Permits and Franchise Fees</t>
  </si>
  <si>
    <t>State Grant - Culture / Recreation</t>
  </si>
  <si>
    <t>Interest and Other Earnings - Gain or Loss on Sale of Investments</t>
  </si>
  <si>
    <t>Impact Fees - Public Safety</t>
  </si>
  <si>
    <t>Impact Fees - Physical Environment</t>
  </si>
  <si>
    <t>Impact Fees - Culture / Recreation</t>
  </si>
  <si>
    <t>2008 Municipal Population:</t>
  </si>
  <si>
    <t>Local Fiscal Year Ended September 30, 2014</t>
  </si>
  <si>
    <t>2014 Municipal Population:</t>
  </si>
  <si>
    <t>Local Fiscal Year Ended September 30, 2015</t>
  </si>
  <si>
    <t>State Grant - General Government</t>
  </si>
  <si>
    <t>State Grant - Physical Environment - Other Physical Environment</t>
  </si>
  <si>
    <t>Interest and Other Earnings - Gain (Loss) on Sale of Investments</t>
  </si>
  <si>
    <t>2015 Municipal Population:</t>
  </si>
  <si>
    <t>Local Fiscal Year Ended September 30, 2016</t>
  </si>
  <si>
    <t>State Grant - Physical Environment - Water Supply System</t>
  </si>
  <si>
    <t>2016 Municipal Population:</t>
  </si>
  <si>
    <t>Local Fiscal Year Ended September 30, 2017</t>
  </si>
  <si>
    <t>Impact Fees - Residential - Transportation</t>
  </si>
  <si>
    <t>Impact Fees - Commercial - Transportation</t>
  </si>
  <si>
    <t>Physical Environment - Garbage / Solid Waste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</si>
  <si>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</si>
  <si>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</si>
  <si>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</si>
  <si>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</si>
  <si>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</si>
  <si>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</si>
  <si>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Impact Fees - Residential - Economic Environment</t>
  </si>
  <si>
    <t>Impact Fees - Commercial - Economic Environment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</si>
  <si>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</si>
  <si>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</si>
  <si>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</si>
  <si>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</si>
  <si>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</si>
  <si>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</si>
  <si>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</si>
  <si>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Local Government Infrastructure Surtax</t>
  </si>
  <si>
    <t>State Communications Services Taxes</t>
  </si>
  <si>
    <t>Building Permits (Buildling Permit Fees)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</si>
  <si>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</si>
  <si>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</si>
  <si>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</si>
  <si>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Other Charges for Services (Not Court-Related)</t>
  </si>
  <si>
    <t>2021 Municipal Population:</t>
  </si>
  <si>
    <t>Local Fiscal Year Ended September 30, 2022</t>
  </si>
  <si>
    <t>Federal Grant - American Rescue Plan Act Funds</t>
  </si>
  <si>
    <t>2022 Municipal Population:</t>
  </si>
  <si>
    <t>Local Fiscal Year Ended September 30, 2023</t>
  </si>
  <si>
    <t>Sales - Sale of Surplus Materials and Scrap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</si>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</sst>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67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71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149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62</v>
      </c>
      <c r="B3" s="62"/>
      <c r="C3" s="63"/>
      <c r="D3" s="67" t="s">
        <v>37</v>
      </c>
      <c r="E3" s="68"/>
      <c r="F3" s="68"/>
      <c r="G3" s="68"/>
      <c r="H3" s="69"/>
      <c r="I3" s="67" t="s">
        <v>38</v>
      </c>
      <c r="J3" s="69"/>
      <c r="K3" s="67" t="s">
        <v>40</v>
      </c>
      <c r="L3" s="68"/>
      <c r="M3" s="69"/>
      <c r="N3" s="36"/>
      <c r="O3" s="37"/>
      <c r="P3" s="70" t="s">
        <v>133</v>
      </c>
      <c r="Q3" s="11"/>
      <c r="R3"/>
    </row>
    <row r="4" spans="1:134" ht="32.25" customHeight="1" thickBot="1">
      <c r="A4" s="64"/>
      <c r="B4" s="65"/>
      <c r="C4" s="66"/>
      <c r="D4" s="34" t="s">
        <v>5</v>
      </c>
      <c r="E4" s="34" t="s">
        <v>63</v>
      </c>
      <c r="F4" s="34" t="s">
        <v>64</v>
      </c>
      <c r="G4" s="34" t="s">
        <v>65</v>
      </c>
      <c r="H4" s="34" t="s">
        <v>6</v>
      </c>
      <c r="I4" s="34" t="s">
        <v>7</v>
      </c>
      <c r="J4" s="35" t="s">
        <v>66</v>
      </c>
      <c r="K4" s="35" t="s">
        <v>8</v>
      </c>
      <c r="L4" s="35" t="s">
        <v>9</v>
      </c>
      <c r="M4" s="35" t="s">
        <v>134</v>
      </c>
      <c r="N4" s="35" t="s">
        <v>10</v>
      </c>
      <c r="O4" s="35" t="s">
        <v>135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136</v>
      </c>
      <c r="B5" s="26"/>
      <c r="C5" s="26"/>
      <c r="D5" s="27">
        <f t="shared" ref="D5:N5" si="0">SUM(D6:D14)</f>
        <v>15547471</v>
      </c>
      <c r="E5" s="27">
        <f t="shared" si="0"/>
        <v>0</v>
      </c>
      <c r="F5" s="27">
        <f t="shared" si="0"/>
        <v>0</v>
      </c>
      <c r="G5" s="27">
        <f t="shared" si="0"/>
        <v>1701007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535717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17784195</v>
      </c>
      <c r="P5" s="33">
        <f t="shared" ref="P5:P36" si="1">(O5/P$65)</f>
        <v>1024.0812507197973</v>
      </c>
      <c r="Q5" s="6"/>
    </row>
    <row r="6" spans="1:134">
      <c r="A6" s="12"/>
      <c r="B6" s="25">
        <v>311</v>
      </c>
      <c r="C6" s="20" t="s">
        <v>3</v>
      </c>
      <c r="D6" s="46">
        <v>11175967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11175967</v>
      </c>
      <c r="P6" s="47">
        <f t="shared" si="1"/>
        <v>643.55447426004832</v>
      </c>
      <c r="Q6" s="9"/>
    </row>
    <row r="7" spans="1:134">
      <c r="A7" s="12"/>
      <c r="B7" s="25">
        <v>312.41000000000003</v>
      </c>
      <c r="C7" s="20" t="s">
        <v>137</v>
      </c>
      <c r="D7" s="46">
        <v>263232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4" si="2">SUM(D7:N7)</f>
        <v>263232</v>
      </c>
      <c r="P7" s="47">
        <f t="shared" si="1"/>
        <v>15.157894736842104</v>
      </c>
      <c r="Q7" s="9"/>
    </row>
    <row r="8" spans="1:134">
      <c r="A8" s="12"/>
      <c r="B8" s="25">
        <v>312.51</v>
      </c>
      <c r="C8" s="20" t="s">
        <v>69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280578</v>
      </c>
      <c r="L8" s="46">
        <v>0</v>
      </c>
      <c r="M8" s="46">
        <v>0</v>
      </c>
      <c r="N8" s="46">
        <v>0</v>
      </c>
      <c r="O8" s="46">
        <f t="shared" si="2"/>
        <v>280578</v>
      </c>
      <c r="P8" s="47">
        <f t="shared" si="1"/>
        <v>16.156743061153978</v>
      </c>
      <c r="Q8" s="9"/>
    </row>
    <row r="9" spans="1:134">
      <c r="A9" s="12"/>
      <c r="B9" s="25">
        <v>312.52</v>
      </c>
      <c r="C9" s="20" t="s">
        <v>90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255139</v>
      </c>
      <c r="L9" s="46">
        <v>0</v>
      </c>
      <c r="M9" s="46">
        <v>0</v>
      </c>
      <c r="N9" s="46">
        <v>0</v>
      </c>
      <c r="O9" s="46">
        <f t="shared" si="2"/>
        <v>255139</v>
      </c>
      <c r="P9" s="47">
        <f t="shared" si="1"/>
        <v>14.691869169641828</v>
      </c>
      <c r="Q9" s="9"/>
    </row>
    <row r="10" spans="1:134">
      <c r="A10" s="12"/>
      <c r="B10" s="25">
        <v>312.63</v>
      </c>
      <c r="C10" s="20" t="s">
        <v>138</v>
      </c>
      <c r="D10" s="46">
        <v>0</v>
      </c>
      <c r="E10" s="46">
        <v>0</v>
      </c>
      <c r="F10" s="46">
        <v>0</v>
      </c>
      <c r="G10" s="46">
        <v>1701007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1701007</v>
      </c>
      <c r="P10" s="47">
        <f t="shared" si="1"/>
        <v>97.950420361626172</v>
      </c>
      <c r="Q10" s="9"/>
    </row>
    <row r="11" spans="1:134">
      <c r="A11" s="12"/>
      <c r="B11" s="25">
        <v>314.10000000000002</v>
      </c>
      <c r="C11" s="20" t="s">
        <v>12</v>
      </c>
      <c r="D11" s="46">
        <v>2765309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2765309</v>
      </c>
      <c r="P11" s="47">
        <f t="shared" si="1"/>
        <v>159.23695727283197</v>
      </c>
      <c r="Q11" s="9"/>
    </row>
    <row r="12" spans="1:134">
      <c r="A12" s="12"/>
      <c r="B12" s="25">
        <v>314.8</v>
      </c>
      <c r="C12" s="20" t="s">
        <v>14</v>
      </c>
      <c r="D12" s="46">
        <v>82796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82796</v>
      </c>
      <c r="P12" s="47">
        <f t="shared" si="1"/>
        <v>4.7677070137049409</v>
      </c>
      <c r="Q12" s="9"/>
    </row>
    <row r="13" spans="1:134">
      <c r="A13" s="12"/>
      <c r="B13" s="25">
        <v>315.10000000000002</v>
      </c>
      <c r="C13" s="20" t="s">
        <v>139</v>
      </c>
      <c r="D13" s="46">
        <v>1123233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1123233</v>
      </c>
      <c r="P13" s="47">
        <f t="shared" si="1"/>
        <v>64.680006910054132</v>
      </c>
      <c r="Q13" s="9"/>
    </row>
    <row r="14" spans="1:134">
      <c r="A14" s="12"/>
      <c r="B14" s="25">
        <v>316</v>
      </c>
      <c r="C14" s="20" t="s">
        <v>92</v>
      </c>
      <c r="D14" s="46">
        <v>136934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136934</v>
      </c>
      <c r="P14" s="47">
        <f t="shared" si="1"/>
        <v>7.8851779338938153</v>
      </c>
      <c r="Q14" s="9"/>
    </row>
    <row r="15" spans="1:134" ht="15.75">
      <c r="A15" s="29" t="s">
        <v>16</v>
      </c>
      <c r="B15" s="30"/>
      <c r="C15" s="31"/>
      <c r="D15" s="32">
        <f t="shared" ref="D15:N15" si="3">SUM(D16:D28)</f>
        <v>6232949</v>
      </c>
      <c r="E15" s="32">
        <f t="shared" si="3"/>
        <v>32528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137061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32">
        <f t="shared" si="3"/>
        <v>0</v>
      </c>
      <c r="O15" s="44">
        <f>SUM(D15:N15)</f>
        <v>6402538</v>
      </c>
      <c r="P15" s="45">
        <f t="shared" si="1"/>
        <v>368.6823678452148</v>
      </c>
      <c r="Q15" s="10"/>
    </row>
    <row r="16" spans="1:134">
      <c r="A16" s="12"/>
      <c r="B16" s="25">
        <v>322</v>
      </c>
      <c r="C16" s="20" t="s">
        <v>140</v>
      </c>
      <c r="D16" s="46">
        <v>3251687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>SUM(D16:N16)</f>
        <v>3251687</v>
      </c>
      <c r="P16" s="47">
        <f t="shared" si="1"/>
        <v>187.24444316480478</v>
      </c>
      <c r="Q16" s="9"/>
    </row>
    <row r="17" spans="1:17">
      <c r="A17" s="12"/>
      <c r="B17" s="25">
        <v>323.10000000000002</v>
      </c>
      <c r="C17" s="20" t="s">
        <v>17</v>
      </c>
      <c r="D17" s="46">
        <v>2208384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:O28" si="4">SUM(D17:N17)</f>
        <v>2208384</v>
      </c>
      <c r="P17" s="47">
        <f t="shared" si="1"/>
        <v>127.16710814234712</v>
      </c>
      <c r="Q17" s="9"/>
    </row>
    <row r="18" spans="1:17">
      <c r="A18" s="12"/>
      <c r="B18" s="25">
        <v>323.39999999999998</v>
      </c>
      <c r="C18" s="20" t="s">
        <v>18</v>
      </c>
      <c r="D18" s="46">
        <v>23988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23988</v>
      </c>
      <c r="P18" s="47">
        <f t="shared" si="1"/>
        <v>1.3813198203385926</v>
      </c>
      <c r="Q18" s="9"/>
    </row>
    <row r="19" spans="1:17">
      <c r="A19" s="12"/>
      <c r="B19" s="25">
        <v>323.7</v>
      </c>
      <c r="C19" s="20" t="s">
        <v>20</v>
      </c>
      <c r="D19" s="46">
        <v>715750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715750</v>
      </c>
      <c r="P19" s="47">
        <f t="shared" si="1"/>
        <v>41.215593688817229</v>
      </c>
      <c r="Q19" s="9"/>
    </row>
    <row r="20" spans="1:17">
      <c r="A20" s="12"/>
      <c r="B20" s="25">
        <v>324.11</v>
      </c>
      <c r="C20" s="20" t="s">
        <v>21</v>
      </c>
      <c r="D20" s="46">
        <v>0</v>
      </c>
      <c r="E20" s="46">
        <v>8412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8412</v>
      </c>
      <c r="P20" s="47">
        <f t="shared" si="1"/>
        <v>0.48439479442588967</v>
      </c>
      <c r="Q20" s="9"/>
    </row>
    <row r="21" spans="1:17">
      <c r="A21" s="12"/>
      <c r="B21" s="25">
        <v>324.12</v>
      </c>
      <c r="C21" s="20" t="s">
        <v>81</v>
      </c>
      <c r="D21" s="46">
        <v>0</v>
      </c>
      <c r="E21" s="46">
        <v>12294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12294</v>
      </c>
      <c r="P21" s="47">
        <f t="shared" si="1"/>
        <v>0.70793504549118969</v>
      </c>
      <c r="Q21" s="9"/>
    </row>
    <row r="22" spans="1:17">
      <c r="A22" s="12"/>
      <c r="B22" s="25">
        <v>324.20999999999998</v>
      </c>
      <c r="C22" s="20" t="s">
        <v>22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7173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7173</v>
      </c>
      <c r="P22" s="47">
        <f t="shared" si="1"/>
        <v>0.41304848554647011</v>
      </c>
      <c r="Q22" s="9"/>
    </row>
    <row r="23" spans="1:17">
      <c r="A23" s="12"/>
      <c r="B23" s="25">
        <v>324.22000000000003</v>
      </c>
      <c r="C23" s="20" t="s">
        <v>82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129888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129888</v>
      </c>
      <c r="P23" s="47">
        <f t="shared" si="1"/>
        <v>7.4794425889669469</v>
      </c>
      <c r="Q23" s="9"/>
    </row>
    <row r="24" spans="1:17">
      <c r="A24" s="12"/>
      <c r="B24" s="25">
        <v>324.41000000000003</v>
      </c>
      <c r="C24" s="20" t="s">
        <v>129</v>
      </c>
      <c r="D24" s="46">
        <v>0</v>
      </c>
      <c r="E24" s="46">
        <v>650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650</v>
      </c>
      <c r="P24" s="47">
        <f t="shared" si="1"/>
        <v>3.7429459864102267E-2</v>
      </c>
      <c r="Q24" s="9"/>
    </row>
    <row r="25" spans="1:17">
      <c r="A25" s="12"/>
      <c r="B25" s="25">
        <v>324.42</v>
      </c>
      <c r="C25" s="20" t="s">
        <v>130</v>
      </c>
      <c r="D25" s="46">
        <v>0</v>
      </c>
      <c r="E25" s="46">
        <v>991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991</v>
      </c>
      <c r="P25" s="47">
        <f t="shared" si="1"/>
        <v>5.7065530346654382E-2</v>
      </c>
      <c r="Q25" s="9"/>
    </row>
    <row r="26" spans="1:17">
      <c r="A26" s="12"/>
      <c r="B26" s="25">
        <v>324.61</v>
      </c>
      <c r="C26" s="20" t="s">
        <v>23</v>
      </c>
      <c r="D26" s="46">
        <v>0</v>
      </c>
      <c r="E26" s="46">
        <v>8375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8375</v>
      </c>
      <c r="P26" s="47">
        <f t="shared" si="1"/>
        <v>0.48226419440285617</v>
      </c>
      <c r="Q26" s="9"/>
    </row>
    <row r="27" spans="1:17">
      <c r="A27" s="12"/>
      <c r="B27" s="25">
        <v>324.62</v>
      </c>
      <c r="C27" s="20" t="s">
        <v>83</v>
      </c>
      <c r="D27" s="46">
        <v>0</v>
      </c>
      <c r="E27" s="46">
        <v>1806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4"/>
        <v>1806</v>
      </c>
      <c r="P27" s="47">
        <f t="shared" si="1"/>
        <v>0.103996314637798</v>
      </c>
      <c r="Q27" s="9"/>
    </row>
    <row r="28" spans="1:17">
      <c r="A28" s="12"/>
      <c r="B28" s="25">
        <v>325.2</v>
      </c>
      <c r="C28" s="20" t="s">
        <v>24</v>
      </c>
      <c r="D28" s="46">
        <v>33140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4"/>
        <v>33140</v>
      </c>
      <c r="P28" s="47">
        <f t="shared" si="1"/>
        <v>1.9083266152251526</v>
      </c>
      <c r="Q28" s="9"/>
    </row>
    <row r="29" spans="1:17" ht="15.75">
      <c r="A29" s="29" t="s">
        <v>141</v>
      </c>
      <c r="B29" s="30"/>
      <c r="C29" s="31"/>
      <c r="D29" s="32">
        <f t="shared" ref="D29:N29" si="5">SUM(D30:D38)</f>
        <v>2058388</v>
      </c>
      <c r="E29" s="32">
        <f t="shared" si="5"/>
        <v>0</v>
      </c>
      <c r="F29" s="32">
        <f t="shared" si="5"/>
        <v>0</v>
      </c>
      <c r="G29" s="32">
        <f t="shared" si="5"/>
        <v>374756</v>
      </c>
      <c r="H29" s="32">
        <f t="shared" si="5"/>
        <v>0</v>
      </c>
      <c r="I29" s="32">
        <f t="shared" si="5"/>
        <v>106172</v>
      </c>
      <c r="J29" s="32">
        <f t="shared" si="5"/>
        <v>947606</v>
      </c>
      <c r="K29" s="32">
        <f t="shared" si="5"/>
        <v>0</v>
      </c>
      <c r="L29" s="32">
        <f t="shared" si="5"/>
        <v>0</v>
      </c>
      <c r="M29" s="32">
        <f t="shared" si="5"/>
        <v>0</v>
      </c>
      <c r="N29" s="32">
        <f t="shared" si="5"/>
        <v>0</v>
      </c>
      <c r="O29" s="44">
        <f>SUM(D29:N29)</f>
        <v>3486922</v>
      </c>
      <c r="P29" s="45">
        <f t="shared" si="1"/>
        <v>200.7901646896234</v>
      </c>
      <c r="Q29" s="10"/>
    </row>
    <row r="30" spans="1:17">
      <c r="A30" s="12"/>
      <c r="B30" s="25">
        <v>331.2</v>
      </c>
      <c r="C30" s="20" t="s">
        <v>26</v>
      </c>
      <c r="D30" s="46">
        <v>16785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>SUM(D30:N30)</f>
        <v>16785</v>
      </c>
      <c r="P30" s="47">
        <f t="shared" si="1"/>
        <v>0.96654382125993321</v>
      </c>
      <c r="Q30" s="9"/>
    </row>
    <row r="31" spans="1:17">
      <c r="A31" s="12"/>
      <c r="B31" s="25">
        <v>331.51</v>
      </c>
      <c r="C31" s="20" t="s">
        <v>147</v>
      </c>
      <c r="D31" s="46">
        <v>0</v>
      </c>
      <c r="E31" s="46">
        <v>0</v>
      </c>
      <c r="F31" s="46">
        <v>0</v>
      </c>
      <c r="G31" s="46">
        <v>329756</v>
      </c>
      <c r="H31" s="46">
        <v>0</v>
      </c>
      <c r="I31" s="46">
        <v>106172</v>
      </c>
      <c r="J31" s="46">
        <v>947606</v>
      </c>
      <c r="K31" s="46">
        <v>0</v>
      </c>
      <c r="L31" s="46">
        <v>0</v>
      </c>
      <c r="M31" s="46">
        <v>0</v>
      </c>
      <c r="N31" s="46">
        <v>0</v>
      </c>
      <c r="O31" s="46">
        <f t="shared" ref="O31:O37" si="6">SUM(D31:N31)</f>
        <v>1383534</v>
      </c>
      <c r="P31" s="47">
        <f t="shared" si="1"/>
        <v>79.669123574801333</v>
      </c>
      <c r="Q31" s="9"/>
    </row>
    <row r="32" spans="1:17">
      <c r="A32" s="12"/>
      <c r="B32" s="25">
        <v>334.2</v>
      </c>
      <c r="C32" s="20" t="s">
        <v>29</v>
      </c>
      <c r="D32" s="46">
        <v>0</v>
      </c>
      <c r="E32" s="46">
        <v>0</v>
      </c>
      <c r="F32" s="46">
        <v>0</v>
      </c>
      <c r="G32" s="46">
        <v>45000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45000</v>
      </c>
      <c r="P32" s="47">
        <f t="shared" si="1"/>
        <v>2.591270298284003</v>
      </c>
      <c r="Q32" s="9"/>
    </row>
    <row r="33" spans="1:17">
      <c r="A33" s="12"/>
      <c r="B33" s="25">
        <v>335.125</v>
      </c>
      <c r="C33" s="20" t="s">
        <v>142</v>
      </c>
      <c r="D33" s="46">
        <v>657057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657057</v>
      </c>
      <c r="P33" s="47">
        <f t="shared" si="1"/>
        <v>37.835828630657609</v>
      </c>
      <c r="Q33" s="9"/>
    </row>
    <row r="34" spans="1:17">
      <c r="A34" s="12"/>
      <c r="B34" s="25">
        <v>335.14</v>
      </c>
      <c r="C34" s="20" t="s">
        <v>94</v>
      </c>
      <c r="D34" s="46">
        <v>296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296</v>
      </c>
      <c r="P34" s="47">
        <f t="shared" si="1"/>
        <v>1.704480018426811E-2</v>
      </c>
      <c r="Q34" s="9"/>
    </row>
    <row r="35" spans="1:17">
      <c r="A35" s="12"/>
      <c r="B35" s="25">
        <v>335.15</v>
      </c>
      <c r="C35" s="20" t="s">
        <v>95</v>
      </c>
      <c r="D35" s="46">
        <v>4621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4621</v>
      </c>
      <c r="P35" s="47">
        <f t="shared" si="1"/>
        <v>0.26609466774156398</v>
      </c>
      <c r="Q35" s="9"/>
    </row>
    <row r="36" spans="1:17">
      <c r="A36" s="12"/>
      <c r="B36" s="25">
        <v>335.18</v>
      </c>
      <c r="C36" s="20" t="s">
        <v>143</v>
      </c>
      <c r="D36" s="46">
        <v>1349968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1349968</v>
      </c>
      <c r="P36" s="47">
        <f t="shared" si="1"/>
        <v>77.736266267419097</v>
      </c>
      <c r="Q36" s="9"/>
    </row>
    <row r="37" spans="1:17">
      <c r="A37" s="12"/>
      <c r="B37" s="25">
        <v>335.21</v>
      </c>
      <c r="C37" s="20" t="s">
        <v>35</v>
      </c>
      <c r="D37" s="46">
        <v>19011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19011</v>
      </c>
      <c r="P37" s="47">
        <f t="shared" ref="P37:P68" si="7">(O37/P$65)</f>
        <v>1.094725325348382</v>
      </c>
      <c r="Q37" s="9"/>
    </row>
    <row r="38" spans="1:17">
      <c r="A38" s="12"/>
      <c r="B38" s="25">
        <v>338</v>
      </c>
      <c r="C38" s="20" t="s">
        <v>36</v>
      </c>
      <c r="D38" s="46">
        <v>10650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>SUM(D38:N38)</f>
        <v>10650</v>
      </c>
      <c r="P38" s="47">
        <f t="shared" si="7"/>
        <v>0.61326730392721407</v>
      </c>
      <c r="Q38" s="9"/>
    </row>
    <row r="39" spans="1:17" ht="15.75">
      <c r="A39" s="29" t="s">
        <v>41</v>
      </c>
      <c r="B39" s="30"/>
      <c r="C39" s="31"/>
      <c r="D39" s="32">
        <f t="shared" ref="D39:N39" si="8">SUM(D40:D48)</f>
        <v>2173828</v>
      </c>
      <c r="E39" s="32">
        <f t="shared" si="8"/>
        <v>27625</v>
      </c>
      <c r="F39" s="32">
        <f t="shared" si="8"/>
        <v>0</v>
      </c>
      <c r="G39" s="32">
        <f t="shared" si="8"/>
        <v>0</v>
      </c>
      <c r="H39" s="32">
        <f t="shared" si="8"/>
        <v>0</v>
      </c>
      <c r="I39" s="32">
        <f t="shared" si="8"/>
        <v>7276817</v>
      </c>
      <c r="J39" s="32">
        <f t="shared" si="8"/>
        <v>1451055</v>
      </c>
      <c r="K39" s="32">
        <f t="shared" si="8"/>
        <v>0</v>
      </c>
      <c r="L39" s="32">
        <f t="shared" si="8"/>
        <v>0</v>
      </c>
      <c r="M39" s="32">
        <f t="shared" si="8"/>
        <v>0</v>
      </c>
      <c r="N39" s="32">
        <f t="shared" si="8"/>
        <v>0</v>
      </c>
      <c r="O39" s="32">
        <f>SUM(D39:N39)</f>
        <v>10929325</v>
      </c>
      <c r="P39" s="45">
        <f t="shared" si="7"/>
        <v>629.35189450650694</v>
      </c>
      <c r="Q39" s="10"/>
    </row>
    <row r="40" spans="1:17">
      <c r="A40" s="12"/>
      <c r="B40" s="25">
        <v>341.9</v>
      </c>
      <c r="C40" s="20" t="s">
        <v>97</v>
      </c>
      <c r="D40" s="46">
        <v>34087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ref="O40:O47" si="9">SUM(D40:N40)</f>
        <v>34087</v>
      </c>
      <c r="P40" s="47">
        <f t="shared" si="7"/>
        <v>1.9628584590579292</v>
      </c>
      <c r="Q40" s="9"/>
    </row>
    <row r="41" spans="1:17">
      <c r="A41" s="12"/>
      <c r="B41" s="25">
        <v>342.1</v>
      </c>
      <c r="C41" s="20" t="s">
        <v>45</v>
      </c>
      <c r="D41" s="46">
        <v>233763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9"/>
        <v>233763</v>
      </c>
      <c r="P41" s="47">
        <f t="shared" si="7"/>
        <v>13.460958194172521</v>
      </c>
      <c r="Q41" s="9"/>
    </row>
    <row r="42" spans="1:17">
      <c r="A42" s="12"/>
      <c r="B42" s="25">
        <v>342.6</v>
      </c>
      <c r="C42" s="20" t="s">
        <v>46</v>
      </c>
      <c r="D42" s="46">
        <v>841377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9"/>
        <v>841377</v>
      </c>
      <c r="P42" s="47">
        <f t="shared" si="7"/>
        <v>48.449671772428886</v>
      </c>
      <c r="Q42" s="9"/>
    </row>
    <row r="43" spans="1:17">
      <c r="A43" s="12"/>
      <c r="B43" s="25">
        <v>343.3</v>
      </c>
      <c r="C43" s="20" t="s">
        <v>47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3087741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9"/>
        <v>3087741</v>
      </c>
      <c r="P43" s="47">
        <f t="shared" si="7"/>
        <v>177.8038120465277</v>
      </c>
      <c r="Q43" s="9"/>
    </row>
    <row r="44" spans="1:17">
      <c r="A44" s="12"/>
      <c r="B44" s="25">
        <v>343.5</v>
      </c>
      <c r="C44" s="20" t="s">
        <v>48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2947942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9"/>
        <v>2947942</v>
      </c>
      <c r="P44" s="47">
        <f t="shared" si="7"/>
        <v>169.7536565703098</v>
      </c>
      <c r="Q44" s="9"/>
    </row>
    <row r="45" spans="1:17">
      <c r="A45" s="12"/>
      <c r="B45" s="25">
        <v>343.8</v>
      </c>
      <c r="C45" s="20" t="s">
        <v>75</v>
      </c>
      <c r="D45" s="46">
        <v>0</v>
      </c>
      <c r="E45" s="46">
        <v>27625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9"/>
        <v>27625</v>
      </c>
      <c r="P45" s="47">
        <f t="shared" si="7"/>
        <v>1.5907520442243464</v>
      </c>
      <c r="Q45" s="9"/>
    </row>
    <row r="46" spans="1:17">
      <c r="A46" s="12"/>
      <c r="B46" s="25">
        <v>343.9</v>
      </c>
      <c r="C46" s="20" t="s">
        <v>49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461184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9"/>
        <v>461184</v>
      </c>
      <c r="P46" s="47">
        <f t="shared" si="7"/>
        <v>26.556720027640218</v>
      </c>
      <c r="Q46" s="9"/>
    </row>
    <row r="47" spans="1:17">
      <c r="A47" s="12"/>
      <c r="B47" s="25">
        <v>347.2</v>
      </c>
      <c r="C47" s="20" t="s">
        <v>50</v>
      </c>
      <c r="D47" s="46">
        <v>1064601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9"/>
        <v>1064601</v>
      </c>
      <c r="P47" s="47">
        <f t="shared" si="7"/>
        <v>61.303754462743292</v>
      </c>
      <c r="Q47" s="9"/>
    </row>
    <row r="48" spans="1:17">
      <c r="A48" s="12"/>
      <c r="B48" s="25">
        <v>349</v>
      </c>
      <c r="C48" s="20" t="s">
        <v>144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779950</v>
      </c>
      <c r="J48" s="46">
        <v>1451055</v>
      </c>
      <c r="K48" s="46">
        <v>0</v>
      </c>
      <c r="L48" s="46">
        <v>0</v>
      </c>
      <c r="M48" s="46">
        <v>0</v>
      </c>
      <c r="N48" s="46">
        <v>0</v>
      </c>
      <c r="O48" s="46">
        <f>SUM(D48:N48)</f>
        <v>2231005</v>
      </c>
      <c r="P48" s="47">
        <f t="shared" si="7"/>
        <v>128.46971092940228</v>
      </c>
      <c r="Q48" s="9"/>
    </row>
    <row r="49" spans="1:120" ht="15.75">
      <c r="A49" s="29" t="s">
        <v>42</v>
      </c>
      <c r="B49" s="30"/>
      <c r="C49" s="31"/>
      <c r="D49" s="32">
        <f t="shared" ref="D49:N49" si="10">SUM(D50:D51)</f>
        <v>121728</v>
      </c>
      <c r="E49" s="32">
        <f t="shared" si="10"/>
        <v>22938</v>
      </c>
      <c r="F49" s="32">
        <f t="shared" si="10"/>
        <v>0</v>
      </c>
      <c r="G49" s="32">
        <f t="shared" si="10"/>
        <v>0</v>
      </c>
      <c r="H49" s="32">
        <f t="shared" si="10"/>
        <v>0</v>
      </c>
      <c r="I49" s="32">
        <f t="shared" si="10"/>
        <v>0</v>
      </c>
      <c r="J49" s="32">
        <f t="shared" si="10"/>
        <v>0</v>
      </c>
      <c r="K49" s="32">
        <f t="shared" si="10"/>
        <v>0</v>
      </c>
      <c r="L49" s="32">
        <f t="shared" si="10"/>
        <v>0</v>
      </c>
      <c r="M49" s="32">
        <f t="shared" si="10"/>
        <v>0</v>
      </c>
      <c r="N49" s="32">
        <f t="shared" si="10"/>
        <v>0</v>
      </c>
      <c r="O49" s="32">
        <f>SUM(D49:N49)</f>
        <v>144666</v>
      </c>
      <c r="P49" s="45">
        <f t="shared" si="7"/>
        <v>8.330415754923413</v>
      </c>
      <c r="Q49" s="10"/>
    </row>
    <row r="50" spans="1:120">
      <c r="A50" s="13"/>
      <c r="B50" s="39">
        <v>351.1</v>
      </c>
      <c r="C50" s="21" t="s">
        <v>53</v>
      </c>
      <c r="D50" s="46">
        <v>118800</v>
      </c>
      <c r="E50" s="46">
        <v>22938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>SUM(D50:N50)</f>
        <v>141738</v>
      </c>
      <c r="P50" s="47">
        <f t="shared" si="7"/>
        <v>8.161810434181735</v>
      </c>
      <c r="Q50" s="9"/>
    </row>
    <row r="51" spans="1:120">
      <c r="A51" s="13"/>
      <c r="B51" s="39">
        <v>354</v>
      </c>
      <c r="C51" s="21" t="s">
        <v>76</v>
      </c>
      <c r="D51" s="46">
        <v>2928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ref="O51" si="11">SUM(D51:N51)</f>
        <v>2928</v>
      </c>
      <c r="P51" s="47">
        <f t="shared" si="7"/>
        <v>0.16860532074167914</v>
      </c>
      <c r="Q51" s="9"/>
    </row>
    <row r="52" spans="1:120" ht="15.75">
      <c r="A52" s="29" t="s">
        <v>4</v>
      </c>
      <c r="B52" s="30"/>
      <c r="C52" s="31"/>
      <c r="D52" s="32">
        <f t="shared" ref="D52:N52" si="12">SUM(D53:D59)</f>
        <v>1481068</v>
      </c>
      <c r="E52" s="32">
        <f t="shared" si="12"/>
        <v>571073</v>
      </c>
      <c r="F52" s="32">
        <f t="shared" si="12"/>
        <v>0</v>
      </c>
      <c r="G52" s="32">
        <f t="shared" si="12"/>
        <v>122834</v>
      </c>
      <c r="H52" s="32">
        <f t="shared" si="12"/>
        <v>0</v>
      </c>
      <c r="I52" s="32">
        <f t="shared" si="12"/>
        <v>770724</v>
      </c>
      <c r="J52" s="32">
        <f t="shared" si="12"/>
        <v>215000</v>
      </c>
      <c r="K52" s="32">
        <f t="shared" si="12"/>
        <v>6467982</v>
      </c>
      <c r="L52" s="32">
        <f t="shared" si="12"/>
        <v>0</v>
      </c>
      <c r="M52" s="32">
        <f t="shared" si="12"/>
        <v>0</v>
      </c>
      <c r="N52" s="32">
        <f t="shared" si="12"/>
        <v>0</v>
      </c>
      <c r="O52" s="32">
        <f>SUM(D52:N52)</f>
        <v>9628681</v>
      </c>
      <c r="P52" s="45">
        <f t="shared" si="7"/>
        <v>554.45589082114475</v>
      </c>
      <c r="Q52" s="10"/>
    </row>
    <row r="53" spans="1:120">
      <c r="A53" s="12"/>
      <c r="B53" s="25">
        <v>361.1</v>
      </c>
      <c r="C53" s="20" t="s">
        <v>54</v>
      </c>
      <c r="D53" s="46">
        <v>1272687</v>
      </c>
      <c r="E53" s="46">
        <v>30159</v>
      </c>
      <c r="F53" s="46">
        <v>0</v>
      </c>
      <c r="G53" s="46">
        <v>117569</v>
      </c>
      <c r="H53" s="46">
        <v>0</v>
      </c>
      <c r="I53" s="46">
        <v>708776</v>
      </c>
      <c r="J53" s="46">
        <v>163372</v>
      </c>
      <c r="K53" s="46">
        <v>1098836</v>
      </c>
      <c r="L53" s="46">
        <v>0</v>
      </c>
      <c r="M53" s="46">
        <v>0</v>
      </c>
      <c r="N53" s="46">
        <v>0</v>
      </c>
      <c r="O53" s="46">
        <f>SUM(D53:N53)</f>
        <v>3391399</v>
      </c>
      <c r="P53" s="47">
        <f t="shared" si="7"/>
        <v>195.28958885177934</v>
      </c>
      <c r="Q53" s="9"/>
    </row>
    <row r="54" spans="1:120">
      <c r="A54" s="12"/>
      <c r="B54" s="25">
        <v>361.3</v>
      </c>
      <c r="C54" s="20" t="s">
        <v>55</v>
      </c>
      <c r="D54" s="46">
        <v>70102</v>
      </c>
      <c r="E54" s="46">
        <v>5197</v>
      </c>
      <c r="F54" s="46">
        <v>0</v>
      </c>
      <c r="G54" s="46">
        <v>5265</v>
      </c>
      <c r="H54" s="46">
        <v>0</v>
      </c>
      <c r="I54" s="46">
        <v>61948</v>
      </c>
      <c r="J54" s="46">
        <v>17628</v>
      </c>
      <c r="K54" s="46">
        <v>0</v>
      </c>
      <c r="L54" s="46">
        <v>0</v>
      </c>
      <c r="M54" s="46">
        <v>0</v>
      </c>
      <c r="N54" s="46">
        <v>0</v>
      </c>
      <c r="O54" s="46">
        <f t="shared" ref="O54:O62" si="13">SUM(D54:N54)</f>
        <v>160140</v>
      </c>
      <c r="P54" s="47">
        <f t="shared" si="7"/>
        <v>9.2214672348266724</v>
      </c>
      <c r="Q54" s="9"/>
    </row>
    <row r="55" spans="1:120">
      <c r="A55" s="12"/>
      <c r="B55" s="25">
        <v>361.4</v>
      </c>
      <c r="C55" s="20" t="s">
        <v>114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3856020</v>
      </c>
      <c r="L55" s="46">
        <v>0</v>
      </c>
      <c r="M55" s="46">
        <v>0</v>
      </c>
      <c r="N55" s="46">
        <v>0</v>
      </c>
      <c r="O55" s="46">
        <f t="shared" si="13"/>
        <v>3856020</v>
      </c>
      <c r="P55" s="47">
        <f t="shared" si="7"/>
        <v>222.04422434642404</v>
      </c>
      <c r="Q55" s="9"/>
    </row>
    <row r="56" spans="1:120">
      <c r="A56" s="12"/>
      <c r="B56" s="25">
        <v>364</v>
      </c>
      <c r="C56" s="20" t="s">
        <v>98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34000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3"/>
        <v>34000</v>
      </c>
      <c r="P56" s="47">
        <f t="shared" si="7"/>
        <v>1.9578486698145803</v>
      </c>
      <c r="Q56" s="9"/>
    </row>
    <row r="57" spans="1:120">
      <c r="A57" s="12"/>
      <c r="B57" s="25">
        <v>365</v>
      </c>
      <c r="C57" s="20" t="s">
        <v>150</v>
      </c>
      <c r="D57" s="46">
        <v>301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3"/>
        <v>301</v>
      </c>
      <c r="P57" s="47">
        <f t="shared" si="7"/>
        <v>1.7332719106299667E-2</v>
      </c>
      <c r="Q57" s="9"/>
    </row>
    <row r="58" spans="1:120">
      <c r="A58" s="12"/>
      <c r="B58" s="25">
        <v>368</v>
      </c>
      <c r="C58" s="20" t="s">
        <v>58</v>
      </c>
      <c r="D58" s="46">
        <v>0</v>
      </c>
      <c r="E58" s="46">
        <v>535717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1513126</v>
      </c>
      <c r="L58" s="46">
        <v>0</v>
      </c>
      <c r="M58" s="46">
        <v>0</v>
      </c>
      <c r="N58" s="46">
        <v>0</v>
      </c>
      <c r="O58" s="46">
        <f t="shared" si="13"/>
        <v>2048843</v>
      </c>
      <c r="P58" s="47">
        <f t="shared" si="7"/>
        <v>117.98013359437982</v>
      </c>
      <c r="Q58" s="9"/>
    </row>
    <row r="59" spans="1:120">
      <c r="A59" s="12"/>
      <c r="B59" s="25">
        <v>369.9</v>
      </c>
      <c r="C59" s="20" t="s">
        <v>59</v>
      </c>
      <c r="D59" s="46">
        <v>137978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3"/>
        <v>137978</v>
      </c>
      <c r="P59" s="47">
        <f t="shared" si="7"/>
        <v>7.9452954048140043</v>
      </c>
      <c r="Q59" s="9"/>
    </row>
    <row r="60" spans="1:120" ht="15.75">
      <c r="A60" s="29" t="s">
        <v>43</v>
      </c>
      <c r="B60" s="30"/>
      <c r="C60" s="31"/>
      <c r="D60" s="32">
        <f t="shared" ref="D60:N60" si="14">SUM(D61:D62)</f>
        <v>1350000</v>
      </c>
      <c r="E60" s="32">
        <f t="shared" si="14"/>
        <v>0</v>
      </c>
      <c r="F60" s="32">
        <f t="shared" si="14"/>
        <v>0</v>
      </c>
      <c r="G60" s="32">
        <f t="shared" si="14"/>
        <v>634000</v>
      </c>
      <c r="H60" s="32">
        <f t="shared" si="14"/>
        <v>0</v>
      </c>
      <c r="I60" s="32">
        <f t="shared" si="14"/>
        <v>0</v>
      </c>
      <c r="J60" s="32">
        <f t="shared" si="14"/>
        <v>426082</v>
      </c>
      <c r="K60" s="32">
        <f t="shared" si="14"/>
        <v>0</v>
      </c>
      <c r="L60" s="32">
        <f t="shared" si="14"/>
        <v>0</v>
      </c>
      <c r="M60" s="32">
        <f t="shared" si="14"/>
        <v>0</v>
      </c>
      <c r="N60" s="32">
        <f t="shared" si="14"/>
        <v>0</v>
      </c>
      <c r="O60" s="32">
        <f t="shared" si="13"/>
        <v>2410082</v>
      </c>
      <c r="P60" s="45">
        <f t="shared" si="7"/>
        <v>138.78164228953128</v>
      </c>
      <c r="Q60" s="9"/>
    </row>
    <row r="61" spans="1:120">
      <c r="A61" s="12"/>
      <c r="B61" s="25">
        <v>381</v>
      </c>
      <c r="C61" s="20" t="s">
        <v>60</v>
      </c>
      <c r="D61" s="46">
        <v>1350000</v>
      </c>
      <c r="E61" s="46">
        <v>0</v>
      </c>
      <c r="F61" s="46">
        <v>0</v>
      </c>
      <c r="G61" s="46">
        <v>634000</v>
      </c>
      <c r="H61" s="46">
        <v>0</v>
      </c>
      <c r="I61" s="46">
        <v>0</v>
      </c>
      <c r="J61" s="46">
        <v>87800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3"/>
        <v>2071800</v>
      </c>
      <c r="P61" s="47">
        <f t="shared" si="7"/>
        <v>119.30208453299551</v>
      </c>
      <c r="Q61" s="9"/>
    </row>
    <row r="62" spans="1:120" ht="15.75" thickBot="1">
      <c r="A62" s="12"/>
      <c r="B62" s="25">
        <v>389.4</v>
      </c>
      <c r="C62" s="20" t="s">
        <v>61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338282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3"/>
        <v>338282</v>
      </c>
      <c r="P62" s="47">
        <f t="shared" si="7"/>
        <v>19.479557756535758</v>
      </c>
      <c r="Q62" s="9"/>
    </row>
    <row r="63" spans="1:120" ht="16.5" thickBot="1">
      <c r="A63" s="14" t="s">
        <v>51</v>
      </c>
      <c r="B63" s="23"/>
      <c r="C63" s="22"/>
      <c r="D63" s="15">
        <f t="shared" ref="D63:N63" si="15">SUM(D5,D15,D29,D39,D49,D52,D60)</f>
        <v>28965432</v>
      </c>
      <c r="E63" s="15">
        <f t="shared" si="15"/>
        <v>654164</v>
      </c>
      <c r="F63" s="15">
        <f t="shared" si="15"/>
        <v>0</v>
      </c>
      <c r="G63" s="15">
        <f t="shared" si="15"/>
        <v>2832597</v>
      </c>
      <c r="H63" s="15">
        <f t="shared" si="15"/>
        <v>0</v>
      </c>
      <c r="I63" s="15">
        <f t="shared" si="15"/>
        <v>8290774</v>
      </c>
      <c r="J63" s="15">
        <f t="shared" si="15"/>
        <v>3039743</v>
      </c>
      <c r="K63" s="15">
        <f t="shared" si="15"/>
        <v>7003699</v>
      </c>
      <c r="L63" s="15">
        <f t="shared" si="15"/>
        <v>0</v>
      </c>
      <c r="M63" s="15">
        <f t="shared" si="15"/>
        <v>0</v>
      </c>
      <c r="N63" s="15">
        <f t="shared" si="15"/>
        <v>0</v>
      </c>
      <c r="O63" s="15">
        <f>SUM(D63:N63)</f>
        <v>50786409</v>
      </c>
      <c r="P63" s="38">
        <f t="shared" si="7"/>
        <v>2924.4736266267419</v>
      </c>
      <c r="Q63" s="6"/>
      <c r="R63" s="2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</row>
    <row r="64" spans="1:120">
      <c r="A64" s="16"/>
      <c r="B64" s="18"/>
      <c r="C64" s="18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9"/>
    </row>
    <row r="65" spans="1:16">
      <c r="A65" s="40"/>
      <c r="B65" s="41"/>
      <c r="C65" s="41"/>
      <c r="D65" s="42"/>
      <c r="E65" s="42"/>
      <c r="F65" s="42"/>
      <c r="G65" s="42"/>
      <c r="H65" s="42"/>
      <c r="I65" s="42"/>
      <c r="J65" s="42"/>
      <c r="K65" s="42"/>
      <c r="L65" s="42"/>
      <c r="M65" s="48" t="s">
        <v>151</v>
      </c>
      <c r="N65" s="48"/>
      <c r="O65" s="48"/>
      <c r="P65" s="43">
        <v>17366</v>
      </c>
    </row>
    <row r="66" spans="1:16">
      <c r="A66" s="49"/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1"/>
    </row>
    <row r="67" spans="1:16" ht="15.75" customHeight="1" thickBot="1">
      <c r="A67" s="52" t="s">
        <v>78</v>
      </c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4"/>
    </row>
  </sheetData>
  <mergeCells count="10">
    <mergeCell ref="M65:O65"/>
    <mergeCell ref="A66:P66"/>
    <mergeCell ref="A67:P6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62</v>
      </c>
      <c r="B3" s="62"/>
      <c r="C3" s="63"/>
      <c r="D3" s="67" t="s">
        <v>37</v>
      </c>
      <c r="E3" s="68"/>
      <c r="F3" s="68"/>
      <c r="G3" s="68"/>
      <c r="H3" s="69"/>
      <c r="I3" s="67" t="s">
        <v>38</v>
      </c>
      <c r="J3" s="69"/>
      <c r="K3" s="67" t="s">
        <v>40</v>
      </c>
      <c r="L3" s="69"/>
      <c r="M3" s="36"/>
      <c r="N3" s="37"/>
      <c r="O3" s="70" t="s">
        <v>67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63</v>
      </c>
      <c r="F4" s="34" t="s">
        <v>64</v>
      </c>
      <c r="G4" s="34" t="s">
        <v>65</v>
      </c>
      <c r="H4" s="34" t="s">
        <v>6</v>
      </c>
      <c r="I4" s="34" t="s">
        <v>7</v>
      </c>
      <c r="J4" s="35" t="s">
        <v>66</v>
      </c>
      <c r="K4" s="35" t="s">
        <v>8</v>
      </c>
      <c r="L4" s="35" t="s">
        <v>9</v>
      </c>
      <c r="M4" s="35" t="s">
        <v>10</v>
      </c>
      <c r="N4" s="35" t="s">
        <v>39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10353018</v>
      </c>
      <c r="E5" s="27">
        <f t="shared" si="0"/>
        <v>303737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308014</v>
      </c>
      <c r="L5" s="27">
        <f t="shared" si="0"/>
        <v>0</v>
      </c>
      <c r="M5" s="27">
        <f t="shared" si="0"/>
        <v>0</v>
      </c>
      <c r="N5" s="28">
        <f>SUM(D5:M5)</f>
        <v>10964769</v>
      </c>
      <c r="O5" s="33">
        <f t="shared" ref="O5:O36" si="1">(N5/O$60)</f>
        <v>729.1859413446831</v>
      </c>
      <c r="P5" s="6"/>
    </row>
    <row r="6" spans="1:133">
      <c r="A6" s="12"/>
      <c r="B6" s="25">
        <v>311</v>
      </c>
      <c r="C6" s="20" t="s">
        <v>3</v>
      </c>
      <c r="D6" s="46">
        <v>6146678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6146678</v>
      </c>
      <c r="O6" s="47">
        <f t="shared" si="1"/>
        <v>408.77023342422024</v>
      </c>
      <c r="P6" s="9"/>
    </row>
    <row r="7" spans="1:133">
      <c r="A7" s="12"/>
      <c r="B7" s="25">
        <v>312.41000000000003</v>
      </c>
      <c r="C7" s="20" t="s">
        <v>11</v>
      </c>
      <c r="D7" s="46">
        <v>250577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250577</v>
      </c>
      <c r="O7" s="47">
        <f t="shared" si="1"/>
        <v>16.664028729134802</v>
      </c>
      <c r="P7" s="9"/>
    </row>
    <row r="8" spans="1:133">
      <c r="A8" s="12"/>
      <c r="B8" s="25">
        <v>312.51</v>
      </c>
      <c r="C8" s="20" t="s">
        <v>69</v>
      </c>
      <c r="D8" s="46">
        <v>0</v>
      </c>
      <c r="E8" s="46">
        <v>170547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174824</v>
      </c>
      <c r="L8" s="46">
        <v>0</v>
      </c>
      <c r="M8" s="46">
        <v>0</v>
      </c>
      <c r="N8" s="46">
        <f>SUM(D8:M8)</f>
        <v>345371</v>
      </c>
      <c r="O8" s="47">
        <f t="shared" si="1"/>
        <v>22.968078739110194</v>
      </c>
      <c r="P8" s="9"/>
    </row>
    <row r="9" spans="1:133">
      <c r="A9" s="12"/>
      <c r="B9" s="25">
        <v>312.52</v>
      </c>
      <c r="C9" s="20" t="s">
        <v>90</v>
      </c>
      <c r="D9" s="46">
        <v>0</v>
      </c>
      <c r="E9" s="46">
        <v>133190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133190</v>
      </c>
      <c r="L9" s="46">
        <v>0</v>
      </c>
      <c r="M9" s="46">
        <v>0</v>
      </c>
      <c r="N9" s="46">
        <f>SUM(D9:M9)</f>
        <v>266380</v>
      </c>
      <c r="O9" s="47">
        <f t="shared" si="1"/>
        <v>17.714969741304781</v>
      </c>
      <c r="P9" s="9"/>
    </row>
    <row r="10" spans="1:133">
      <c r="A10" s="12"/>
      <c r="B10" s="25">
        <v>314.10000000000002</v>
      </c>
      <c r="C10" s="20" t="s">
        <v>12</v>
      </c>
      <c r="D10" s="46">
        <v>2039809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2039809</v>
      </c>
      <c r="O10" s="47">
        <f t="shared" si="1"/>
        <v>135.65265677994282</v>
      </c>
      <c r="P10" s="9"/>
    </row>
    <row r="11" spans="1:133">
      <c r="A11" s="12"/>
      <c r="B11" s="25">
        <v>314.8</v>
      </c>
      <c r="C11" s="20" t="s">
        <v>14</v>
      </c>
      <c r="D11" s="46">
        <v>52307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52307</v>
      </c>
      <c r="O11" s="47">
        <f t="shared" si="1"/>
        <v>3.4785529028396622</v>
      </c>
      <c r="P11" s="9"/>
    </row>
    <row r="12" spans="1:133">
      <c r="A12" s="12"/>
      <c r="B12" s="25">
        <v>315</v>
      </c>
      <c r="C12" s="20" t="s">
        <v>91</v>
      </c>
      <c r="D12" s="46">
        <v>1746328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1746328</v>
      </c>
      <c r="O12" s="47">
        <f t="shared" si="1"/>
        <v>116.13539934827426</v>
      </c>
      <c r="P12" s="9"/>
    </row>
    <row r="13" spans="1:133">
      <c r="A13" s="12"/>
      <c r="B13" s="25">
        <v>316</v>
      </c>
      <c r="C13" s="20" t="s">
        <v>92</v>
      </c>
      <c r="D13" s="46">
        <v>117319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117319</v>
      </c>
      <c r="O13" s="47">
        <f t="shared" si="1"/>
        <v>7.8020216798563542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SUM(D15:D25)</f>
        <v>3240985</v>
      </c>
      <c r="E14" s="32">
        <f t="shared" si="3"/>
        <v>39457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41723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3322165</v>
      </c>
      <c r="O14" s="45">
        <f t="shared" si="1"/>
        <v>220.93269934162399</v>
      </c>
      <c r="P14" s="10"/>
    </row>
    <row r="15" spans="1:133">
      <c r="A15" s="12"/>
      <c r="B15" s="25">
        <v>322</v>
      </c>
      <c r="C15" s="20" t="s">
        <v>0</v>
      </c>
      <c r="D15" s="46">
        <v>1021053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1021053</v>
      </c>
      <c r="O15" s="47">
        <f t="shared" si="1"/>
        <v>67.902706656912954</v>
      </c>
      <c r="P15" s="9"/>
    </row>
    <row r="16" spans="1:133">
      <c r="A16" s="12"/>
      <c r="B16" s="25">
        <v>323.10000000000002</v>
      </c>
      <c r="C16" s="20" t="s">
        <v>17</v>
      </c>
      <c r="D16" s="46">
        <v>1737776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5" si="4">SUM(D16:M16)</f>
        <v>1737776</v>
      </c>
      <c r="O16" s="47">
        <f t="shared" si="1"/>
        <v>115.56666888342089</v>
      </c>
      <c r="P16" s="9"/>
    </row>
    <row r="17" spans="1:16">
      <c r="A17" s="12"/>
      <c r="B17" s="25">
        <v>323.39999999999998</v>
      </c>
      <c r="C17" s="20" t="s">
        <v>18</v>
      </c>
      <c r="D17" s="46">
        <v>8367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8367</v>
      </c>
      <c r="O17" s="47">
        <f t="shared" si="1"/>
        <v>0.55642747888541599</v>
      </c>
      <c r="P17" s="9"/>
    </row>
    <row r="18" spans="1:16">
      <c r="A18" s="12"/>
      <c r="B18" s="25">
        <v>323.7</v>
      </c>
      <c r="C18" s="20" t="s">
        <v>20</v>
      </c>
      <c r="D18" s="46">
        <v>441060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441060</v>
      </c>
      <c r="O18" s="47">
        <f t="shared" si="1"/>
        <v>29.331648600119706</v>
      </c>
      <c r="P18" s="9"/>
    </row>
    <row r="19" spans="1:16">
      <c r="A19" s="12"/>
      <c r="B19" s="25">
        <v>324.11</v>
      </c>
      <c r="C19" s="20" t="s">
        <v>21</v>
      </c>
      <c r="D19" s="46">
        <v>0</v>
      </c>
      <c r="E19" s="46">
        <v>11466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11466</v>
      </c>
      <c r="O19" s="47">
        <f t="shared" si="1"/>
        <v>0.76251911950522044</v>
      </c>
      <c r="P19" s="9"/>
    </row>
    <row r="20" spans="1:16">
      <c r="A20" s="12"/>
      <c r="B20" s="25">
        <v>324.12</v>
      </c>
      <c r="C20" s="20" t="s">
        <v>81</v>
      </c>
      <c r="D20" s="46">
        <v>0</v>
      </c>
      <c r="E20" s="46">
        <v>11190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11190</v>
      </c>
      <c r="O20" s="47">
        <f t="shared" si="1"/>
        <v>0.74416439449358252</v>
      </c>
      <c r="P20" s="9"/>
    </row>
    <row r="21" spans="1:16">
      <c r="A21" s="12"/>
      <c r="B21" s="25">
        <v>324.20999999999998</v>
      </c>
      <c r="C21" s="20" t="s">
        <v>22</v>
      </c>
      <c r="D21" s="46">
        <v>0</v>
      </c>
      <c r="E21" s="46">
        <v>884</v>
      </c>
      <c r="F21" s="46">
        <v>0</v>
      </c>
      <c r="G21" s="46">
        <v>0</v>
      </c>
      <c r="H21" s="46">
        <v>0</v>
      </c>
      <c r="I21" s="46">
        <v>16160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17044</v>
      </c>
      <c r="O21" s="47">
        <f t="shared" si="1"/>
        <v>1.1334707720954977</v>
      </c>
      <c r="P21" s="9"/>
    </row>
    <row r="22" spans="1:16">
      <c r="A22" s="12"/>
      <c r="B22" s="25">
        <v>324.22000000000003</v>
      </c>
      <c r="C22" s="20" t="s">
        <v>82</v>
      </c>
      <c r="D22" s="46">
        <v>0</v>
      </c>
      <c r="E22" s="46">
        <v>1249</v>
      </c>
      <c r="F22" s="46">
        <v>0</v>
      </c>
      <c r="G22" s="46">
        <v>0</v>
      </c>
      <c r="H22" s="46">
        <v>0</v>
      </c>
      <c r="I22" s="46">
        <v>25563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26812</v>
      </c>
      <c r="O22" s="47">
        <f t="shared" si="1"/>
        <v>1.7830684312030325</v>
      </c>
      <c r="P22" s="9"/>
    </row>
    <row r="23" spans="1:16">
      <c r="A23" s="12"/>
      <c r="B23" s="25">
        <v>324.61</v>
      </c>
      <c r="C23" s="20" t="s">
        <v>23</v>
      </c>
      <c r="D23" s="46">
        <v>0</v>
      </c>
      <c r="E23" s="46">
        <v>11390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11390</v>
      </c>
      <c r="O23" s="47">
        <f t="shared" si="1"/>
        <v>0.75746491986433462</v>
      </c>
      <c r="P23" s="9"/>
    </row>
    <row r="24" spans="1:16">
      <c r="A24" s="12"/>
      <c r="B24" s="25">
        <v>324.62</v>
      </c>
      <c r="C24" s="20" t="s">
        <v>83</v>
      </c>
      <c r="D24" s="46">
        <v>0</v>
      </c>
      <c r="E24" s="46">
        <v>3278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3278</v>
      </c>
      <c r="O24" s="47">
        <f t="shared" si="1"/>
        <v>0.21799561082662766</v>
      </c>
      <c r="P24" s="9"/>
    </row>
    <row r="25" spans="1:16">
      <c r="A25" s="12"/>
      <c r="B25" s="25">
        <v>325.2</v>
      </c>
      <c r="C25" s="20" t="s">
        <v>24</v>
      </c>
      <c r="D25" s="46">
        <v>32729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32729</v>
      </c>
      <c r="O25" s="47">
        <f t="shared" si="1"/>
        <v>2.1765644742967347</v>
      </c>
      <c r="P25" s="9"/>
    </row>
    <row r="26" spans="1:16" ht="15.75">
      <c r="A26" s="29" t="s">
        <v>27</v>
      </c>
      <c r="B26" s="30"/>
      <c r="C26" s="31"/>
      <c r="D26" s="32">
        <f t="shared" ref="D26:M26" si="5">SUM(D27:D34)</f>
        <v>1266897</v>
      </c>
      <c r="E26" s="32">
        <f t="shared" si="5"/>
        <v>0</v>
      </c>
      <c r="F26" s="32">
        <f t="shared" si="5"/>
        <v>0</v>
      </c>
      <c r="G26" s="32">
        <f t="shared" si="5"/>
        <v>180600</v>
      </c>
      <c r="H26" s="32">
        <f t="shared" si="5"/>
        <v>0</v>
      </c>
      <c r="I26" s="32">
        <f t="shared" si="5"/>
        <v>0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44">
        <f t="shared" ref="N26:N35" si="6">SUM(D26:M26)</f>
        <v>1447497</v>
      </c>
      <c r="O26" s="45">
        <f t="shared" si="1"/>
        <v>96.262352862938087</v>
      </c>
      <c r="P26" s="10"/>
    </row>
    <row r="27" spans="1:16">
      <c r="A27" s="12"/>
      <c r="B27" s="25">
        <v>331.2</v>
      </c>
      <c r="C27" s="20" t="s">
        <v>26</v>
      </c>
      <c r="D27" s="46">
        <v>1322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1322</v>
      </c>
      <c r="O27" s="47">
        <f t="shared" si="1"/>
        <v>8.7916472700671683E-2</v>
      </c>
      <c r="P27" s="9"/>
    </row>
    <row r="28" spans="1:16">
      <c r="A28" s="12"/>
      <c r="B28" s="25">
        <v>334.2</v>
      </c>
      <c r="C28" s="20" t="s">
        <v>29</v>
      </c>
      <c r="D28" s="46">
        <v>19538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19538</v>
      </c>
      <c r="O28" s="47">
        <f t="shared" si="1"/>
        <v>1.2993283234687769</v>
      </c>
      <c r="P28" s="9"/>
    </row>
    <row r="29" spans="1:16">
      <c r="A29" s="12"/>
      <c r="B29" s="25">
        <v>335.12</v>
      </c>
      <c r="C29" s="20" t="s">
        <v>93</v>
      </c>
      <c r="D29" s="46">
        <v>319579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319579</v>
      </c>
      <c r="O29" s="47">
        <f t="shared" si="1"/>
        <v>21.252842987297999</v>
      </c>
      <c r="P29" s="9"/>
    </row>
    <row r="30" spans="1:16">
      <c r="A30" s="12"/>
      <c r="B30" s="25">
        <v>335.14</v>
      </c>
      <c r="C30" s="20" t="s">
        <v>94</v>
      </c>
      <c r="D30" s="46">
        <v>70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70</v>
      </c>
      <c r="O30" s="47">
        <f t="shared" si="1"/>
        <v>4.6551838797632503E-3</v>
      </c>
      <c r="P30" s="9"/>
    </row>
    <row r="31" spans="1:16">
      <c r="A31" s="12"/>
      <c r="B31" s="25">
        <v>335.15</v>
      </c>
      <c r="C31" s="20" t="s">
        <v>95</v>
      </c>
      <c r="D31" s="46">
        <v>20052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20052</v>
      </c>
      <c r="O31" s="47">
        <f t="shared" si="1"/>
        <v>1.33351067367161</v>
      </c>
      <c r="P31" s="9"/>
    </row>
    <row r="32" spans="1:16">
      <c r="A32" s="12"/>
      <c r="B32" s="25">
        <v>335.18</v>
      </c>
      <c r="C32" s="20" t="s">
        <v>96</v>
      </c>
      <c r="D32" s="46">
        <v>880883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880883</v>
      </c>
      <c r="O32" s="47">
        <f t="shared" si="1"/>
        <v>58.581033450821309</v>
      </c>
      <c r="P32" s="9"/>
    </row>
    <row r="33" spans="1:16">
      <c r="A33" s="12"/>
      <c r="B33" s="25">
        <v>335.21</v>
      </c>
      <c r="C33" s="20" t="s">
        <v>35</v>
      </c>
      <c r="D33" s="46">
        <v>14355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14355</v>
      </c>
      <c r="O33" s="47">
        <f t="shared" si="1"/>
        <v>0.9546452084857352</v>
      </c>
      <c r="P33" s="9"/>
    </row>
    <row r="34" spans="1:16">
      <c r="A34" s="12"/>
      <c r="B34" s="25">
        <v>338</v>
      </c>
      <c r="C34" s="20" t="s">
        <v>36</v>
      </c>
      <c r="D34" s="46">
        <v>11098</v>
      </c>
      <c r="E34" s="46">
        <v>0</v>
      </c>
      <c r="F34" s="46">
        <v>0</v>
      </c>
      <c r="G34" s="46">
        <v>180600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191698</v>
      </c>
      <c r="O34" s="47">
        <f t="shared" si="1"/>
        <v>12.748420562612223</v>
      </c>
      <c r="P34" s="9"/>
    </row>
    <row r="35" spans="1:16" ht="15.75">
      <c r="A35" s="29" t="s">
        <v>41</v>
      </c>
      <c r="B35" s="30"/>
      <c r="C35" s="31"/>
      <c r="D35" s="32">
        <f t="shared" ref="D35:M35" si="7">SUM(D36:D44)</f>
        <v>1331185</v>
      </c>
      <c r="E35" s="32">
        <f t="shared" si="7"/>
        <v>8600</v>
      </c>
      <c r="F35" s="32">
        <f t="shared" si="7"/>
        <v>0</v>
      </c>
      <c r="G35" s="32">
        <f t="shared" si="7"/>
        <v>0</v>
      </c>
      <c r="H35" s="32">
        <f t="shared" si="7"/>
        <v>0</v>
      </c>
      <c r="I35" s="32">
        <f t="shared" si="7"/>
        <v>4704347</v>
      </c>
      <c r="J35" s="32">
        <f t="shared" si="7"/>
        <v>2247384</v>
      </c>
      <c r="K35" s="32">
        <f t="shared" si="7"/>
        <v>0</v>
      </c>
      <c r="L35" s="32">
        <f t="shared" si="7"/>
        <v>0</v>
      </c>
      <c r="M35" s="32">
        <f t="shared" si="7"/>
        <v>0</v>
      </c>
      <c r="N35" s="32">
        <f t="shared" si="6"/>
        <v>8291516</v>
      </c>
      <c r="O35" s="45">
        <f t="shared" si="1"/>
        <v>551.40759459998674</v>
      </c>
      <c r="P35" s="10"/>
    </row>
    <row r="36" spans="1:16">
      <c r="A36" s="12"/>
      <c r="B36" s="25">
        <v>341.9</v>
      </c>
      <c r="C36" s="20" t="s">
        <v>97</v>
      </c>
      <c r="D36" s="46">
        <v>33183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4" si="8">SUM(D36:M36)</f>
        <v>33183</v>
      </c>
      <c r="O36" s="47">
        <f t="shared" si="1"/>
        <v>2.2067566668883423</v>
      </c>
      <c r="P36" s="9"/>
    </row>
    <row r="37" spans="1:16">
      <c r="A37" s="12"/>
      <c r="B37" s="25">
        <v>342.1</v>
      </c>
      <c r="C37" s="20" t="s">
        <v>45</v>
      </c>
      <c r="D37" s="46">
        <v>50067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50067</v>
      </c>
      <c r="O37" s="47">
        <f t="shared" ref="O37:O58" si="9">(N37/O$60)</f>
        <v>3.3295870186872381</v>
      </c>
      <c r="P37" s="9"/>
    </row>
    <row r="38" spans="1:16">
      <c r="A38" s="12"/>
      <c r="B38" s="25">
        <v>342.6</v>
      </c>
      <c r="C38" s="20" t="s">
        <v>46</v>
      </c>
      <c r="D38" s="46">
        <v>513365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513365</v>
      </c>
      <c r="O38" s="47">
        <f t="shared" si="9"/>
        <v>34.140121034780876</v>
      </c>
      <c r="P38" s="9"/>
    </row>
    <row r="39" spans="1:16">
      <c r="A39" s="12"/>
      <c r="B39" s="25">
        <v>343.3</v>
      </c>
      <c r="C39" s="20" t="s">
        <v>47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2188782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2188782</v>
      </c>
      <c r="O39" s="47">
        <f t="shared" si="9"/>
        <v>145.55975261022812</v>
      </c>
      <c r="P39" s="9"/>
    </row>
    <row r="40" spans="1:16">
      <c r="A40" s="12"/>
      <c r="B40" s="25">
        <v>343.5</v>
      </c>
      <c r="C40" s="20" t="s">
        <v>48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1983048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1983048</v>
      </c>
      <c r="O40" s="47">
        <f t="shared" si="9"/>
        <v>131.8779011770965</v>
      </c>
      <c r="P40" s="9"/>
    </row>
    <row r="41" spans="1:16">
      <c r="A41" s="12"/>
      <c r="B41" s="25">
        <v>343.8</v>
      </c>
      <c r="C41" s="20" t="s">
        <v>75</v>
      </c>
      <c r="D41" s="46">
        <v>0</v>
      </c>
      <c r="E41" s="46">
        <v>8600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8600</v>
      </c>
      <c r="O41" s="47">
        <f t="shared" si="9"/>
        <v>0.57192259094234221</v>
      </c>
      <c r="P41" s="9"/>
    </row>
    <row r="42" spans="1:16">
      <c r="A42" s="12"/>
      <c r="B42" s="25">
        <v>343.9</v>
      </c>
      <c r="C42" s="20" t="s">
        <v>49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399629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399629</v>
      </c>
      <c r="O42" s="47">
        <f t="shared" si="9"/>
        <v>26.576378266941543</v>
      </c>
      <c r="P42" s="9"/>
    </row>
    <row r="43" spans="1:16">
      <c r="A43" s="12"/>
      <c r="B43" s="25">
        <v>347.2</v>
      </c>
      <c r="C43" s="20" t="s">
        <v>50</v>
      </c>
      <c r="D43" s="46">
        <v>734570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734570</v>
      </c>
      <c r="O43" s="47">
        <f t="shared" si="9"/>
        <v>48.850834607967016</v>
      </c>
      <c r="P43" s="9"/>
    </row>
    <row r="44" spans="1:16">
      <c r="A44" s="12"/>
      <c r="B44" s="25">
        <v>349</v>
      </c>
      <c r="C44" s="20" t="s">
        <v>1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132888</v>
      </c>
      <c r="J44" s="46">
        <v>2247384</v>
      </c>
      <c r="K44" s="46">
        <v>0</v>
      </c>
      <c r="L44" s="46">
        <v>0</v>
      </c>
      <c r="M44" s="46">
        <v>0</v>
      </c>
      <c r="N44" s="46">
        <f t="shared" si="8"/>
        <v>2380272</v>
      </c>
      <c r="O44" s="47">
        <f t="shared" si="9"/>
        <v>158.29434062645475</v>
      </c>
      <c r="P44" s="9"/>
    </row>
    <row r="45" spans="1:16" ht="15.75">
      <c r="A45" s="29" t="s">
        <v>42</v>
      </c>
      <c r="B45" s="30"/>
      <c r="C45" s="31"/>
      <c r="D45" s="32">
        <f t="shared" ref="D45:M45" si="10">SUM(D46:D47)</f>
        <v>119655</v>
      </c>
      <c r="E45" s="32">
        <f t="shared" si="10"/>
        <v>17978</v>
      </c>
      <c r="F45" s="32">
        <f t="shared" si="10"/>
        <v>0</v>
      </c>
      <c r="G45" s="32">
        <f t="shared" si="10"/>
        <v>0</v>
      </c>
      <c r="H45" s="32">
        <f t="shared" si="10"/>
        <v>0</v>
      </c>
      <c r="I45" s="32">
        <f t="shared" si="10"/>
        <v>0</v>
      </c>
      <c r="J45" s="32">
        <f t="shared" si="10"/>
        <v>0</v>
      </c>
      <c r="K45" s="32">
        <f t="shared" si="10"/>
        <v>0</v>
      </c>
      <c r="L45" s="32">
        <f t="shared" si="10"/>
        <v>0</v>
      </c>
      <c r="M45" s="32">
        <f t="shared" si="10"/>
        <v>0</v>
      </c>
      <c r="N45" s="32">
        <f t="shared" ref="N45:N58" si="11">SUM(D45:M45)</f>
        <v>137633</v>
      </c>
      <c r="O45" s="45">
        <f t="shared" si="9"/>
        <v>9.15295604176365</v>
      </c>
      <c r="P45" s="10"/>
    </row>
    <row r="46" spans="1:16">
      <c r="A46" s="13"/>
      <c r="B46" s="39">
        <v>351.1</v>
      </c>
      <c r="C46" s="21" t="s">
        <v>53</v>
      </c>
      <c r="D46" s="46">
        <v>75755</v>
      </c>
      <c r="E46" s="46">
        <v>17978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93733</v>
      </c>
      <c r="O46" s="47">
        <f t="shared" si="9"/>
        <v>6.2334907228835537</v>
      </c>
      <c r="P46" s="9"/>
    </row>
    <row r="47" spans="1:16">
      <c r="A47" s="13"/>
      <c r="B47" s="39">
        <v>354</v>
      </c>
      <c r="C47" s="21" t="s">
        <v>76</v>
      </c>
      <c r="D47" s="46">
        <v>43900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43900</v>
      </c>
      <c r="O47" s="47">
        <f t="shared" si="9"/>
        <v>2.9194653188800959</v>
      </c>
      <c r="P47" s="9"/>
    </row>
    <row r="48" spans="1:16" ht="15.75">
      <c r="A48" s="29" t="s">
        <v>4</v>
      </c>
      <c r="B48" s="30"/>
      <c r="C48" s="31"/>
      <c r="D48" s="32">
        <f t="shared" ref="D48:M48" si="12">SUM(D49:D54)</f>
        <v>326141</v>
      </c>
      <c r="E48" s="32">
        <f t="shared" si="12"/>
        <v>8271</v>
      </c>
      <c r="F48" s="32">
        <f t="shared" si="12"/>
        <v>0</v>
      </c>
      <c r="G48" s="32">
        <f t="shared" si="12"/>
        <v>318547</v>
      </c>
      <c r="H48" s="32">
        <f t="shared" si="12"/>
        <v>0</v>
      </c>
      <c r="I48" s="32">
        <f t="shared" si="12"/>
        <v>145540</v>
      </c>
      <c r="J48" s="32">
        <f t="shared" si="12"/>
        <v>194941</v>
      </c>
      <c r="K48" s="32">
        <f t="shared" si="12"/>
        <v>5557880</v>
      </c>
      <c r="L48" s="32">
        <f t="shared" si="12"/>
        <v>0</v>
      </c>
      <c r="M48" s="32">
        <f t="shared" si="12"/>
        <v>0</v>
      </c>
      <c r="N48" s="32">
        <f t="shared" si="11"/>
        <v>6551320</v>
      </c>
      <c r="O48" s="45">
        <f t="shared" si="9"/>
        <v>435.67998935957968</v>
      </c>
      <c r="P48" s="10"/>
    </row>
    <row r="49" spans="1:119">
      <c r="A49" s="12"/>
      <c r="B49" s="25">
        <v>361.1</v>
      </c>
      <c r="C49" s="20" t="s">
        <v>54</v>
      </c>
      <c r="D49" s="46">
        <v>126866</v>
      </c>
      <c r="E49" s="46">
        <v>5769</v>
      </c>
      <c r="F49" s="46">
        <v>0</v>
      </c>
      <c r="G49" s="46">
        <v>-517</v>
      </c>
      <c r="H49" s="46">
        <v>0</v>
      </c>
      <c r="I49" s="46">
        <v>107781</v>
      </c>
      <c r="J49" s="46">
        <v>24881</v>
      </c>
      <c r="K49" s="46">
        <v>632998</v>
      </c>
      <c r="L49" s="46">
        <v>0</v>
      </c>
      <c r="M49" s="46">
        <v>0</v>
      </c>
      <c r="N49" s="46">
        <f t="shared" si="11"/>
        <v>897778</v>
      </c>
      <c r="O49" s="47">
        <f t="shared" si="9"/>
        <v>59.704595331515598</v>
      </c>
      <c r="P49" s="9"/>
    </row>
    <row r="50" spans="1:119">
      <c r="A50" s="12"/>
      <c r="B50" s="25">
        <v>361.3</v>
      </c>
      <c r="C50" s="20" t="s">
        <v>55</v>
      </c>
      <c r="D50" s="46">
        <v>46911</v>
      </c>
      <c r="E50" s="46">
        <v>2502</v>
      </c>
      <c r="F50" s="46">
        <v>0</v>
      </c>
      <c r="G50" s="46">
        <v>6030</v>
      </c>
      <c r="H50" s="46">
        <v>0</v>
      </c>
      <c r="I50" s="46">
        <v>36589</v>
      </c>
      <c r="J50" s="46">
        <v>7792</v>
      </c>
      <c r="K50" s="46">
        <v>2673824</v>
      </c>
      <c r="L50" s="46">
        <v>0</v>
      </c>
      <c r="M50" s="46">
        <v>0</v>
      </c>
      <c r="N50" s="46">
        <f t="shared" si="11"/>
        <v>2773648</v>
      </c>
      <c r="O50" s="47">
        <f t="shared" si="9"/>
        <v>184.45487796767972</v>
      </c>
      <c r="P50" s="9"/>
    </row>
    <row r="51" spans="1:119">
      <c r="A51" s="12"/>
      <c r="B51" s="25">
        <v>364</v>
      </c>
      <c r="C51" s="20" t="s">
        <v>98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1170</v>
      </c>
      <c r="J51" s="46">
        <v>154677</v>
      </c>
      <c r="K51" s="46">
        <v>0</v>
      </c>
      <c r="L51" s="46">
        <v>0</v>
      </c>
      <c r="M51" s="46">
        <v>0</v>
      </c>
      <c r="N51" s="46">
        <f t="shared" si="11"/>
        <v>155847</v>
      </c>
      <c r="O51" s="47">
        <f t="shared" si="9"/>
        <v>10.364234887278048</v>
      </c>
      <c r="P51" s="9"/>
    </row>
    <row r="52" spans="1:119">
      <c r="A52" s="12"/>
      <c r="B52" s="25">
        <v>366</v>
      </c>
      <c r="C52" s="20" t="s">
        <v>57</v>
      </c>
      <c r="D52" s="46">
        <v>0</v>
      </c>
      <c r="E52" s="46">
        <v>0</v>
      </c>
      <c r="F52" s="46">
        <v>0</v>
      </c>
      <c r="G52" s="46">
        <v>313034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313034</v>
      </c>
      <c r="O52" s="47">
        <f t="shared" si="9"/>
        <v>20.817583294540135</v>
      </c>
      <c r="P52" s="9"/>
    </row>
    <row r="53" spans="1:119">
      <c r="A53" s="12"/>
      <c r="B53" s="25">
        <v>368</v>
      </c>
      <c r="C53" s="20" t="s">
        <v>58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2251058</v>
      </c>
      <c r="L53" s="46">
        <v>0</v>
      </c>
      <c r="M53" s="46">
        <v>0</v>
      </c>
      <c r="N53" s="46">
        <f t="shared" si="11"/>
        <v>2251058</v>
      </c>
      <c r="O53" s="47">
        <f t="shared" si="9"/>
        <v>149.7012702001729</v>
      </c>
      <c r="P53" s="9"/>
    </row>
    <row r="54" spans="1:119">
      <c r="A54" s="12"/>
      <c r="B54" s="25">
        <v>369.9</v>
      </c>
      <c r="C54" s="20" t="s">
        <v>59</v>
      </c>
      <c r="D54" s="46">
        <v>152364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7591</v>
      </c>
      <c r="K54" s="46">
        <v>0</v>
      </c>
      <c r="L54" s="46">
        <v>0</v>
      </c>
      <c r="M54" s="46">
        <v>0</v>
      </c>
      <c r="N54" s="46">
        <f t="shared" si="11"/>
        <v>159955</v>
      </c>
      <c r="O54" s="47">
        <f t="shared" si="9"/>
        <v>10.637427678393296</v>
      </c>
      <c r="P54" s="9"/>
    </row>
    <row r="55" spans="1:119" ht="15.75">
      <c r="A55" s="29" t="s">
        <v>43</v>
      </c>
      <c r="B55" s="30"/>
      <c r="C55" s="31"/>
      <c r="D55" s="32">
        <f t="shared" ref="D55:M55" si="13">SUM(D56:D57)</f>
        <v>985000</v>
      </c>
      <c r="E55" s="32">
        <f t="shared" si="13"/>
        <v>0</v>
      </c>
      <c r="F55" s="32">
        <f t="shared" si="13"/>
        <v>631921</v>
      </c>
      <c r="G55" s="32">
        <f t="shared" si="13"/>
        <v>2130000</v>
      </c>
      <c r="H55" s="32">
        <f t="shared" si="13"/>
        <v>0</v>
      </c>
      <c r="I55" s="32">
        <f t="shared" si="13"/>
        <v>0</v>
      </c>
      <c r="J55" s="32">
        <f t="shared" si="13"/>
        <v>323197</v>
      </c>
      <c r="K55" s="32">
        <f t="shared" si="13"/>
        <v>0</v>
      </c>
      <c r="L55" s="32">
        <f t="shared" si="13"/>
        <v>0</v>
      </c>
      <c r="M55" s="32">
        <f t="shared" si="13"/>
        <v>0</v>
      </c>
      <c r="N55" s="32">
        <f t="shared" si="11"/>
        <v>4070118</v>
      </c>
      <c r="O55" s="45">
        <f t="shared" si="9"/>
        <v>270.67353860477488</v>
      </c>
      <c r="P55" s="9"/>
    </row>
    <row r="56" spans="1:119">
      <c r="A56" s="12"/>
      <c r="B56" s="25">
        <v>381</v>
      </c>
      <c r="C56" s="20" t="s">
        <v>60</v>
      </c>
      <c r="D56" s="46">
        <v>985000</v>
      </c>
      <c r="E56" s="46">
        <v>0</v>
      </c>
      <c r="F56" s="46">
        <v>631921</v>
      </c>
      <c r="G56" s="46">
        <v>2130000</v>
      </c>
      <c r="H56" s="46">
        <v>0</v>
      </c>
      <c r="I56" s="46">
        <v>0</v>
      </c>
      <c r="J56" s="46">
        <v>300000</v>
      </c>
      <c r="K56" s="46">
        <v>0</v>
      </c>
      <c r="L56" s="46">
        <v>0</v>
      </c>
      <c r="M56" s="46">
        <v>0</v>
      </c>
      <c r="N56" s="46">
        <f t="shared" si="11"/>
        <v>4046921</v>
      </c>
      <c r="O56" s="47">
        <f t="shared" si="9"/>
        <v>269.13087716964822</v>
      </c>
      <c r="P56" s="9"/>
    </row>
    <row r="57" spans="1:119" ht="15.75" thickBot="1">
      <c r="A57" s="12"/>
      <c r="B57" s="25">
        <v>389.4</v>
      </c>
      <c r="C57" s="20" t="s">
        <v>99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23197</v>
      </c>
      <c r="K57" s="46">
        <v>0</v>
      </c>
      <c r="L57" s="46">
        <v>0</v>
      </c>
      <c r="M57" s="46">
        <v>0</v>
      </c>
      <c r="N57" s="46">
        <f t="shared" si="11"/>
        <v>23197</v>
      </c>
      <c r="O57" s="47">
        <f t="shared" si="9"/>
        <v>1.5426614351266874</v>
      </c>
      <c r="P57" s="9"/>
    </row>
    <row r="58" spans="1:119" ht="16.5" thickBot="1">
      <c r="A58" s="14" t="s">
        <v>51</v>
      </c>
      <c r="B58" s="23"/>
      <c r="C58" s="22"/>
      <c r="D58" s="15">
        <f t="shared" ref="D58:M58" si="14">SUM(D5,D14,D26,D35,D45,D48,D55)</f>
        <v>17622881</v>
      </c>
      <c r="E58" s="15">
        <f t="shared" si="14"/>
        <v>378043</v>
      </c>
      <c r="F58" s="15">
        <f t="shared" si="14"/>
        <v>631921</v>
      </c>
      <c r="G58" s="15">
        <f t="shared" si="14"/>
        <v>2629147</v>
      </c>
      <c r="H58" s="15">
        <f t="shared" si="14"/>
        <v>0</v>
      </c>
      <c r="I58" s="15">
        <f t="shared" si="14"/>
        <v>4891610</v>
      </c>
      <c r="J58" s="15">
        <f t="shared" si="14"/>
        <v>2765522</v>
      </c>
      <c r="K58" s="15">
        <f t="shared" si="14"/>
        <v>5865894</v>
      </c>
      <c r="L58" s="15">
        <f t="shared" si="14"/>
        <v>0</v>
      </c>
      <c r="M58" s="15">
        <f t="shared" si="14"/>
        <v>0</v>
      </c>
      <c r="N58" s="15">
        <f t="shared" si="11"/>
        <v>34785018</v>
      </c>
      <c r="O58" s="38">
        <f t="shared" si="9"/>
        <v>2313.2950721553502</v>
      </c>
      <c r="P58" s="6"/>
      <c r="Q58" s="2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</row>
    <row r="59" spans="1:119">
      <c r="A59" s="16"/>
      <c r="B59" s="18"/>
      <c r="C59" s="18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9"/>
    </row>
    <row r="60" spans="1:119">
      <c r="A60" s="40"/>
      <c r="B60" s="41"/>
      <c r="C60" s="41"/>
      <c r="D60" s="42"/>
      <c r="E60" s="42"/>
      <c r="F60" s="42"/>
      <c r="G60" s="42"/>
      <c r="H60" s="42"/>
      <c r="I60" s="42"/>
      <c r="J60" s="42"/>
      <c r="K60" s="42"/>
      <c r="L60" s="48" t="s">
        <v>110</v>
      </c>
      <c r="M60" s="48"/>
      <c r="N60" s="48"/>
      <c r="O60" s="43">
        <v>15037</v>
      </c>
    </row>
    <row r="61" spans="1:119">
      <c r="A61" s="49"/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1"/>
    </row>
    <row r="62" spans="1:119" ht="15.75" customHeight="1" thickBot="1">
      <c r="A62" s="52" t="s">
        <v>78</v>
      </c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4"/>
    </row>
  </sheetData>
  <mergeCells count="10">
    <mergeCell ref="L60:N60"/>
    <mergeCell ref="A61:O61"/>
    <mergeCell ref="A62:O6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62</v>
      </c>
      <c r="B3" s="62"/>
      <c r="C3" s="63"/>
      <c r="D3" s="67" t="s">
        <v>37</v>
      </c>
      <c r="E3" s="68"/>
      <c r="F3" s="68"/>
      <c r="G3" s="68"/>
      <c r="H3" s="69"/>
      <c r="I3" s="67" t="s">
        <v>38</v>
      </c>
      <c r="J3" s="69"/>
      <c r="K3" s="67" t="s">
        <v>40</v>
      </c>
      <c r="L3" s="69"/>
      <c r="M3" s="36"/>
      <c r="N3" s="37"/>
      <c r="O3" s="70" t="s">
        <v>67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63</v>
      </c>
      <c r="F4" s="34" t="s">
        <v>64</v>
      </c>
      <c r="G4" s="34" t="s">
        <v>65</v>
      </c>
      <c r="H4" s="34" t="s">
        <v>6</v>
      </c>
      <c r="I4" s="34" t="s">
        <v>7</v>
      </c>
      <c r="J4" s="35" t="s">
        <v>66</v>
      </c>
      <c r="K4" s="35" t="s">
        <v>8</v>
      </c>
      <c r="L4" s="35" t="s">
        <v>9</v>
      </c>
      <c r="M4" s="35" t="s">
        <v>10</v>
      </c>
      <c r="N4" s="35" t="s">
        <v>39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10469629</v>
      </c>
      <c r="E5" s="27">
        <f t="shared" si="0"/>
        <v>299540</v>
      </c>
      <c r="F5" s="27">
        <f t="shared" si="0"/>
        <v>0</v>
      </c>
      <c r="G5" s="27">
        <f t="shared" si="0"/>
        <v>3947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295263</v>
      </c>
      <c r="L5" s="27">
        <f t="shared" si="0"/>
        <v>0</v>
      </c>
      <c r="M5" s="27">
        <f t="shared" si="0"/>
        <v>0</v>
      </c>
      <c r="N5" s="28">
        <f>SUM(D5:M5)</f>
        <v>11068379</v>
      </c>
      <c r="O5" s="33">
        <f t="shared" ref="O5:O36" si="1">(N5/O$59)</f>
        <v>750.90766621438263</v>
      </c>
      <c r="P5" s="6"/>
    </row>
    <row r="6" spans="1:133">
      <c r="A6" s="12"/>
      <c r="B6" s="25">
        <v>311</v>
      </c>
      <c r="C6" s="20" t="s">
        <v>3</v>
      </c>
      <c r="D6" s="46">
        <v>6029358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6029358</v>
      </c>
      <c r="O6" s="47">
        <f t="shared" si="1"/>
        <v>409.04735413839893</v>
      </c>
      <c r="P6" s="9"/>
    </row>
    <row r="7" spans="1:133">
      <c r="A7" s="12"/>
      <c r="B7" s="25">
        <v>312.41000000000003</v>
      </c>
      <c r="C7" s="20" t="s">
        <v>11</v>
      </c>
      <c r="D7" s="46">
        <v>249977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249977</v>
      </c>
      <c r="O7" s="47">
        <f t="shared" si="1"/>
        <v>16.959090909090911</v>
      </c>
      <c r="P7" s="9"/>
    </row>
    <row r="8" spans="1:133">
      <c r="A8" s="12"/>
      <c r="B8" s="25">
        <v>312.51</v>
      </c>
      <c r="C8" s="20" t="s">
        <v>69</v>
      </c>
      <c r="D8" s="46">
        <v>0</v>
      </c>
      <c r="E8" s="46">
        <v>172551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168274</v>
      </c>
      <c r="L8" s="46">
        <v>0</v>
      </c>
      <c r="M8" s="46">
        <v>0</v>
      </c>
      <c r="N8" s="46">
        <f>SUM(D8:M8)</f>
        <v>340825</v>
      </c>
      <c r="O8" s="47">
        <f t="shared" si="1"/>
        <v>23.122455902306648</v>
      </c>
      <c r="P8" s="9"/>
    </row>
    <row r="9" spans="1:133">
      <c r="A9" s="12"/>
      <c r="B9" s="25">
        <v>312.52</v>
      </c>
      <c r="C9" s="20" t="s">
        <v>90</v>
      </c>
      <c r="D9" s="46">
        <v>0</v>
      </c>
      <c r="E9" s="46">
        <v>126989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126989</v>
      </c>
      <c r="L9" s="46">
        <v>0</v>
      </c>
      <c r="M9" s="46">
        <v>0</v>
      </c>
      <c r="N9" s="46">
        <f>SUM(D9:M9)</f>
        <v>253978</v>
      </c>
      <c r="O9" s="47">
        <f t="shared" si="1"/>
        <v>17.230529172320217</v>
      </c>
      <c r="P9" s="9"/>
    </row>
    <row r="10" spans="1:133">
      <c r="A10" s="12"/>
      <c r="B10" s="25">
        <v>312.60000000000002</v>
      </c>
      <c r="C10" s="20" t="s">
        <v>74</v>
      </c>
      <c r="D10" s="46">
        <v>0</v>
      </c>
      <c r="E10" s="46">
        <v>0</v>
      </c>
      <c r="F10" s="46">
        <v>0</v>
      </c>
      <c r="G10" s="46">
        <v>3947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3947</v>
      </c>
      <c r="O10" s="47">
        <f t="shared" si="1"/>
        <v>0.26777476255088195</v>
      </c>
      <c r="P10" s="9"/>
    </row>
    <row r="11" spans="1:133">
      <c r="A11" s="12"/>
      <c r="B11" s="25">
        <v>314.10000000000002</v>
      </c>
      <c r="C11" s="20" t="s">
        <v>12</v>
      </c>
      <c r="D11" s="46">
        <v>1936906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1936906</v>
      </c>
      <c r="O11" s="47">
        <f t="shared" si="1"/>
        <v>131.40474898236093</v>
      </c>
      <c r="P11" s="9"/>
    </row>
    <row r="12" spans="1:133">
      <c r="A12" s="12"/>
      <c r="B12" s="25">
        <v>314.8</v>
      </c>
      <c r="C12" s="20" t="s">
        <v>14</v>
      </c>
      <c r="D12" s="46">
        <v>40838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40838</v>
      </c>
      <c r="O12" s="47">
        <f t="shared" si="1"/>
        <v>2.7705563093622794</v>
      </c>
      <c r="P12" s="9"/>
    </row>
    <row r="13" spans="1:133">
      <c r="A13" s="12"/>
      <c r="B13" s="25">
        <v>315</v>
      </c>
      <c r="C13" s="20" t="s">
        <v>91</v>
      </c>
      <c r="D13" s="46">
        <v>2093586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2093586</v>
      </c>
      <c r="O13" s="47">
        <f t="shared" si="1"/>
        <v>142.03432835820897</v>
      </c>
      <c r="P13" s="9"/>
    </row>
    <row r="14" spans="1:133">
      <c r="A14" s="12"/>
      <c r="B14" s="25">
        <v>316</v>
      </c>
      <c r="C14" s="20" t="s">
        <v>92</v>
      </c>
      <c r="D14" s="46">
        <v>118964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118964</v>
      </c>
      <c r="O14" s="47">
        <f t="shared" si="1"/>
        <v>8.0708276797829033</v>
      </c>
      <c r="P14" s="9"/>
    </row>
    <row r="15" spans="1:133" ht="15.75">
      <c r="A15" s="29" t="s">
        <v>16</v>
      </c>
      <c r="B15" s="30"/>
      <c r="C15" s="31"/>
      <c r="D15" s="32">
        <f t="shared" ref="D15:M15" si="3">SUM(D16:D26)</f>
        <v>3783493</v>
      </c>
      <c r="E15" s="32">
        <f t="shared" si="3"/>
        <v>287864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261646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4333003</v>
      </c>
      <c r="O15" s="45">
        <f t="shared" si="1"/>
        <v>293.96221166892809</v>
      </c>
      <c r="P15" s="10"/>
    </row>
    <row r="16" spans="1:133">
      <c r="A16" s="12"/>
      <c r="B16" s="25">
        <v>322</v>
      </c>
      <c r="C16" s="20" t="s">
        <v>0</v>
      </c>
      <c r="D16" s="46">
        <v>1653128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1653128</v>
      </c>
      <c r="O16" s="47">
        <f t="shared" si="1"/>
        <v>112.15251017639078</v>
      </c>
      <c r="P16" s="9"/>
    </row>
    <row r="17" spans="1:16">
      <c r="A17" s="12"/>
      <c r="B17" s="25">
        <v>323.10000000000002</v>
      </c>
      <c r="C17" s="20" t="s">
        <v>17</v>
      </c>
      <c r="D17" s="46">
        <v>1663649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6" si="4">SUM(D17:M17)</f>
        <v>1663649</v>
      </c>
      <c r="O17" s="47">
        <f t="shared" si="1"/>
        <v>112.86628222523746</v>
      </c>
      <c r="P17" s="9"/>
    </row>
    <row r="18" spans="1:16">
      <c r="A18" s="12"/>
      <c r="B18" s="25">
        <v>323.39999999999998</v>
      </c>
      <c r="C18" s="20" t="s">
        <v>18</v>
      </c>
      <c r="D18" s="46">
        <v>5864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5864</v>
      </c>
      <c r="O18" s="47">
        <f t="shared" si="1"/>
        <v>0.39782903663500679</v>
      </c>
      <c r="P18" s="9"/>
    </row>
    <row r="19" spans="1:16">
      <c r="A19" s="12"/>
      <c r="B19" s="25">
        <v>323.7</v>
      </c>
      <c r="C19" s="20" t="s">
        <v>20</v>
      </c>
      <c r="D19" s="46">
        <v>428368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428368</v>
      </c>
      <c r="O19" s="47">
        <f t="shared" si="1"/>
        <v>29.061601085481684</v>
      </c>
      <c r="P19" s="9"/>
    </row>
    <row r="20" spans="1:16">
      <c r="A20" s="12"/>
      <c r="B20" s="25">
        <v>324.11</v>
      </c>
      <c r="C20" s="20" t="s">
        <v>21</v>
      </c>
      <c r="D20" s="46">
        <v>0</v>
      </c>
      <c r="E20" s="46">
        <v>70713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70713</v>
      </c>
      <c r="O20" s="47">
        <f t="shared" si="1"/>
        <v>4.7973541383989149</v>
      </c>
      <c r="P20" s="9"/>
    </row>
    <row r="21" spans="1:16">
      <c r="A21" s="12"/>
      <c r="B21" s="25">
        <v>324.12</v>
      </c>
      <c r="C21" s="20" t="s">
        <v>81</v>
      </c>
      <c r="D21" s="46">
        <v>0</v>
      </c>
      <c r="E21" s="46">
        <v>101350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101350</v>
      </c>
      <c r="O21" s="47">
        <f t="shared" si="1"/>
        <v>6.8758480325644502</v>
      </c>
      <c r="P21" s="9"/>
    </row>
    <row r="22" spans="1:16">
      <c r="A22" s="12"/>
      <c r="B22" s="25">
        <v>324.20999999999998</v>
      </c>
      <c r="C22" s="20" t="s">
        <v>22</v>
      </c>
      <c r="D22" s="46">
        <v>0</v>
      </c>
      <c r="E22" s="46">
        <v>5975</v>
      </c>
      <c r="F22" s="46">
        <v>0</v>
      </c>
      <c r="G22" s="46">
        <v>0</v>
      </c>
      <c r="H22" s="46">
        <v>0</v>
      </c>
      <c r="I22" s="46">
        <v>13130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19105</v>
      </c>
      <c r="O22" s="47">
        <f t="shared" si="1"/>
        <v>1.2961329715061058</v>
      </c>
      <c r="P22" s="9"/>
    </row>
    <row r="23" spans="1:16">
      <c r="A23" s="12"/>
      <c r="B23" s="25">
        <v>324.22000000000003</v>
      </c>
      <c r="C23" s="20" t="s">
        <v>82</v>
      </c>
      <c r="D23" s="46">
        <v>0</v>
      </c>
      <c r="E23" s="46">
        <v>8166</v>
      </c>
      <c r="F23" s="46">
        <v>0</v>
      </c>
      <c r="G23" s="46">
        <v>0</v>
      </c>
      <c r="H23" s="46">
        <v>0</v>
      </c>
      <c r="I23" s="46">
        <v>248516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256682</v>
      </c>
      <c r="O23" s="47">
        <f t="shared" si="1"/>
        <v>17.413975576662143</v>
      </c>
      <c r="P23" s="9"/>
    </row>
    <row r="24" spans="1:16">
      <c r="A24" s="12"/>
      <c r="B24" s="25">
        <v>324.61</v>
      </c>
      <c r="C24" s="20" t="s">
        <v>23</v>
      </c>
      <c r="D24" s="46">
        <v>0</v>
      </c>
      <c r="E24" s="46">
        <v>36770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36770</v>
      </c>
      <c r="O24" s="47">
        <f t="shared" si="1"/>
        <v>2.494572591587517</v>
      </c>
      <c r="P24" s="9"/>
    </row>
    <row r="25" spans="1:16">
      <c r="A25" s="12"/>
      <c r="B25" s="25">
        <v>324.62</v>
      </c>
      <c r="C25" s="20" t="s">
        <v>83</v>
      </c>
      <c r="D25" s="46">
        <v>0</v>
      </c>
      <c r="E25" s="46">
        <v>64890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64890</v>
      </c>
      <c r="O25" s="47">
        <f t="shared" si="1"/>
        <v>4.4023066485753048</v>
      </c>
      <c r="P25" s="9"/>
    </row>
    <row r="26" spans="1:16">
      <c r="A26" s="12"/>
      <c r="B26" s="25">
        <v>325.2</v>
      </c>
      <c r="C26" s="20" t="s">
        <v>24</v>
      </c>
      <c r="D26" s="46">
        <v>32484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32484</v>
      </c>
      <c r="O26" s="47">
        <f t="shared" si="1"/>
        <v>2.2037991858887382</v>
      </c>
      <c r="P26" s="9"/>
    </row>
    <row r="27" spans="1:16" ht="15.75">
      <c r="A27" s="29" t="s">
        <v>27</v>
      </c>
      <c r="B27" s="30"/>
      <c r="C27" s="31"/>
      <c r="D27" s="32">
        <f t="shared" ref="D27:M27" si="5">SUM(D28:D34)</f>
        <v>1158094</v>
      </c>
      <c r="E27" s="32">
        <f t="shared" si="5"/>
        <v>0</v>
      </c>
      <c r="F27" s="32">
        <f t="shared" si="5"/>
        <v>0</v>
      </c>
      <c r="G27" s="32">
        <f t="shared" si="5"/>
        <v>28536</v>
      </c>
      <c r="H27" s="32">
        <f t="shared" si="5"/>
        <v>0</v>
      </c>
      <c r="I27" s="32">
        <f t="shared" si="5"/>
        <v>0</v>
      </c>
      <c r="J27" s="32">
        <f t="shared" si="5"/>
        <v>0</v>
      </c>
      <c r="K27" s="32">
        <f t="shared" si="5"/>
        <v>0</v>
      </c>
      <c r="L27" s="32">
        <f t="shared" si="5"/>
        <v>0</v>
      </c>
      <c r="M27" s="32">
        <f t="shared" si="5"/>
        <v>0</v>
      </c>
      <c r="N27" s="44">
        <f t="shared" ref="N27:N35" si="6">SUM(D27:M27)</f>
        <v>1186630</v>
      </c>
      <c r="O27" s="45">
        <f t="shared" si="1"/>
        <v>80.504070556309358</v>
      </c>
      <c r="P27" s="10"/>
    </row>
    <row r="28" spans="1:16">
      <c r="A28" s="12"/>
      <c r="B28" s="25">
        <v>334.2</v>
      </c>
      <c r="C28" s="20" t="s">
        <v>29</v>
      </c>
      <c r="D28" s="46">
        <v>2096</v>
      </c>
      <c r="E28" s="46">
        <v>0</v>
      </c>
      <c r="F28" s="46">
        <v>0</v>
      </c>
      <c r="G28" s="46">
        <v>28536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30632</v>
      </c>
      <c r="O28" s="47">
        <f t="shared" si="1"/>
        <v>2.0781546811397558</v>
      </c>
      <c r="P28" s="9"/>
    </row>
    <row r="29" spans="1:16">
      <c r="A29" s="12"/>
      <c r="B29" s="25">
        <v>335.12</v>
      </c>
      <c r="C29" s="20" t="s">
        <v>93</v>
      </c>
      <c r="D29" s="46">
        <v>293595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293595</v>
      </c>
      <c r="O29" s="47">
        <f t="shared" si="1"/>
        <v>19.918249660786973</v>
      </c>
      <c r="P29" s="9"/>
    </row>
    <row r="30" spans="1:16">
      <c r="A30" s="12"/>
      <c r="B30" s="25">
        <v>335.14</v>
      </c>
      <c r="C30" s="20" t="s">
        <v>94</v>
      </c>
      <c r="D30" s="46">
        <v>114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114</v>
      </c>
      <c r="O30" s="47">
        <f t="shared" si="1"/>
        <v>7.7340569877883307E-3</v>
      </c>
      <c r="P30" s="9"/>
    </row>
    <row r="31" spans="1:16">
      <c r="A31" s="12"/>
      <c r="B31" s="25">
        <v>335.15</v>
      </c>
      <c r="C31" s="20" t="s">
        <v>95</v>
      </c>
      <c r="D31" s="46">
        <v>5572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5572</v>
      </c>
      <c r="O31" s="47">
        <f t="shared" si="1"/>
        <v>0.37801899592944371</v>
      </c>
      <c r="P31" s="9"/>
    </row>
    <row r="32" spans="1:16">
      <c r="A32" s="12"/>
      <c r="B32" s="25">
        <v>335.18</v>
      </c>
      <c r="C32" s="20" t="s">
        <v>96</v>
      </c>
      <c r="D32" s="46">
        <v>834141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834141</v>
      </c>
      <c r="O32" s="47">
        <f t="shared" si="1"/>
        <v>56.590298507462684</v>
      </c>
      <c r="P32" s="9"/>
    </row>
    <row r="33" spans="1:16">
      <c r="A33" s="12"/>
      <c r="B33" s="25">
        <v>335.21</v>
      </c>
      <c r="C33" s="20" t="s">
        <v>35</v>
      </c>
      <c r="D33" s="46">
        <v>11740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11740</v>
      </c>
      <c r="O33" s="47">
        <f t="shared" si="1"/>
        <v>0.79647218453188606</v>
      </c>
      <c r="P33" s="9"/>
    </row>
    <row r="34" spans="1:16">
      <c r="A34" s="12"/>
      <c r="B34" s="25">
        <v>338</v>
      </c>
      <c r="C34" s="20" t="s">
        <v>36</v>
      </c>
      <c r="D34" s="46">
        <v>10836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10836</v>
      </c>
      <c r="O34" s="47">
        <f t="shared" si="1"/>
        <v>0.73514246947082773</v>
      </c>
      <c r="P34" s="9"/>
    </row>
    <row r="35" spans="1:16" ht="15.75">
      <c r="A35" s="29" t="s">
        <v>41</v>
      </c>
      <c r="B35" s="30"/>
      <c r="C35" s="31"/>
      <c r="D35" s="32">
        <f t="shared" ref="D35:M35" si="7">SUM(D36:D44)</f>
        <v>1323475</v>
      </c>
      <c r="E35" s="32">
        <f t="shared" si="7"/>
        <v>2000</v>
      </c>
      <c r="F35" s="32">
        <f t="shared" si="7"/>
        <v>0</v>
      </c>
      <c r="G35" s="32">
        <f t="shared" si="7"/>
        <v>0</v>
      </c>
      <c r="H35" s="32">
        <f t="shared" si="7"/>
        <v>0</v>
      </c>
      <c r="I35" s="32">
        <f t="shared" si="7"/>
        <v>4657796</v>
      </c>
      <c r="J35" s="32">
        <f t="shared" si="7"/>
        <v>2176216</v>
      </c>
      <c r="K35" s="32">
        <f t="shared" si="7"/>
        <v>0</v>
      </c>
      <c r="L35" s="32">
        <f t="shared" si="7"/>
        <v>0</v>
      </c>
      <c r="M35" s="32">
        <f t="shared" si="7"/>
        <v>0</v>
      </c>
      <c r="N35" s="32">
        <f t="shared" si="6"/>
        <v>8159487</v>
      </c>
      <c r="O35" s="45">
        <f t="shared" si="1"/>
        <v>553.56085481682499</v>
      </c>
      <c r="P35" s="10"/>
    </row>
    <row r="36" spans="1:16">
      <c r="A36" s="12"/>
      <c r="B36" s="25">
        <v>341.9</v>
      </c>
      <c r="C36" s="20" t="s">
        <v>97</v>
      </c>
      <c r="D36" s="46">
        <v>32274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4" si="8">SUM(D36:M36)</f>
        <v>32274</v>
      </c>
      <c r="O36" s="47">
        <f t="shared" si="1"/>
        <v>2.1895522388059701</v>
      </c>
      <c r="P36" s="9"/>
    </row>
    <row r="37" spans="1:16">
      <c r="A37" s="12"/>
      <c r="B37" s="25">
        <v>342.1</v>
      </c>
      <c r="C37" s="20" t="s">
        <v>45</v>
      </c>
      <c r="D37" s="46">
        <v>57744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57744</v>
      </c>
      <c r="O37" s="47">
        <f t="shared" ref="O37:O57" si="9">(N37/O$59)</f>
        <v>3.917503392130258</v>
      </c>
      <c r="P37" s="9"/>
    </row>
    <row r="38" spans="1:16">
      <c r="A38" s="12"/>
      <c r="B38" s="25">
        <v>342.6</v>
      </c>
      <c r="C38" s="20" t="s">
        <v>46</v>
      </c>
      <c r="D38" s="46">
        <v>597065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597065</v>
      </c>
      <c r="O38" s="47">
        <f t="shared" si="9"/>
        <v>40.506445047489827</v>
      </c>
      <c r="P38" s="9"/>
    </row>
    <row r="39" spans="1:16">
      <c r="A39" s="12"/>
      <c r="B39" s="25">
        <v>343.3</v>
      </c>
      <c r="C39" s="20" t="s">
        <v>47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2229496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2229496</v>
      </c>
      <c r="O39" s="47">
        <f t="shared" si="9"/>
        <v>151.25481682496607</v>
      </c>
      <c r="P39" s="9"/>
    </row>
    <row r="40" spans="1:16">
      <c r="A40" s="12"/>
      <c r="B40" s="25">
        <v>343.5</v>
      </c>
      <c r="C40" s="20" t="s">
        <v>48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1918315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1918315</v>
      </c>
      <c r="O40" s="47">
        <f t="shared" si="9"/>
        <v>130.14348710990501</v>
      </c>
      <c r="P40" s="9"/>
    </row>
    <row r="41" spans="1:16">
      <c r="A41" s="12"/>
      <c r="B41" s="25">
        <v>343.8</v>
      </c>
      <c r="C41" s="20" t="s">
        <v>75</v>
      </c>
      <c r="D41" s="46">
        <v>0</v>
      </c>
      <c r="E41" s="46">
        <v>2000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2000</v>
      </c>
      <c r="O41" s="47">
        <f t="shared" si="9"/>
        <v>0.13568521031207598</v>
      </c>
      <c r="P41" s="9"/>
    </row>
    <row r="42" spans="1:16">
      <c r="A42" s="12"/>
      <c r="B42" s="25">
        <v>343.9</v>
      </c>
      <c r="C42" s="20" t="s">
        <v>49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379816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379816</v>
      </c>
      <c r="O42" s="47">
        <f t="shared" si="9"/>
        <v>25.767706919945727</v>
      </c>
      <c r="P42" s="9"/>
    </row>
    <row r="43" spans="1:16">
      <c r="A43" s="12"/>
      <c r="B43" s="25">
        <v>347.2</v>
      </c>
      <c r="C43" s="20" t="s">
        <v>50</v>
      </c>
      <c r="D43" s="46">
        <v>636392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636392</v>
      </c>
      <c r="O43" s="47">
        <f t="shared" si="9"/>
        <v>43.174491180461331</v>
      </c>
      <c r="P43" s="9"/>
    </row>
    <row r="44" spans="1:16">
      <c r="A44" s="12"/>
      <c r="B44" s="25">
        <v>349</v>
      </c>
      <c r="C44" s="20" t="s">
        <v>1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130169</v>
      </c>
      <c r="J44" s="46">
        <v>2176216</v>
      </c>
      <c r="K44" s="46">
        <v>0</v>
      </c>
      <c r="L44" s="46">
        <v>0</v>
      </c>
      <c r="M44" s="46">
        <v>0</v>
      </c>
      <c r="N44" s="46">
        <f t="shared" si="8"/>
        <v>2306385</v>
      </c>
      <c r="O44" s="47">
        <f t="shared" si="9"/>
        <v>156.4711668928087</v>
      </c>
      <c r="P44" s="9"/>
    </row>
    <row r="45" spans="1:16" ht="15.75">
      <c r="A45" s="29" t="s">
        <v>42</v>
      </c>
      <c r="B45" s="30"/>
      <c r="C45" s="31"/>
      <c r="D45" s="32">
        <f t="shared" ref="D45:M45" si="10">SUM(D46:D47)</f>
        <v>107394</v>
      </c>
      <c r="E45" s="32">
        <f t="shared" si="10"/>
        <v>16135</v>
      </c>
      <c r="F45" s="32">
        <f t="shared" si="10"/>
        <v>0</v>
      </c>
      <c r="G45" s="32">
        <f t="shared" si="10"/>
        <v>0</v>
      </c>
      <c r="H45" s="32">
        <f t="shared" si="10"/>
        <v>0</v>
      </c>
      <c r="I45" s="32">
        <f t="shared" si="10"/>
        <v>0</v>
      </c>
      <c r="J45" s="32">
        <f t="shared" si="10"/>
        <v>0</v>
      </c>
      <c r="K45" s="32">
        <f t="shared" si="10"/>
        <v>0</v>
      </c>
      <c r="L45" s="32">
        <f t="shared" si="10"/>
        <v>0</v>
      </c>
      <c r="M45" s="32">
        <f t="shared" si="10"/>
        <v>0</v>
      </c>
      <c r="N45" s="32">
        <f t="shared" ref="N45:N57" si="11">SUM(D45:M45)</f>
        <v>123529</v>
      </c>
      <c r="O45" s="45">
        <f t="shared" si="9"/>
        <v>8.3805291723202178</v>
      </c>
      <c r="P45" s="10"/>
    </row>
    <row r="46" spans="1:16">
      <c r="A46" s="13"/>
      <c r="B46" s="39">
        <v>351.1</v>
      </c>
      <c r="C46" s="21" t="s">
        <v>53</v>
      </c>
      <c r="D46" s="46">
        <v>65103</v>
      </c>
      <c r="E46" s="46">
        <v>16135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81238</v>
      </c>
      <c r="O46" s="47">
        <f t="shared" si="9"/>
        <v>5.5113975576662142</v>
      </c>
      <c r="P46" s="9"/>
    </row>
    <row r="47" spans="1:16">
      <c r="A47" s="13"/>
      <c r="B47" s="39">
        <v>354</v>
      </c>
      <c r="C47" s="21" t="s">
        <v>76</v>
      </c>
      <c r="D47" s="46">
        <v>42291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42291</v>
      </c>
      <c r="O47" s="47">
        <f t="shared" si="9"/>
        <v>2.8691316146540027</v>
      </c>
      <c r="P47" s="9"/>
    </row>
    <row r="48" spans="1:16" ht="15.75">
      <c r="A48" s="29" t="s">
        <v>4</v>
      </c>
      <c r="B48" s="30"/>
      <c r="C48" s="31"/>
      <c r="D48" s="32">
        <f t="shared" ref="D48:M48" si="12">SUM(D49:D53)</f>
        <v>126250</v>
      </c>
      <c r="E48" s="32">
        <f t="shared" si="12"/>
        <v>-496</v>
      </c>
      <c r="F48" s="32">
        <f t="shared" si="12"/>
        <v>0</v>
      </c>
      <c r="G48" s="32">
        <f t="shared" si="12"/>
        <v>2208199</v>
      </c>
      <c r="H48" s="32">
        <f t="shared" si="12"/>
        <v>0</v>
      </c>
      <c r="I48" s="32">
        <f t="shared" si="12"/>
        <v>-250</v>
      </c>
      <c r="J48" s="32">
        <f t="shared" si="12"/>
        <v>75507</v>
      </c>
      <c r="K48" s="32">
        <f t="shared" si="12"/>
        <v>5838778</v>
      </c>
      <c r="L48" s="32">
        <f t="shared" si="12"/>
        <v>0</v>
      </c>
      <c r="M48" s="32">
        <f t="shared" si="12"/>
        <v>0</v>
      </c>
      <c r="N48" s="32">
        <f t="shared" si="11"/>
        <v>8247988</v>
      </c>
      <c r="O48" s="45">
        <f t="shared" si="9"/>
        <v>559.56499321573949</v>
      </c>
      <c r="P48" s="10"/>
    </row>
    <row r="49" spans="1:119">
      <c r="A49" s="12"/>
      <c r="B49" s="25">
        <v>361.1</v>
      </c>
      <c r="C49" s="20" t="s">
        <v>54</v>
      </c>
      <c r="D49" s="46">
        <v>115120</v>
      </c>
      <c r="E49" s="46">
        <v>5713</v>
      </c>
      <c r="F49" s="46">
        <v>0</v>
      </c>
      <c r="G49" s="46">
        <v>8143</v>
      </c>
      <c r="H49" s="46">
        <v>0</v>
      </c>
      <c r="I49" s="46">
        <v>98976</v>
      </c>
      <c r="J49" s="46">
        <v>22880</v>
      </c>
      <c r="K49" s="46">
        <v>574323</v>
      </c>
      <c r="L49" s="46">
        <v>0</v>
      </c>
      <c r="M49" s="46">
        <v>0</v>
      </c>
      <c r="N49" s="46">
        <f t="shared" si="11"/>
        <v>825155</v>
      </c>
      <c r="O49" s="47">
        <f t="shared" si="9"/>
        <v>55.980664857530527</v>
      </c>
      <c r="P49" s="9"/>
    </row>
    <row r="50" spans="1:119">
      <c r="A50" s="12"/>
      <c r="B50" s="25">
        <v>361.3</v>
      </c>
      <c r="C50" s="20" t="s">
        <v>55</v>
      </c>
      <c r="D50" s="46">
        <v>-116158</v>
      </c>
      <c r="E50" s="46">
        <v>-6263</v>
      </c>
      <c r="F50" s="46">
        <v>0</v>
      </c>
      <c r="G50" s="46">
        <v>-8615</v>
      </c>
      <c r="H50" s="46">
        <v>0</v>
      </c>
      <c r="I50" s="46">
        <v>-99226</v>
      </c>
      <c r="J50" s="46">
        <v>-19230</v>
      </c>
      <c r="K50" s="46">
        <v>3115574</v>
      </c>
      <c r="L50" s="46">
        <v>0</v>
      </c>
      <c r="M50" s="46">
        <v>0</v>
      </c>
      <c r="N50" s="46">
        <f t="shared" si="11"/>
        <v>2866082</v>
      </c>
      <c r="O50" s="47">
        <f t="shared" si="9"/>
        <v>194.44246947082769</v>
      </c>
      <c r="P50" s="9"/>
    </row>
    <row r="51" spans="1:119">
      <c r="A51" s="12"/>
      <c r="B51" s="25">
        <v>364</v>
      </c>
      <c r="C51" s="20" t="s">
        <v>98</v>
      </c>
      <c r="D51" s="46">
        <v>388</v>
      </c>
      <c r="E51" s="46">
        <v>0</v>
      </c>
      <c r="F51" s="46">
        <v>0</v>
      </c>
      <c r="G51" s="46">
        <v>2208671</v>
      </c>
      <c r="H51" s="46">
        <v>0</v>
      </c>
      <c r="I51" s="46">
        <v>0</v>
      </c>
      <c r="J51" s="46">
        <v>70274</v>
      </c>
      <c r="K51" s="46">
        <v>0</v>
      </c>
      <c r="L51" s="46">
        <v>0</v>
      </c>
      <c r="M51" s="46">
        <v>0</v>
      </c>
      <c r="N51" s="46">
        <f t="shared" si="11"/>
        <v>2279333</v>
      </c>
      <c r="O51" s="47">
        <f t="shared" si="9"/>
        <v>154.63588873812753</v>
      </c>
      <c r="P51" s="9"/>
    </row>
    <row r="52" spans="1:119">
      <c r="A52" s="12"/>
      <c r="B52" s="25">
        <v>368</v>
      </c>
      <c r="C52" s="20" t="s">
        <v>58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2148881</v>
      </c>
      <c r="L52" s="46">
        <v>0</v>
      </c>
      <c r="M52" s="46">
        <v>0</v>
      </c>
      <c r="N52" s="46">
        <f t="shared" si="11"/>
        <v>2148881</v>
      </c>
      <c r="O52" s="47">
        <f t="shared" si="9"/>
        <v>145.78568521031207</v>
      </c>
      <c r="P52" s="9"/>
    </row>
    <row r="53" spans="1:119">
      <c r="A53" s="12"/>
      <c r="B53" s="25">
        <v>369.9</v>
      </c>
      <c r="C53" s="20" t="s">
        <v>59</v>
      </c>
      <c r="D53" s="46">
        <v>126900</v>
      </c>
      <c r="E53" s="46">
        <v>54</v>
      </c>
      <c r="F53" s="46">
        <v>0</v>
      </c>
      <c r="G53" s="46">
        <v>0</v>
      </c>
      <c r="H53" s="46">
        <v>0</v>
      </c>
      <c r="I53" s="46">
        <v>0</v>
      </c>
      <c r="J53" s="46">
        <v>1583</v>
      </c>
      <c r="K53" s="46">
        <v>0</v>
      </c>
      <c r="L53" s="46">
        <v>0</v>
      </c>
      <c r="M53" s="46">
        <v>0</v>
      </c>
      <c r="N53" s="46">
        <f t="shared" si="11"/>
        <v>128537</v>
      </c>
      <c r="O53" s="47">
        <f t="shared" si="9"/>
        <v>8.7202849389416546</v>
      </c>
      <c r="P53" s="9"/>
    </row>
    <row r="54" spans="1:119" ht="15.75">
      <c r="A54" s="29" t="s">
        <v>43</v>
      </c>
      <c r="B54" s="30"/>
      <c r="C54" s="31"/>
      <c r="D54" s="32">
        <f t="shared" ref="D54:M54" si="13">SUM(D55:D56)</f>
        <v>900000</v>
      </c>
      <c r="E54" s="32">
        <f t="shared" si="13"/>
        <v>0</v>
      </c>
      <c r="F54" s="32">
        <f t="shared" si="13"/>
        <v>574515</v>
      </c>
      <c r="G54" s="32">
        <f t="shared" si="13"/>
        <v>0</v>
      </c>
      <c r="H54" s="32">
        <f t="shared" si="13"/>
        <v>0</v>
      </c>
      <c r="I54" s="32">
        <f t="shared" si="13"/>
        <v>0</v>
      </c>
      <c r="J54" s="32">
        <f t="shared" si="13"/>
        <v>425552</v>
      </c>
      <c r="K54" s="32">
        <f t="shared" si="13"/>
        <v>0</v>
      </c>
      <c r="L54" s="32">
        <f t="shared" si="13"/>
        <v>0</v>
      </c>
      <c r="M54" s="32">
        <f t="shared" si="13"/>
        <v>0</v>
      </c>
      <c r="N54" s="32">
        <f t="shared" si="11"/>
        <v>1900067</v>
      </c>
      <c r="O54" s="45">
        <f t="shared" si="9"/>
        <v>128.90549525101764</v>
      </c>
      <c r="P54" s="9"/>
    </row>
    <row r="55" spans="1:119">
      <c r="A55" s="12"/>
      <c r="B55" s="25">
        <v>381</v>
      </c>
      <c r="C55" s="20" t="s">
        <v>60</v>
      </c>
      <c r="D55" s="46">
        <v>900000</v>
      </c>
      <c r="E55" s="46">
        <v>0</v>
      </c>
      <c r="F55" s="46">
        <v>574515</v>
      </c>
      <c r="G55" s="46">
        <v>0</v>
      </c>
      <c r="H55" s="46">
        <v>0</v>
      </c>
      <c r="I55" s="46">
        <v>0</v>
      </c>
      <c r="J55" s="46">
        <v>357750</v>
      </c>
      <c r="K55" s="46">
        <v>0</v>
      </c>
      <c r="L55" s="46">
        <v>0</v>
      </c>
      <c r="M55" s="46">
        <v>0</v>
      </c>
      <c r="N55" s="46">
        <f t="shared" si="11"/>
        <v>1832265</v>
      </c>
      <c r="O55" s="47">
        <f t="shared" si="9"/>
        <v>124.30563093622796</v>
      </c>
      <c r="P55" s="9"/>
    </row>
    <row r="56" spans="1:119" ht="15.75" thickBot="1">
      <c r="A56" s="12"/>
      <c r="B56" s="25">
        <v>389.4</v>
      </c>
      <c r="C56" s="20" t="s">
        <v>99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67802</v>
      </c>
      <c r="K56" s="46">
        <v>0</v>
      </c>
      <c r="L56" s="46">
        <v>0</v>
      </c>
      <c r="M56" s="46">
        <v>0</v>
      </c>
      <c r="N56" s="46">
        <f t="shared" si="11"/>
        <v>67802</v>
      </c>
      <c r="O56" s="47">
        <f t="shared" si="9"/>
        <v>4.5998643147896878</v>
      </c>
      <c r="P56" s="9"/>
    </row>
    <row r="57" spans="1:119" ht="16.5" thickBot="1">
      <c r="A57" s="14" t="s">
        <v>51</v>
      </c>
      <c r="B57" s="23"/>
      <c r="C57" s="22"/>
      <c r="D57" s="15">
        <f t="shared" ref="D57:M57" si="14">SUM(D5,D15,D27,D35,D45,D48,D54)</f>
        <v>17868335</v>
      </c>
      <c r="E57" s="15">
        <f t="shared" si="14"/>
        <v>605043</v>
      </c>
      <c r="F57" s="15">
        <f t="shared" si="14"/>
        <v>574515</v>
      </c>
      <c r="G57" s="15">
        <f t="shared" si="14"/>
        <v>2240682</v>
      </c>
      <c r="H57" s="15">
        <f t="shared" si="14"/>
        <v>0</v>
      </c>
      <c r="I57" s="15">
        <f t="shared" si="14"/>
        <v>4919192</v>
      </c>
      <c r="J57" s="15">
        <f t="shared" si="14"/>
        <v>2677275</v>
      </c>
      <c r="K57" s="15">
        <f t="shared" si="14"/>
        <v>6134041</v>
      </c>
      <c r="L57" s="15">
        <f t="shared" si="14"/>
        <v>0</v>
      </c>
      <c r="M57" s="15">
        <f t="shared" si="14"/>
        <v>0</v>
      </c>
      <c r="N57" s="15">
        <f t="shared" si="11"/>
        <v>35019083</v>
      </c>
      <c r="O57" s="38">
        <f t="shared" si="9"/>
        <v>2375.7858208955222</v>
      </c>
      <c r="P57" s="6"/>
      <c r="Q57" s="2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</row>
    <row r="58" spans="1:119">
      <c r="A58" s="16"/>
      <c r="B58" s="18"/>
      <c r="C58" s="18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9"/>
    </row>
    <row r="59" spans="1:119">
      <c r="A59" s="40"/>
      <c r="B59" s="41"/>
      <c r="C59" s="41"/>
      <c r="D59" s="42"/>
      <c r="E59" s="42"/>
      <c r="F59" s="42"/>
      <c r="G59" s="42"/>
      <c r="H59" s="42"/>
      <c r="I59" s="42"/>
      <c r="J59" s="42"/>
      <c r="K59" s="42"/>
      <c r="L59" s="48" t="s">
        <v>100</v>
      </c>
      <c r="M59" s="48"/>
      <c r="N59" s="48"/>
      <c r="O59" s="43">
        <v>14740</v>
      </c>
    </row>
    <row r="60" spans="1:119">
      <c r="A60" s="49"/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1"/>
    </row>
    <row r="61" spans="1:119" ht="15.75" customHeight="1" thickBot="1">
      <c r="A61" s="52" t="s">
        <v>78</v>
      </c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4"/>
    </row>
  </sheetData>
  <mergeCells count="10">
    <mergeCell ref="L59:N59"/>
    <mergeCell ref="A60:O60"/>
    <mergeCell ref="A61:O6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62</v>
      </c>
      <c r="B3" s="62"/>
      <c r="C3" s="63"/>
      <c r="D3" s="67" t="s">
        <v>37</v>
      </c>
      <c r="E3" s="68"/>
      <c r="F3" s="68"/>
      <c r="G3" s="68"/>
      <c r="H3" s="69"/>
      <c r="I3" s="67" t="s">
        <v>38</v>
      </c>
      <c r="J3" s="69"/>
      <c r="K3" s="67" t="s">
        <v>40</v>
      </c>
      <c r="L3" s="69"/>
      <c r="M3" s="36"/>
      <c r="N3" s="37"/>
      <c r="O3" s="70" t="s">
        <v>67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63</v>
      </c>
      <c r="F4" s="34" t="s">
        <v>64</v>
      </c>
      <c r="G4" s="34" t="s">
        <v>65</v>
      </c>
      <c r="H4" s="34" t="s">
        <v>6</v>
      </c>
      <c r="I4" s="34" t="s">
        <v>7</v>
      </c>
      <c r="J4" s="35" t="s">
        <v>66</v>
      </c>
      <c r="K4" s="35" t="s">
        <v>8</v>
      </c>
      <c r="L4" s="35" t="s">
        <v>9</v>
      </c>
      <c r="M4" s="35" t="s">
        <v>10</v>
      </c>
      <c r="N4" s="35" t="s">
        <v>39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10322846</v>
      </c>
      <c r="E5" s="27">
        <f t="shared" si="0"/>
        <v>291455</v>
      </c>
      <c r="F5" s="27">
        <f t="shared" si="0"/>
        <v>0</v>
      </c>
      <c r="G5" s="27">
        <f t="shared" si="0"/>
        <v>164137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291455</v>
      </c>
      <c r="L5" s="27">
        <f t="shared" si="0"/>
        <v>0</v>
      </c>
      <c r="M5" s="27">
        <f t="shared" si="0"/>
        <v>0</v>
      </c>
      <c r="N5" s="28">
        <f>SUM(D5:M5)</f>
        <v>11069893</v>
      </c>
      <c r="O5" s="33">
        <f t="shared" ref="O5:O36" si="1">(N5/O$61)</f>
        <v>794.28090693836555</v>
      </c>
      <c r="P5" s="6"/>
    </row>
    <row r="6" spans="1:133">
      <c r="A6" s="12"/>
      <c r="B6" s="25">
        <v>311</v>
      </c>
      <c r="C6" s="20" t="s">
        <v>3</v>
      </c>
      <c r="D6" s="46">
        <v>6072711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6072711</v>
      </c>
      <c r="O6" s="47">
        <f t="shared" si="1"/>
        <v>435.72583769821341</v>
      </c>
      <c r="P6" s="9"/>
    </row>
    <row r="7" spans="1:133">
      <c r="A7" s="12"/>
      <c r="B7" s="25">
        <v>312.10000000000002</v>
      </c>
      <c r="C7" s="20" t="s">
        <v>86</v>
      </c>
      <c r="D7" s="46">
        <v>224965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224965</v>
      </c>
      <c r="O7" s="47">
        <f t="shared" si="1"/>
        <v>16.141565616703737</v>
      </c>
      <c r="P7" s="9"/>
    </row>
    <row r="8" spans="1:133">
      <c r="A8" s="12"/>
      <c r="B8" s="25">
        <v>312.51</v>
      </c>
      <c r="C8" s="20" t="s">
        <v>73</v>
      </c>
      <c r="D8" s="46">
        <v>0</v>
      </c>
      <c r="E8" s="46">
        <v>162005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162005</v>
      </c>
      <c r="L8" s="46">
        <v>0</v>
      </c>
      <c r="M8" s="46">
        <v>0</v>
      </c>
      <c r="N8" s="46">
        <f>SUM(D8:M8)</f>
        <v>324010</v>
      </c>
      <c r="O8" s="47">
        <f t="shared" si="1"/>
        <v>23.248188275812584</v>
      </c>
      <c r="P8" s="9"/>
    </row>
    <row r="9" spans="1:133">
      <c r="A9" s="12"/>
      <c r="B9" s="25">
        <v>312.52</v>
      </c>
      <c r="C9" s="20" t="s">
        <v>70</v>
      </c>
      <c r="D9" s="46">
        <v>0</v>
      </c>
      <c r="E9" s="46">
        <v>129450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129450</v>
      </c>
      <c r="L9" s="46">
        <v>0</v>
      </c>
      <c r="M9" s="46">
        <v>0</v>
      </c>
      <c r="N9" s="46">
        <f>SUM(D9:M9)</f>
        <v>258900</v>
      </c>
      <c r="O9" s="47">
        <f t="shared" si="1"/>
        <v>18.576451173136256</v>
      </c>
      <c r="P9" s="9"/>
    </row>
    <row r="10" spans="1:133">
      <c r="A10" s="12"/>
      <c r="B10" s="25">
        <v>312.60000000000002</v>
      </c>
      <c r="C10" s="20" t="s">
        <v>74</v>
      </c>
      <c r="D10" s="46">
        <v>0</v>
      </c>
      <c r="E10" s="46">
        <v>0</v>
      </c>
      <c r="F10" s="46">
        <v>0</v>
      </c>
      <c r="G10" s="46">
        <v>164137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164137</v>
      </c>
      <c r="O10" s="47">
        <f t="shared" si="1"/>
        <v>11.777068235631772</v>
      </c>
      <c r="P10" s="9"/>
    </row>
    <row r="11" spans="1:133">
      <c r="A11" s="12"/>
      <c r="B11" s="25">
        <v>314.10000000000002</v>
      </c>
      <c r="C11" s="20" t="s">
        <v>12</v>
      </c>
      <c r="D11" s="46">
        <v>1850581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1850581</v>
      </c>
      <c r="O11" s="47">
        <f t="shared" si="1"/>
        <v>132.78187558298055</v>
      </c>
      <c r="P11" s="9"/>
    </row>
    <row r="12" spans="1:133">
      <c r="A12" s="12"/>
      <c r="B12" s="25">
        <v>314.8</v>
      </c>
      <c r="C12" s="20" t="s">
        <v>14</v>
      </c>
      <c r="D12" s="46">
        <v>47512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47512</v>
      </c>
      <c r="O12" s="47">
        <f t="shared" si="1"/>
        <v>3.4090550333644258</v>
      </c>
      <c r="P12" s="9"/>
    </row>
    <row r="13" spans="1:133">
      <c r="A13" s="12"/>
      <c r="B13" s="25">
        <v>315</v>
      </c>
      <c r="C13" s="20" t="s">
        <v>80</v>
      </c>
      <c r="D13" s="46">
        <v>2011704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2011704</v>
      </c>
      <c r="O13" s="47">
        <f t="shared" si="1"/>
        <v>144.34268493937003</v>
      </c>
      <c r="P13" s="9"/>
    </row>
    <row r="14" spans="1:133">
      <c r="A14" s="12"/>
      <c r="B14" s="25">
        <v>316</v>
      </c>
      <c r="C14" s="20" t="s">
        <v>15</v>
      </c>
      <c r="D14" s="46">
        <v>115373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115373</v>
      </c>
      <c r="O14" s="47">
        <f t="shared" si="1"/>
        <v>8.2781803831527583</v>
      </c>
      <c r="P14" s="9"/>
    </row>
    <row r="15" spans="1:133" ht="15.75">
      <c r="A15" s="29" t="s">
        <v>16</v>
      </c>
      <c r="B15" s="30"/>
      <c r="C15" s="31"/>
      <c r="D15" s="32">
        <f t="shared" ref="D15:M15" si="3">SUM(D16:D26)</f>
        <v>3216859</v>
      </c>
      <c r="E15" s="32">
        <f t="shared" si="3"/>
        <v>212492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36958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3466309</v>
      </c>
      <c r="O15" s="45">
        <f t="shared" si="1"/>
        <v>248.71270718232043</v>
      </c>
      <c r="P15" s="10"/>
    </row>
    <row r="16" spans="1:133">
      <c r="A16" s="12"/>
      <c r="B16" s="25">
        <v>322</v>
      </c>
      <c r="C16" s="20" t="s">
        <v>0</v>
      </c>
      <c r="D16" s="46">
        <v>983941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983941</v>
      </c>
      <c r="O16" s="47">
        <f t="shared" si="1"/>
        <v>70.599196383726778</v>
      </c>
      <c r="P16" s="9"/>
    </row>
    <row r="17" spans="1:16">
      <c r="A17" s="12"/>
      <c r="B17" s="25">
        <v>323.10000000000002</v>
      </c>
      <c r="C17" s="20" t="s">
        <v>17</v>
      </c>
      <c r="D17" s="46">
        <v>1770383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6" si="4">SUM(D17:M17)</f>
        <v>1770383</v>
      </c>
      <c r="O17" s="47">
        <f t="shared" si="1"/>
        <v>127.0275525579393</v>
      </c>
      <c r="P17" s="9"/>
    </row>
    <row r="18" spans="1:16">
      <c r="A18" s="12"/>
      <c r="B18" s="25">
        <v>323.39999999999998</v>
      </c>
      <c r="C18" s="20" t="s">
        <v>18</v>
      </c>
      <c r="D18" s="46">
        <v>10010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10010</v>
      </c>
      <c r="O18" s="47">
        <f t="shared" si="1"/>
        <v>0.71823204419889508</v>
      </c>
      <c r="P18" s="9"/>
    </row>
    <row r="19" spans="1:16">
      <c r="A19" s="12"/>
      <c r="B19" s="25">
        <v>323.7</v>
      </c>
      <c r="C19" s="20" t="s">
        <v>20</v>
      </c>
      <c r="D19" s="46">
        <v>419745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419745</v>
      </c>
      <c r="O19" s="47">
        <f t="shared" si="1"/>
        <v>30.117313625600918</v>
      </c>
      <c r="P19" s="9"/>
    </row>
    <row r="20" spans="1:16">
      <c r="A20" s="12"/>
      <c r="B20" s="25">
        <v>324.11</v>
      </c>
      <c r="C20" s="20" t="s">
        <v>21</v>
      </c>
      <c r="D20" s="46">
        <v>0</v>
      </c>
      <c r="E20" s="46">
        <v>20400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20400</v>
      </c>
      <c r="O20" s="47">
        <f t="shared" si="1"/>
        <v>1.4637296405252207</v>
      </c>
      <c r="P20" s="9"/>
    </row>
    <row r="21" spans="1:16">
      <c r="A21" s="12"/>
      <c r="B21" s="25">
        <v>324.12</v>
      </c>
      <c r="C21" s="20" t="s">
        <v>81</v>
      </c>
      <c r="D21" s="46">
        <v>0</v>
      </c>
      <c r="E21" s="46">
        <v>148011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148011</v>
      </c>
      <c r="O21" s="47">
        <f t="shared" si="1"/>
        <v>10.620004305087178</v>
      </c>
      <c r="P21" s="9"/>
    </row>
    <row r="22" spans="1:16">
      <c r="A22" s="12"/>
      <c r="B22" s="25">
        <v>324.20999999999998</v>
      </c>
      <c r="C22" s="20" t="s">
        <v>22</v>
      </c>
      <c r="D22" s="46">
        <v>0</v>
      </c>
      <c r="E22" s="46">
        <v>1560</v>
      </c>
      <c r="F22" s="46">
        <v>0</v>
      </c>
      <c r="G22" s="46">
        <v>0</v>
      </c>
      <c r="H22" s="46">
        <v>0</v>
      </c>
      <c r="I22" s="46">
        <v>2020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3580</v>
      </c>
      <c r="O22" s="47">
        <f t="shared" si="1"/>
        <v>0.25687020162158286</v>
      </c>
      <c r="P22" s="9"/>
    </row>
    <row r="23" spans="1:16">
      <c r="A23" s="12"/>
      <c r="B23" s="25">
        <v>324.22000000000003</v>
      </c>
      <c r="C23" s="20" t="s">
        <v>82</v>
      </c>
      <c r="D23" s="46">
        <v>0</v>
      </c>
      <c r="E23" s="46">
        <v>7941</v>
      </c>
      <c r="F23" s="46">
        <v>0</v>
      </c>
      <c r="G23" s="46">
        <v>0</v>
      </c>
      <c r="H23" s="46">
        <v>0</v>
      </c>
      <c r="I23" s="46">
        <v>34938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42879</v>
      </c>
      <c r="O23" s="47">
        <f t="shared" si="1"/>
        <v>3.0766305517686732</v>
      </c>
      <c r="P23" s="9"/>
    </row>
    <row r="24" spans="1:16">
      <c r="A24" s="12"/>
      <c r="B24" s="25">
        <v>324.61</v>
      </c>
      <c r="C24" s="20" t="s">
        <v>23</v>
      </c>
      <c r="D24" s="46">
        <v>0</v>
      </c>
      <c r="E24" s="46">
        <v>20100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20100</v>
      </c>
      <c r="O24" s="47">
        <f t="shared" si="1"/>
        <v>1.4422042046351438</v>
      </c>
      <c r="P24" s="9"/>
    </row>
    <row r="25" spans="1:16">
      <c r="A25" s="12"/>
      <c r="B25" s="25">
        <v>324.62</v>
      </c>
      <c r="C25" s="20" t="s">
        <v>83</v>
      </c>
      <c r="D25" s="46">
        <v>0</v>
      </c>
      <c r="E25" s="46">
        <v>14480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14480</v>
      </c>
      <c r="O25" s="47">
        <f t="shared" si="1"/>
        <v>1.0389610389610389</v>
      </c>
      <c r="P25" s="9"/>
    </row>
    <row r="26" spans="1:16">
      <c r="A26" s="12"/>
      <c r="B26" s="25">
        <v>325.2</v>
      </c>
      <c r="C26" s="20" t="s">
        <v>24</v>
      </c>
      <c r="D26" s="46">
        <v>32780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32780</v>
      </c>
      <c r="O26" s="47">
        <f t="shared" si="1"/>
        <v>2.3520126282557223</v>
      </c>
      <c r="P26" s="9"/>
    </row>
    <row r="27" spans="1:16" ht="15.75">
      <c r="A27" s="29" t="s">
        <v>27</v>
      </c>
      <c r="B27" s="30"/>
      <c r="C27" s="31"/>
      <c r="D27" s="32">
        <f t="shared" ref="D27:M27" si="5">SUM(D28:D35)</f>
        <v>1111123</v>
      </c>
      <c r="E27" s="32">
        <f t="shared" si="5"/>
        <v>0</v>
      </c>
      <c r="F27" s="32">
        <f t="shared" si="5"/>
        <v>0</v>
      </c>
      <c r="G27" s="32">
        <f t="shared" si="5"/>
        <v>148549</v>
      </c>
      <c r="H27" s="32">
        <f t="shared" si="5"/>
        <v>0</v>
      </c>
      <c r="I27" s="32">
        <f t="shared" si="5"/>
        <v>0</v>
      </c>
      <c r="J27" s="32">
        <f t="shared" si="5"/>
        <v>0</v>
      </c>
      <c r="K27" s="32">
        <f t="shared" si="5"/>
        <v>0</v>
      </c>
      <c r="L27" s="32">
        <f t="shared" si="5"/>
        <v>0</v>
      </c>
      <c r="M27" s="32">
        <f t="shared" si="5"/>
        <v>0</v>
      </c>
      <c r="N27" s="44">
        <f t="shared" ref="N27:N36" si="6">SUM(D27:M27)</f>
        <v>1259672</v>
      </c>
      <c r="O27" s="45">
        <f t="shared" si="1"/>
        <v>90.383296261749294</v>
      </c>
      <c r="P27" s="10"/>
    </row>
    <row r="28" spans="1:16">
      <c r="A28" s="12"/>
      <c r="B28" s="25">
        <v>331.2</v>
      </c>
      <c r="C28" s="20" t="s">
        <v>26</v>
      </c>
      <c r="D28" s="46">
        <v>0</v>
      </c>
      <c r="E28" s="46">
        <v>0</v>
      </c>
      <c r="F28" s="46">
        <v>0</v>
      </c>
      <c r="G28" s="46">
        <v>148549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148549</v>
      </c>
      <c r="O28" s="47">
        <f t="shared" si="1"/>
        <v>10.658606586783382</v>
      </c>
      <c r="P28" s="9"/>
    </row>
    <row r="29" spans="1:16">
      <c r="A29" s="12"/>
      <c r="B29" s="25">
        <v>334.2</v>
      </c>
      <c r="C29" s="20" t="s">
        <v>29</v>
      </c>
      <c r="D29" s="46">
        <v>3241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3241</v>
      </c>
      <c r="O29" s="47">
        <f t="shared" si="1"/>
        <v>0.23254645906579607</v>
      </c>
      <c r="P29" s="9"/>
    </row>
    <row r="30" spans="1:16">
      <c r="A30" s="12"/>
      <c r="B30" s="25">
        <v>335.12</v>
      </c>
      <c r="C30" s="20" t="s">
        <v>31</v>
      </c>
      <c r="D30" s="46">
        <v>275591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275591</v>
      </c>
      <c r="O30" s="47">
        <f t="shared" si="1"/>
        <v>19.774054674607161</v>
      </c>
      <c r="P30" s="9"/>
    </row>
    <row r="31" spans="1:16">
      <c r="A31" s="12"/>
      <c r="B31" s="25">
        <v>335.14</v>
      </c>
      <c r="C31" s="20" t="s">
        <v>32</v>
      </c>
      <c r="D31" s="46">
        <v>108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108</v>
      </c>
      <c r="O31" s="47">
        <f t="shared" si="1"/>
        <v>7.7491569204276387E-3</v>
      </c>
      <c r="P31" s="9"/>
    </row>
    <row r="32" spans="1:16">
      <c r="A32" s="12"/>
      <c r="B32" s="25">
        <v>335.15</v>
      </c>
      <c r="C32" s="20" t="s">
        <v>33</v>
      </c>
      <c r="D32" s="46">
        <v>9829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9829</v>
      </c>
      <c r="O32" s="47">
        <f t="shared" si="1"/>
        <v>0.70524503121188209</v>
      </c>
      <c r="P32" s="9"/>
    </row>
    <row r="33" spans="1:16">
      <c r="A33" s="12"/>
      <c r="B33" s="25">
        <v>335.18</v>
      </c>
      <c r="C33" s="20" t="s">
        <v>34</v>
      </c>
      <c r="D33" s="46">
        <v>800439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800439</v>
      </c>
      <c r="O33" s="47">
        <f t="shared" si="1"/>
        <v>57.432661261390543</v>
      </c>
      <c r="P33" s="9"/>
    </row>
    <row r="34" spans="1:16">
      <c r="A34" s="12"/>
      <c r="B34" s="25">
        <v>335.21</v>
      </c>
      <c r="C34" s="20" t="s">
        <v>35</v>
      </c>
      <c r="D34" s="46">
        <v>11200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11200</v>
      </c>
      <c r="O34" s="47">
        <f t="shared" si="1"/>
        <v>0.80361627322953288</v>
      </c>
      <c r="P34" s="9"/>
    </row>
    <row r="35" spans="1:16">
      <c r="A35" s="12"/>
      <c r="B35" s="25">
        <v>338</v>
      </c>
      <c r="C35" s="20" t="s">
        <v>36</v>
      </c>
      <c r="D35" s="46">
        <v>10715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10715</v>
      </c>
      <c r="O35" s="47">
        <f t="shared" si="1"/>
        <v>0.76881681854057549</v>
      </c>
      <c r="P35" s="9"/>
    </row>
    <row r="36" spans="1:16" ht="15.75">
      <c r="A36" s="29" t="s">
        <v>41</v>
      </c>
      <c r="B36" s="30"/>
      <c r="C36" s="31"/>
      <c r="D36" s="32">
        <f t="shared" ref="D36:M36" si="7">SUM(D37:D45)</f>
        <v>1367847</v>
      </c>
      <c r="E36" s="32">
        <f t="shared" si="7"/>
        <v>6200</v>
      </c>
      <c r="F36" s="32">
        <f t="shared" si="7"/>
        <v>0</v>
      </c>
      <c r="G36" s="32">
        <f t="shared" si="7"/>
        <v>0</v>
      </c>
      <c r="H36" s="32">
        <f t="shared" si="7"/>
        <v>0</v>
      </c>
      <c r="I36" s="32">
        <f t="shared" si="7"/>
        <v>4621040</v>
      </c>
      <c r="J36" s="32">
        <f t="shared" si="7"/>
        <v>1144231</v>
      </c>
      <c r="K36" s="32">
        <f t="shared" si="7"/>
        <v>0</v>
      </c>
      <c r="L36" s="32">
        <f t="shared" si="7"/>
        <v>0</v>
      </c>
      <c r="M36" s="32">
        <f t="shared" si="7"/>
        <v>0</v>
      </c>
      <c r="N36" s="32">
        <f t="shared" si="6"/>
        <v>7139318</v>
      </c>
      <c r="O36" s="45">
        <f t="shared" si="1"/>
        <v>512.25643969290377</v>
      </c>
      <c r="P36" s="10"/>
    </row>
    <row r="37" spans="1:16">
      <c r="A37" s="12"/>
      <c r="B37" s="25">
        <v>341.9</v>
      </c>
      <c r="C37" s="20" t="s">
        <v>44</v>
      </c>
      <c r="D37" s="46">
        <v>24998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5" si="8">SUM(D37:M37)</f>
        <v>24998</v>
      </c>
      <c r="O37" s="47">
        <f t="shared" ref="O37:O59" si="9">(N37/O$61)</f>
        <v>1.7936428212671307</v>
      </c>
      <c r="P37" s="9"/>
    </row>
    <row r="38" spans="1:16">
      <c r="A38" s="12"/>
      <c r="B38" s="25">
        <v>342.1</v>
      </c>
      <c r="C38" s="20" t="s">
        <v>45</v>
      </c>
      <c r="D38" s="46">
        <v>63085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63085</v>
      </c>
      <c r="O38" s="47">
        <f t="shared" si="9"/>
        <v>4.5264404104183109</v>
      </c>
      <c r="P38" s="9"/>
    </row>
    <row r="39" spans="1:16">
      <c r="A39" s="12"/>
      <c r="B39" s="25">
        <v>342.6</v>
      </c>
      <c r="C39" s="20" t="s">
        <v>46</v>
      </c>
      <c r="D39" s="46">
        <v>609044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609044</v>
      </c>
      <c r="O39" s="47">
        <f t="shared" si="9"/>
        <v>43.699791920786396</v>
      </c>
      <c r="P39" s="9"/>
    </row>
    <row r="40" spans="1:16">
      <c r="A40" s="12"/>
      <c r="B40" s="25">
        <v>343.3</v>
      </c>
      <c r="C40" s="20" t="s">
        <v>47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2364597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2364597</v>
      </c>
      <c r="O40" s="47">
        <f t="shared" si="9"/>
        <v>169.66327043122624</v>
      </c>
      <c r="P40" s="9"/>
    </row>
    <row r="41" spans="1:16">
      <c r="A41" s="12"/>
      <c r="B41" s="25">
        <v>343.5</v>
      </c>
      <c r="C41" s="20" t="s">
        <v>48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1850306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1850306</v>
      </c>
      <c r="O41" s="47">
        <f t="shared" si="9"/>
        <v>132.76214393341465</v>
      </c>
      <c r="P41" s="9"/>
    </row>
    <row r="42" spans="1:16">
      <c r="A42" s="12"/>
      <c r="B42" s="25">
        <v>343.8</v>
      </c>
      <c r="C42" s="20" t="s">
        <v>75</v>
      </c>
      <c r="D42" s="46">
        <v>0</v>
      </c>
      <c r="E42" s="46">
        <v>6200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6200</v>
      </c>
      <c r="O42" s="47">
        <f t="shared" si="9"/>
        <v>0.44485900839491999</v>
      </c>
      <c r="P42" s="9"/>
    </row>
    <row r="43" spans="1:16">
      <c r="A43" s="12"/>
      <c r="B43" s="25">
        <v>343.9</v>
      </c>
      <c r="C43" s="20" t="s">
        <v>49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284227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284227</v>
      </c>
      <c r="O43" s="47">
        <f t="shared" si="9"/>
        <v>20.393700222429505</v>
      </c>
      <c r="P43" s="9"/>
    </row>
    <row r="44" spans="1:16">
      <c r="A44" s="12"/>
      <c r="B44" s="25">
        <v>347.2</v>
      </c>
      <c r="C44" s="20" t="s">
        <v>50</v>
      </c>
      <c r="D44" s="46">
        <v>670720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670720</v>
      </c>
      <c r="O44" s="47">
        <f t="shared" si="9"/>
        <v>48.125134533974311</v>
      </c>
      <c r="P44" s="9"/>
    </row>
    <row r="45" spans="1:16">
      <c r="A45" s="12"/>
      <c r="B45" s="25">
        <v>349</v>
      </c>
      <c r="C45" s="20" t="s">
        <v>1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121910</v>
      </c>
      <c r="J45" s="46">
        <v>1144231</v>
      </c>
      <c r="K45" s="46">
        <v>0</v>
      </c>
      <c r="L45" s="46">
        <v>0</v>
      </c>
      <c r="M45" s="46">
        <v>0</v>
      </c>
      <c r="N45" s="46">
        <f t="shared" si="8"/>
        <v>1266141</v>
      </c>
      <c r="O45" s="47">
        <f t="shared" si="9"/>
        <v>90.847456410992322</v>
      </c>
      <c r="P45" s="9"/>
    </row>
    <row r="46" spans="1:16" ht="15.75">
      <c r="A46" s="29" t="s">
        <v>42</v>
      </c>
      <c r="B46" s="30"/>
      <c r="C46" s="31"/>
      <c r="D46" s="32">
        <f t="shared" ref="D46:M46" si="10">SUM(D47:D48)</f>
        <v>71167</v>
      </c>
      <c r="E46" s="32">
        <f t="shared" si="10"/>
        <v>28722</v>
      </c>
      <c r="F46" s="32">
        <f t="shared" si="10"/>
        <v>0</v>
      </c>
      <c r="G46" s="32">
        <f t="shared" si="10"/>
        <v>0</v>
      </c>
      <c r="H46" s="32">
        <f t="shared" si="10"/>
        <v>0</v>
      </c>
      <c r="I46" s="32">
        <f t="shared" si="10"/>
        <v>0</v>
      </c>
      <c r="J46" s="32">
        <f t="shared" si="10"/>
        <v>0</v>
      </c>
      <c r="K46" s="32">
        <f t="shared" si="10"/>
        <v>0</v>
      </c>
      <c r="L46" s="32">
        <f t="shared" si="10"/>
        <v>0</v>
      </c>
      <c r="M46" s="32">
        <f t="shared" si="10"/>
        <v>0</v>
      </c>
      <c r="N46" s="32">
        <f t="shared" ref="N46:N59" si="11">SUM(D46:M46)</f>
        <v>99889</v>
      </c>
      <c r="O46" s="45">
        <f t="shared" si="9"/>
        <v>7.1671808854129297</v>
      </c>
      <c r="P46" s="10"/>
    </row>
    <row r="47" spans="1:16">
      <c r="A47" s="13"/>
      <c r="B47" s="39">
        <v>351.1</v>
      </c>
      <c r="C47" s="21" t="s">
        <v>53</v>
      </c>
      <c r="D47" s="46">
        <v>63684</v>
      </c>
      <c r="E47" s="46">
        <v>28722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92406</v>
      </c>
      <c r="O47" s="47">
        <f t="shared" si="9"/>
        <v>6.6302647628614482</v>
      </c>
      <c r="P47" s="9"/>
    </row>
    <row r="48" spans="1:16">
      <c r="A48" s="13"/>
      <c r="B48" s="39">
        <v>354</v>
      </c>
      <c r="C48" s="21" t="s">
        <v>76</v>
      </c>
      <c r="D48" s="46">
        <v>7483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7483</v>
      </c>
      <c r="O48" s="47">
        <f t="shared" si="9"/>
        <v>0.53691612255148169</v>
      </c>
      <c r="P48" s="9"/>
    </row>
    <row r="49" spans="1:119" ht="15.75">
      <c r="A49" s="29" t="s">
        <v>4</v>
      </c>
      <c r="B49" s="30"/>
      <c r="C49" s="31"/>
      <c r="D49" s="32">
        <f t="shared" ref="D49:M49" si="12">SUM(D50:D54)</f>
        <v>404547</v>
      </c>
      <c r="E49" s="32">
        <f t="shared" si="12"/>
        <v>12919</v>
      </c>
      <c r="F49" s="32">
        <f t="shared" si="12"/>
        <v>0</v>
      </c>
      <c r="G49" s="32">
        <f t="shared" si="12"/>
        <v>123950</v>
      </c>
      <c r="H49" s="32">
        <f t="shared" si="12"/>
        <v>0</v>
      </c>
      <c r="I49" s="32">
        <f t="shared" si="12"/>
        <v>170677</v>
      </c>
      <c r="J49" s="32">
        <f t="shared" si="12"/>
        <v>62212</v>
      </c>
      <c r="K49" s="32">
        <f t="shared" si="12"/>
        <v>5942550</v>
      </c>
      <c r="L49" s="32">
        <f t="shared" si="12"/>
        <v>0</v>
      </c>
      <c r="M49" s="32">
        <f t="shared" si="12"/>
        <v>0</v>
      </c>
      <c r="N49" s="32">
        <f t="shared" si="11"/>
        <v>6716855</v>
      </c>
      <c r="O49" s="45">
        <f t="shared" si="9"/>
        <v>481.94410561813879</v>
      </c>
      <c r="P49" s="10"/>
    </row>
    <row r="50" spans="1:119">
      <c r="A50" s="12"/>
      <c r="B50" s="25">
        <v>361.1</v>
      </c>
      <c r="C50" s="20" t="s">
        <v>54</v>
      </c>
      <c r="D50" s="46">
        <v>170229</v>
      </c>
      <c r="E50" s="46">
        <v>11390</v>
      </c>
      <c r="F50" s="46">
        <v>0</v>
      </c>
      <c r="G50" s="46">
        <v>34103</v>
      </c>
      <c r="H50" s="46">
        <v>0</v>
      </c>
      <c r="I50" s="46">
        <v>150142</v>
      </c>
      <c r="J50" s="46">
        <v>30338</v>
      </c>
      <c r="K50" s="46">
        <v>564615</v>
      </c>
      <c r="L50" s="46">
        <v>0</v>
      </c>
      <c r="M50" s="46">
        <v>0</v>
      </c>
      <c r="N50" s="46">
        <f t="shared" si="11"/>
        <v>960817</v>
      </c>
      <c r="O50" s="47">
        <f t="shared" si="9"/>
        <v>68.940015785319659</v>
      </c>
      <c r="P50" s="9"/>
    </row>
    <row r="51" spans="1:119">
      <c r="A51" s="12"/>
      <c r="B51" s="25">
        <v>361.3</v>
      </c>
      <c r="C51" s="20" t="s">
        <v>55</v>
      </c>
      <c r="D51" s="46">
        <v>22341</v>
      </c>
      <c r="E51" s="46">
        <v>1529</v>
      </c>
      <c r="F51" s="46">
        <v>0</v>
      </c>
      <c r="G51" s="46">
        <v>3334</v>
      </c>
      <c r="H51" s="46">
        <v>0</v>
      </c>
      <c r="I51" s="46">
        <v>20535</v>
      </c>
      <c r="J51" s="46">
        <v>4428</v>
      </c>
      <c r="K51" s="46">
        <v>3331808</v>
      </c>
      <c r="L51" s="46">
        <v>0</v>
      </c>
      <c r="M51" s="46">
        <v>0</v>
      </c>
      <c r="N51" s="46">
        <f t="shared" si="11"/>
        <v>3383975</v>
      </c>
      <c r="O51" s="47">
        <f t="shared" si="9"/>
        <v>242.80512305374185</v>
      </c>
      <c r="P51" s="9"/>
    </row>
    <row r="52" spans="1:119">
      <c r="A52" s="12"/>
      <c r="B52" s="25">
        <v>364</v>
      </c>
      <c r="C52" s="20" t="s">
        <v>56</v>
      </c>
      <c r="D52" s="46">
        <v>51916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27446</v>
      </c>
      <c r="K52" s="46">
        <v>0</v>
      </c>
      <c r="L52" s="46">
        <v>0</v>
      </c>
      <c r="M52" s="46">
        <v>0</v>
      </c>
      <c r="N52" s="46">
        <f t="shared" si="11"/>
        <v>79362</v>
      </c>
      <c r="O52" s="47">
        <f t="shared" si="9"/>
        <v>5.6943388103609101</v>
      </c>
      <c r="P52" s="9"/>
    </row>
    <row r="53" spans="1:119">
      <c r="A53" s="12"/>
      <c r="B53" s="25">
        <v>368</v>
      </c>
      <c r="C53" s="20" t="s">
        <v>58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2046127</v>
      </c>
      <c r="L53" s="46">
        <v>0</v>
      </c>
      <c r="M53" s="46">
        <v>0</v>
      </c>
      <c r="N53" s="46">
        <f t="shared" si="11"/>
        <v>2046127</v>
      </c>
      <c r="O53" s="47">
        <f t="shared" si="9"/>
        <v>146.81258520485039</v>
      </c>
      <c r="P53" s="9"/>
    </row>
    <row r="54" spans="1:119">
      <c r="A54" s="12"/>
      <c r="B54" s="25">
        <v>369.9</v>
      </c>
      <c r="C54" s="20" t="s">
        <v>59</v>
      </c>
      <c r="D54" s="46">
        <v>160061</v>
      </c>
      <c r="E54" s="46">
        <v>0</v>
      </c>
      <c r="F54" s="46">
        <v>0</v>
      </c>
      <c r="G54" s="46">
        <v>86513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246574</v>
      </c>
      <c r="O54" s="47">
        <f t="shared" si="9"/>
        <v>17.692042763865967</v>
      </c>
      <c r="P54" s="9"/>
    </row>
    <row r="55" spans="1:119" ht="15.75">
      <c r="A55" s="29" t="s">
        <v>43</v>
      </c>
      <c r="B55" s="30"/>
      <c r="C55" s="31"/>
      <c r="D55" s="32">
        <f t="shared" ref="D55:M55" si="13">SUM(D56:D58)</f>
        <v>975000</v>
      </c>
      <c r="E55" s="32">
        <f t="shared" si="13"/>
        <v>0</v>
      </c>
      <c r="F55" s="32">
        <f t="shared" si="13"/>
        <v>4931876</v>
      </c>
      <c r="G55" s="32">
        <f t="shared" si="13"/>
        <v>0</v>
      </c>
      <c r="H55" s="32">
        <f t="shared" si="13"/>
        <v>0</v>
      </c>
      <c r="I55" s="32">
        <f t="shared" si="13"/>
        <v>0</v>
      </c>
      <c r="J55" s="32">
        <f t="shared" si="13"/>
        <v>294175</v>
      </c>
      <c r="K55" s="32">
        <f t="shared" si="13"/>
        <v>0</v>
      </c>
      <c r="L55" s="32">
        <f t="shared" si="13"/>
        <v>0</v>
      </c>
      <c r="M55" s="32">
        <f t="shared" si="13"/>
        <v>0</v>
      </c>
      <c r="N55" s="32">
        <f t="shared" si="11"/>
        <v>6201051</v>
      </c>
      <c r="O55" s="45">
        <f t="shared" si="9"/>
        <v>444.93441917198822</v>
      </c>
      <c r="P55" s="9"/>
    </row>
    <row r="56" spans="1:119">
      <c r="A56" s="12"/>
      <c r="B56" s="25">
        <v>381</v>
      </c>
      <c r="C56" s="20" t="s">
        <v>60</v>
      </c>
      <c r="D56" s="46">
        <v>975000</v>
      </c>
      <c r="E56" s="46">
        <v>0</v>
      </c>
      <c r="F56" s="46">
        <v>681876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1656876</v>
      </c>
      <c r="O56" s="47">
        <f t="shared" si="9"/>
        <v>118.88326038602281</v>
      </c>
      <c r="P56" s="9"/>
    </row>
    <row r="57" spans="1:119">
      <c r="A57" s="12"/>
      <c r="B57" s="25">
        <v>384</v>
      </c>
      <c r="C57" s="20" t="s">
        <v>87</v>
      </c>
      <c r="D57" s="46">
        <v>0</v>
      </c>
      <c r="E57" s="46">
        <v>0</v>
      </c>
      <c r="F57" s="46">
        <v>4250000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4250000</v>
      </c>
      <c r="O57" s="47">
        <f t="shared" si="9"/>
        <v>304.94367510942095</v>
      </c>
      <c r="P57" s="9"/>
    </row>
    <row r="58" spans="1:119" ht="15.75" thickBot="1">
      <c r="A58" s="12"/>
      <c r="B58" s="25">
        <v>389.4</v>
      </c>
      <c r="C58" s="20" t="s">
        <v>61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294175</v>
      </c>
      <c r="K58" s="46">
        <v>0</v>
      </c>
      <c r="L58" s="46">
        <v>0</v>
      </c>
      <c r="M58" s="46">
        <v>0</v>
      </c>
      <c r="N58" s="46">
        <f t="shared" si="11"/>
        <v>294175</v>
      </c>
      <c r="O58" s="47">
        <f t="shared" si="9"/>
        <v>21.107483676544451</v>
      </c>
      <c r="P58" s="9"/>
    </row>
    <row r="59" spans="1:119" ht="16.5" thickBot="1">
      <c r="A59" s="14" t="s">
        <v>51</v>
      </c>
      <c r="B59" s="23"/>
      <c r="C59" s="22"/>
      <c r="D59" s="15">
        <f t="shared" ref="D59:M59" si="14">SUM(D5,D15,D27,D36,D46,D49,D55)</f>
        <v>17469389</v>
      </c>
      <c r="E59" s="15">
        <f t="shared" si="14"/>
        <v>551788</v>
      </c>
      <c r="F59" s="15">
        <f t="shared" si="14"/>
        <v>4931876</v>
      </c>
      <c r="G59" s="15">
        <f t="shared" si="14"/>
        <v>436636</v>
      </c>
      <c r="H59" s="15">
        <f t="shared" si="14"/>
        <v>0</v>
      </c>
      <c r="I59" s="15">
        <f t="shared" si="14"/>
        <v>4828675</v>
      </c>
      <c r="J59" s="15">
        <f t="shared" si="14"/>
        <v>1500618</v>
      </c>
      <c r="K59" s="15">
        <f t="shared" si="14"/>
        <v>6234005</v>
      </c>
      <c r="L59" s="15">
        <f t="shared" si="14"/>
        <v>0</v>
      </c>
      <c r="M59" s="15">
        <f t="shared" si="14"/>
        <v>0</v>
      </c>
      <c r="N59" s="15">
        <f t="shared" si="11"/>
        <v>35952987</v>
      </c>
      <c r="O59" s="38">
        <f t="shared" si="9"/>
        <v>2579.6790557508789</v>
      </c>
      <c r="P59" s="6"/>
      <c r="Q59" s="2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</row>
    <row r="60" spans="1:119">
      <c r="A60" s="16"/>
      <c r="B60" s="18"/>
      <c r="C60" s="18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9"/>
    </row>
    <row r="61" spans="1:119">
      <c r="A61" s="40"/>
      <c r="B61" s="41"/>
      <c r="C61" s="41"/>
      <c r="D61" s="42"/>
      <c r="E61" s="42"/>
      <c r="F61" s="42"/>
      <c r="G61" s="42"/>
      <c r="H61" s="42"/>
      <c r="I61" s="42"/>
      <c r="J61" s="42"/>
      <c r="K61" s="42"/>
      <c r="L61" s="48" t="s">
        <v>88</v>
      </c>
      <c r="M61" s="48"/>
      <c r="N61" s="48"/>
      <c r="O61" s="43">
        <v>13937</v>
      </c>
    </row>
    <row r="62" spans="1:119">
      <c r="A62" s="49"/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1"/>
    </row>
    <row r="63" spans="1:119" ht="15.75" customHeight="1" thickBot="1">
      <c r="A63" s="52" t="s">
        <v>78</v>
      </c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4"/>
    </row>
  </sheetData>
  <mergeCells count="10">
    <mergeCell ref="L61:N61"/>
    <mergeCell ref="A62:O62"/>
    <mergeCell ref="A63:O6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79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62</v>
      </c>
      <c r="B3" s="62"/>
      <c r="C3" s="63"/>
      <c r="D3" s="67" t="s">
        <v>37</v>
      </c>
      <c r="E3" s="68"/>
      <c r="F3" s="68"/>
      <c r="G3" s="68"/>
      <c r="H3" s="69"/>
      <c r="I3" s="67" t="s">
        <v>38</v>
      </c>
      <c r="J3" s="69"/>
      <c r="K3" s="67" t="s">
        <v>40</v>
      </c>
      <c r="L3" s="69"/>
      <c r="M3" s="36"/>
      <c r="N3" s="37"/>
      <c r="O3" s="70" t="s">
        <v>67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63</v>
      </c>
      <c r="F4" s="34" t="s">
        <v>64</v>
      </c>
      <c r="G4" s="34" t="s">
        <v>65</v>
      </c>
      <c r="H4" s="34" t="s">
        <v>6</v>
      </c>
      <c r="I4" s="34" t="s">
        <v>7</v>
      </c>
      <c r="J4" s="35" t="s">
        <v>66</v>
      </c>
      <c r="K4" s="35" t="s">
        <v>8</v>
      </c>
      <c r="L4" s="35" t="s">
        <v>9</v>
      </c>
      <c r="M4" s="35" t="s">
        <v>10</v>
      </c>
      <c r="N4" s="35" t="s">
        <v>39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10821607</v>
      </c>
      <c r="E5" s="27">
        <f t="shared" si="0"/>
        <v>293056</v>
      </c>
      <c r="F5" s="27">
        <f t="shared" si="0"/>
        <v>0</v>
      </c>
      <c r="G5" s="27">
        <f t="shared" si="0"/>
        <v>4693393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293056</v>
      </c>
      <c r="L5" s="27">
        <f t="shared" si="0"/>
        <v>0</v>
      </c>
      <c r="M5" s="27">
        <f t="shared" si="0"/>
        <v>0</v>
      </c>
      <c r="N5" s="28">
        <f>SUM(D5:M5)</f>
        <v>16101112</v>
      </c>
      <c r="O5" s="33">
        <f t="shared" ref="O5:O36" si="1">(N5/O$63)</f>
        <v>1161.0262474762042</v>
      </c>
      <c r="P5" s="6"/>
    </row>
    <row r="6" spans="1:133">
      <c r="A6" s="12"/>
      <c r="B6" s="25">
        <v>311</v>
      </c>
      <c r="C6" s="20" t="s">
        <v>3</v>
      </c>
      <c r="D6" s="46">
        <v>6470685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6470685</v>
      </c>
      <c r="O6" s="47">
        <f t="shared" si="1"/>
        <v>466.59107297375255</v>
      </c>
      <c r="P6" s="9"/>
    </row>
    <row r="7" spans="1:133">
      <c r="A7" s="12"/>
      <c r="B7" s="25">
        <v>312.41000000000003</v>
      </c>
      <c r="C7" s="20" t="s">
        <v>11</v>
      </c>
      <c r="D7" s="46">
        <v>204746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204746</v>
      </c>
      <c r="O7" s="47">
        <f t="shared" si="1"/>
        <v>14.763916931064321</v>
      </c>
      <c r="P7" s="9"/>
    </row>
    <row r="8" spans="1:133">
      <c r="A8" s="12"/>
      <c r="B8" s="25">
        <v>312.51</v>
      </c>
      <c r="C8" s="20" t="s">
        <v>73</v>
      </c>
      <c r="D8" s="46">
        <v>0</v>
      </c>
      <c r="E8" s="46">
        <v>161099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161099</v>
      </c>
      <c r="L8" s="46">
        <v>0</v>
      </c>
      <c r="M8" s="46">
        <v>0</v>
      </c>
      <c r="N8" s="46">
        <f>SUM(D8:M8)</f>
        <v>322198</v>
      </c>
      <c r="O8" s="47">
        <f t="shared" si="1"/>
        <v>23.23319873089126</v>
      </c>
      <c r="P8" s="9"/>
    </row>
    <row r="9" spans="1:133">
      <c r="A9" s="12"/>
      <c r="B9" s="25">
        <v>312.52</v>
      </c>
      <c r="C9" s="20" t="s">
        <v>70</v>
      </c>
      <c r="D9" s="46">
        <v>0</v>
      </c>
      <c r="E9" s="46">
        <v>131957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131957</v>
      </c>
      <c r="L9" s="46">
        <v>0</v>
      </c>
      <c r="M9" s="46">
        <v>0</v>
      </c>
      <c r="N9" s="46">
        <f>SUM(D9:M9)</f>
        <v>263914</v>
      </c>
      <c r="O9" s="47">
        <f t="shared" si="1"/>
        <v>19.03042976636862</v>
      </c>
      <c r="P9" s="9"/>
    </row>
    <row r="10" spans="1:133">
      <c r="A10" s="12"/>
      <c r="B10" s="25">
        <v>312.60000000000002</v>
      </c>
      <c r="C10" s="20" t="s">
        <v>74</v>
      </c>
      <c r="D10" s="46">
        <v>0</v>
      </c>
      <c r="E10" s="46">
        <v>0</v>
      </c>
      <c r="F10" s="46">
        <v>0</v>
      </c>
      <c r="G10" s="46">
        <v>4693393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4693393</v>
      </c>
      <c r="O10" s="47">
        <f t="shared" si="1"/>
        <v>338.4332996827228</v>
      </c>
      <c r="P10" s="9"/>
    </row>
    <row r="11" spans="1:133">
      <c r="A11" s="12"/>
      <c r="B11" s="25">
        <v>314.10000000000002</v>
      </c>
      <c r="C11" s="20" t="s">
        <v>12</v>
      </c>
      <c r="D11" s="46">
        <v>1956131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1956131</v>
      </c>
      <c r="O11" s="47">
        <f t="shared" si="1"/>
        <v>141.05357657917509</v>
      </c>
      <c r="P11" s="9"/>
    </row>
    <row r="12" spans="1:133">
      <c r="A12" s="12"/>
      <c r="B12" s="25">
        <v>314.8</v>
      </c>
      <c r="C12" s="20" t="s">
        <v>14</v>
      </c>
      <c r="D12" s="46">
        <v>45535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45535</v>
      </c>
      <c r="O12" s="47">
        <f t="shared" si="1"/>
        <v>3.2834583213152579</v>
      </c>
      <c r="P12" s="9"/>
    </row>
    <row r="13" spans="1:133">
      <c r="A13" s="12"/>
      <c r="B13" s="25">
        <v>315</v>
      </c>
      <c r="C13" s="20" t="s">
        <v>80</v>
      </c>
      <c r="D13" s="46">
        <v>2025484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2025484</v>
      </c>
      <c r="O13" s="47">
        <f t="shared" si="1"/>
        <v>146.05451398903952</v>
      </c>
      <c r="P13" s="9"/>
    </row>
    <row r="14" spans="1:133">
      <c r="A14" s="12"/>
      <c r="B14" s="25">
        <v>316</v>
      </c>
      <c r="C14" s="20" t="s">
        <v>15</v>
      </c>
      <c r="D14" s="46">
        <v>119026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119026</v>
      </c>
      <c r="O14" s="47">
        <f t="shared" si="1"/>
        <v>8.5827805018748204</v>
      </c>
      <c r="P14" s="9"/>
    </row>
    <row r="15" spans="1:133" ht="15.75">
      <c r="A15" s="29" t="s">
        <v>16</v>
      </c>
      <c r="B15" s="30"/>
      <c r="C15" s="31"/>
      <c r="D15" s="32">
        <f t="shared" ref="D15:M15" si="3">SUM(D16:D26)</f>
        <v>2881509</v>
      </c>
      <c r="E15" s="32">
        <f t="shared" si="3"/>
        <v>7598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84968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2974075</v>
      </c>
      <c r="O15" s="45">
        <f t="shared" si="1"/>
        <v>214.4559417363715</v>
      </c>
      <c r="P15" s="10"/>
    </row>
    <row r="16" spans="1:133">
      <c r="A16" s="12"/>
      <c r="B16" s="25">
        <v>322</v>
      </c>
      <c r="C16" s="20" t="s">
        <v>0</v>
      </c>
      <c r="D16" s="46">
        <v>569066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569066</v>
      </c>
      <c r="O16" s="47">
        <f t="shared" si="1"/>
        <v>41.034467839630807</v>
      </c>
      <c r="P16" s="9"/>
    </row>
    <row r="17" spans="1:16">
      <c r="A17" s="12"/>
      <c r="B17" s="25">
        <v>323.10000000000002</v>
      </c>
      <c r="C17" s="20" t="s">
        <v>17</v>
      </c>
      <c r="D17" s="46">
        <v>1869649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6" si="4">SUM(D17:M17)</f>
        <v>1869649</v>
      </c>
      <c r="O17" s="47">
        <f t="shared" si="1"/>
        <v>134.81749351023939</v>
      </c>
      <c r="P17" s="9"/>
    </row>
    <row r="18" spans="1:16">
      <c r="A18" s="12"/>
      <c r="B18" s="25">
        <v>323.39999999999998</v>
      </c>
      <c r="C18" s="20" t="s">
        <v>18</v>
      </c>
      <c r="D18" s="46">
        <v>7090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7090</v>
      </c>
      <c r="O18" s="47">
        <f t="shared" si="1"/>
        <v>0.51124891837323339</v>
      </c>
      <c r="P18" s="9"/>
    </row>
    <row r="19" spans="1:16">
      <c r="A19" s="12"/>
      <c r="B19" s="25">
        <v>323.7</v>
      </c>
      <c r="C19" s="20" t="s">
        <v>20</v>
      </c>
      <c r="D19" s="46">
        <v>402902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402902</v>
      </c>
      <c r="O19" s="47">
        <f t="shared" si="1"/>
        <v>29.052639169310645</v>
      </c>
      <c r="P19" s="9"/>
    </row>
    <row r="20" spans="1:16">
      <c r="A20" s="12"/>
      <c r="B20" s="25">
        <v>324.11</v>
      </c>
      <c r="C20" s="20" t="s">
        <v>21</v>
      </c>
      <c r="D20" s="46">
        <v>0</v>
      </c>
      <c r="E20" s="46">
        <v>680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680</v>
      </c>
      <c r="O20" s="47">
        <f t="shared" si="1"/>
        <v>4.9033746755119699E-2</v>
      </c>
      <c r="P20" s="9"/>
    </row>
    <row r="21" spans="1:16">
      <c r="A21" s="12"/>
      <c r="B21" s="25">
        <v>324.12</v>
      </c>
      <c r="C21" s="20" t="s">
        <v>81</v>
      </c>
      <c r="D21" s="46">
        <v>0</v>
      </c>
      <c r="E21" s="46">
        <v>5047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5047</v>
      </c>
      <c r="O21" s="47">
        <f t="shared" si="1"/>
        <v>0.36393135275454286</v>
      </c>
      <c r="P21" s="9"/>
    </row>
    <row r="22" spans="1:16">
      <c r="A22" s="12"/>
      <c r="B22" s="25">
        <v>324.20999999999998</v>
      </c>
      <c r="C22" s="20" t="s">
        <v>22</v>
      </c>
      <c r="D22" s="46">
        <v>0</v>
      </c>
      <c r="E22" s="46">
        <v>52</v>
      </c>
      <c r="F22" s="46">
        <v>0</v>
      </c>
      <c r="G22" s="46">
        <v>0</v>
      </c>
      <c r="H22" s="46">
        <v>0</v>
      </c>
      <c r="I22" s="46">
        <v>3534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3586</v>
      </c>
      <c r="O22" s="47">
        <f t="shared" si="1"/>
        <v>0.25858090568214592</v>
      </c>
      <c r="P22" s="9"/>
    </row>
    <row r="23" spans="1:16">
      <c r="A23" s="12"/>
      <c r="B23" s="25">
        <v>324.22000000000003</v>
      </c>
      <c r="C23" s="20" t="s">
        <v>82</v>
      </c>
      <c r="D23" s="46">
        <v>0</v>
      </c>
      <c r="E23" s="46">
        <v>407</v>
      </c>
      <c r="F23" s="46">
        <v>0</v>
      </c>
      <c r="G23" s="46">
        <v>0</v>
      </c>
      <c r="H23" s="46">
        <v>0</v>
      </c>
      <c r="I23" s="46">
        <v>81434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81841</v>
      </c>
      <c r="O23" s="47">
        <f t="shared" si="1"/>
        <v>5.9014277473319874</v>
      </c>
      <c r="P23" s="9"/>
    </row>
    <row r="24" spans="1:16">
      <c r="A24" s="12"/>
      <c r="B24" s="25">
        <v>324.61</v>
      </c>
      <c r="C24" s="20" t="s">
        <v>23</v>
      </c>
      <c r="D24" s="46">
        <v>0</v>
      </c>
      <c r="E24" s="46">
        <v>670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670</v>
      </c>
      <c r="O24" s="47">
        <f t="shared" si="1"/>
        <v>4.8312662244015002E-2</v>
      </c>
      <c r="P24" s="9"/>
    </row>
    <row r="25" spans="1:16">
      <c r="A25" s="12"/>
      <c r="B25" s="25">
        <v>324.62</v>
      </c>
      <c r="C25" s="20" t="s">
        <v>83</v>
      </c>
      <c r="D25" s="46">
        <v>0</v>
      </c>
      <c r="E25" s="46">
        <v>742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742</v>
      </c>
      <c r="O25" s="47">
        <f t="shared" si="1"/>
        <v>5.3504470723968849E-2</v>
      </c>
      <c r="P25" s="9"/>
    </row>
    <row r="26" spans="1:16">
      <c r="A26" s="12"/>
      <c r="B26" s="25">
        <v>325.2</v>
      </c>
      <c r="C26" s="20" t="s">
        <v>24</v>
      </c>
      <c r="D26" s="46">
        <v>32802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32802</v>
      </c>
      <c r="O26" s="47">
        <f t="shared" si="1"/>
        <v>2.3653014133256418</v>
      </c>
      <c r="P26" s="9"/>
    </row>
    <row r="27" spans="1:16" ht="15.75">
      <c r="A27" s="29" t="s">
        <v>27</v>
      </c>
      <c r="B27" s="30"/>
      <c r="C27" s="31"/>
      <c r="D27" s="32">
        <f t="shared" ref="D27:M27" si="5">SUM(D28:D38)</f>
        <v>1126672</v>
      </c>
      <c r="E27" s="32">
        <f t="shared" si="5"/>
        <v>20851</v>
      </c>
      <c r="F27" s="32">
        <f t="shared" si="5"/>
        <v>0</v>
      </c>
      <c r="G27" s="32">
        <f t="shared" si="5"/>
        <v>269506</v>
      </c>
      <c r="H27" s="32">
        <f t="shared" si="5"/>
        <v>0</v>
      </c>
      <c r="I27" s="32">
        <f t="shared" si="5"/>
        <v>0</v>
      </c>
      <c r="J27" s="32">
        <f t="shared" si="5"/>
        <v>0</v>
      </c>
      <c r="K27" s="32">
        <f t="shared" si="5"/>
        <v>0</v>
      </c>
      <c r="L27" s="32">
        <f t="shared" si="5"/>
        <v>0</v>
      </c>
      <c r="M27" s="32">
        <f t="shared" si="5"/>
        <v>0</v>
      </c>
      <c r="N27" s="44">
        <f t="shared" ref="N27:N39" si="6">SUM(D27:M27)</f>
        <v>1417029</v>
      </c>
      <c r="O27" s="45">
        <f t="shared" si="1"/>
        <v>102.1797663686184</v>
      </c>
      <c r="P27" s="10"/>
    </row>
    <row r="28" spans="1:16">
      <c r="A28" s="12"/>
      <c r="B28" s="25">
        <v>331.1</v>
      </c>
      <c r="C28" s="20" t="s">
        <v>25</v>
      </c>
      <c r="D28" s="46">
        <v>0</v>
      </c>
      <c r="E28" s="46">
        <v>0</v>
      </c>
      <c r="F28" s="46">
        <v>0</v>
      </c>
      <c r="G28" s="46">
        <v>17950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17950</v>
      </c>
      <c r="O28" s="47">
        <f t="shared" si="1"/>
        <v>1.2943466974329392</v>
      </c>
      <c r="P28" s="9"/>
    </row>
    <row r="29" spans="1:16">
      <c r="A29" s="12"/>
      <c r="B29" s="25">
        <v>331.2</v>
      </c>
      <c r="C29" s="20" t="s">
        <v>26</v>
      </c>
      <c r="D29" s="46">
        <v>13663</v>
      </c>
      <c r="E29" s="46">
        <v>20851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34514</v>
      </c>
      <c r="O29" s="47">
        <f t="shared" si="1"/>
        <v>2.4887510816267668</v>
      </c>
      <c r="P29" s="9"/>
    </row>
    <row r="30" spans="1:16">
      <c r="A30" s="12"/>
      <c r="B30" s="25">
        <v>331.39</v>
      </c>
      <c r="C30" s="20" t="s">
        <v>30</v>
      </c>
      <c r="D30" s="46">
        <v>1675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1675</v>
      </c>
      <c r="O30" s="47">
        <f t="shared" si="1"/>
        <v>0.12078165561003749</v>
      </c>
      <c r="P30" s="9"/>
    </row>
    <row r="31" spans="1:16">
      <c r="A31" s="12"/>
      <c r="B31" s="25">
        <v>331.7</v>
      </c>
      <c r="C31" s="20" t="s">
        <v>28</v>
      </c>
      <c r="D31" s="46">
        <v>0</v>
      </c>
      <c r="E31" s="46">
        <v>0</v>
      </c>
      <c r="F31" s="46">
        <v>0</v>
      </c>
      <c r="G31" s="46">
        <v>232888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232888</v>
      </c>
      <c r="O31" s="47">
        <f t="shared" si="1"/>
        <v>16.793192962215173</v>
      </c>
      <c r="P31" s="9"/>
    </row>
    <row r="32" spans="1:16">
      <c r="A32" s="12"/>
      <c r="B32" s="25">
        <v>334.2</v>
      </c>
      <c r="C32" s="20" t="s">
        <v>29</v>
      </c>
      <c r="D32" s="46">
        <v>3237</v>
      </c>
      <c r="E32" s="46">
        <v>0</v>
      </c>
      <c r="F32" s="46">
        <v>0</v>
      </c>
      <c r="G32" s="46">
        <v>18668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21905</v>
      </c>
      <c r="O32" s="47">
        <f t="shared" si="1"/>
        <v>1.5795356215748486</v>
      </c>
      <c r="P32" s="9"/>
    </row>
    <row r="33" spans="1:16">
      <c r="A33" s="12"/>
      <c r="B33" s="25">
        <v>335.12</v>
      </c>
      <c r="C33" s="20" t="s">
        <v>31</v>
      </c>
      <c r="D33" s="46">
        <v>268888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268888</v>
      </c>
      <c r="O33" s="47">
        <f t="shared" si="1"/>
        <v>19.389097202192097</v>
      </c>
      <c r="P33" s="9"/>
    </row>
    <row r="34" spans="1:16">
      <c r="A34" s="12"/>
      <c r="B34" s="25">
        <v>335.14</v>
      </c>
      <c r="C34" s="20" t="s">
        <v>32</v>
      </c>
      <c r="D34" s="46">
        <v>35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35</v>
      </c>
      <c r="O34" s="47">
        <f t="shared" si="1"/>
        <v>2.5237957888664554E-3</v>
      </c>
      <c r="P34" s="9"/>
    </row>
    <row r="35" spans="1:16">
      <c r="A35" s="12"/>
      <c r="B35" s="25">
        <v>335.15</v>
      </c>
      <c r="C35" s="20" t="s">
        <v>33</v>
      </c>
      <c r="D35" s="46">
        <v>20566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20566</v>
      </c>
      <c r="O35" s="47">
        <f t="shared" si="1"/>
        <v>1.482982405537929</v>
      </c>
      <c r="P35" s="9"/>
    </row>
    <row r="36" spans="1:16">
      <c r="A36" s="12"/>
      <c r="B36" s="25">
        <v>335.18</v>
      </c>
      <c r="C36" s="20" t="s">
        <v>34</v>
      </c>
      <c r="D36" s="46">
        <v>795364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795364</v>
      </c>
      <c r="O36" s="47">
        <f t="shared" si="1"/>
        <v>57.352466109027979</v>
      </c>
      <c r="P36" s="9"/>
    </row>
    <row r="37" spans="1:16">
      <c r="A37" s="12"/>
      <c r="B37" s="25">
        <v>335.21</v>
      </c>
      <c r="C37" s="20" t="s">
        <v>35</v>
      </c>
      <c r="D37" s="46">
        <v>10580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10580</v>
      </c>
      <c r="O37" s="47">
        <f t="shared" ref="O37:O61" si="7">(N37/O$63)</f>
        <v>0.76290741274877416</v>
      </c>
      <c r="P37" s="9"/>
    </row>
    <row r="38" spans="1:16">
      <c r="A38" s="12"/>
      <c r="B38" s="25">
        <v>338</v>
      </c>
      <c r="C38" s="20" t="s">
        <v>36</v>
      </c>
      <c r="D38" s="46">
        <v>12664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12664</v>
      </c>
      <c r="O38" s="47">
        <f t="shared" si="7"/>
        <v>0.91318142486299392</v>
      </c>
      <c r="P38" s="9"/>
    </row>
    <row r="39" spans="1:16" ht="15.75">
      <c r="A39" s="29" t="s">
        <v>41</v>
      </c>
      <c r="B39" s="30"/>
      <c r="C39" s="31"/>
      <c r="D39" s="32">
        <f t="shared" ref="D39:M39" si="8">SUM(D40:D48)</f>
        <v>1436816</v>
      </c>
      <c r="E39" s="32">
        <f t="shared" si="8"/>
        <v>4000</v>
      </c>
      <c r="F39" s="32">
        <f t="shared" si="8"/>
        <v>0</v>
      </c>
      <c r="G39" s="32">
        <f t="shared" si="8"/>
        <v>0</v>
      </c>
      <c r="H39" s="32">
        <f t="shared" si="8"/>
        <v>0</v>
      </c>
      <c r="I39" s="32">
        <f t="shared" si="8"/>
        <v>4743937</v>
      </c>
      <c r="J39" s="32">
        <f t="shared" si="8"/>
        <v>765641</v>
      </c>
      <c r="K39" s="32">
        <f t="shared" si="8"/>
        <v>0</v>
      </c>
      <c r="L39" s="32">
        <f t="shared" si="8"/>
        <v>0</v>
      </c>
      <c r="M39" s="32">
        <f t="shared" si="8"/>
        <v>0</v>
      </c>
      <c r="N39" s="32">
        <f t="shared" si="6"/>
        <v>6950394</v>
      </c>
      <c r="O39" s="45">
        <f t="shared" si="7"/>
        <v>501.18214594750503</v>
      </c>
      <c r="P39" s="10"/>
    </row>
    <row r="40" spans="1:16">
      <c r="A40" s="12"/>
      <c r="B40" s="25">
        <v>341.9</v>
      </c>
      <c r="C40" s="20" t="s">
        <v>44</v>
      </c>
      <c r="D40" s="46">
        <v>32015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48" si="9">SUM(D40:M40)</f>
        <v>32015</v>
      </c>
      <c r="O40" s="47">
        <f t="shared" si="7"/>
        <v>2.3085520623017017</v>
      </c>
      <c r="P40" s="9"/>
    </row>
    <row r="41" spans="1:16">
      <c r="A41" s="12"/>
      <c r="B41" s="25">
        <v>342.1</v>
      </c>
      <c r="C41" s="20" t="s">
        <v>45</v>
      </c>
      <c r="D41" s="46">
        <v>71190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71190</v>
      </c>
      <c r="O41" s="47">
        <f t="shared" si="7"/>
        <v>5.1334006345543699</v>
      </c>
      <c r="P41" s="9"/>
    </row>
    <row r="42" spans="1:16">
      <c r="A42" s="12"/>
      <c r="B42" s="25">
        <v>342.6</v>
      </c>
      <c r="C42" s="20" t="s">
        <v>46</v>
      </c>
      <c r="D42" s="46">
        <v>657144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657144</v>
      </c>
      <c r="O42" s="47">
        <f t="shared" si="7"/>
        <v>47.385635996538795</v>
      </c>
      <c r="P42" s="9"/>
    </row>
    <row r="43" spans="1:16">
      <c r="A43" s="12"/>
      <c r="B43" s="25">
        <v>343.3</v>
      </c>
      <c r="C43" s="20" t="s">
        <v>47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2547571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2547571</v>
      </c>
      <c r="O43" s="47">
        <f t="shared" si="7"/>
        <v>183.70139890395154</v>
      </c>
      <c r="P43" s="9"/>
    </row>
    <row r="44" spans="1:16">
      <c r="A44" s="12"/>
      <c r="B44" s="25">
        <v>343.5</v>
      </c>
      <c r="C44" s="20" t="s">
        <v>48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1794225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1794225</v>
      </c>
      <c r="O44" s="47">
        <f t="shared" si="7"/>
        <v>129.37878569368331</v>
      </c>
      <c r="P44" s="9"/>
    </row>
    <row r="45" spans="1:16">
      <c r="A45" s="12"/>
      <c r="B45" s="25">
        <v>343.8</v>
      </c>
      <c r="C45" s="20" t="s">
        <v>75</v>
      </c>
      <c r="D45" s="46">
        <v>0</v>
      </c>
      <c r="E45" s="46">
        <v>4000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4000</v>
      </c>
      <c r="O45" s="47">
        <f t="shared" si="7"/>
        <v>0.2884338044418806</v>
      </c>
      <c r="P45" s="9"/>
    </row>
    <row r="46" spans="1:16">
      <c r="A46" s="12"/>
      <c r="B46" s="25">
        <v>343.9</v>
      </c>
      <c r="C46" s="20" t="s">
        <v>49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279996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279996</v>
      </c>
      <c r="O46" s="47">
        <f t="shared" si="7"/>
        <v>20.190077877127198</v>
      </c>
      <c r="P46" s="9"/>
    </row>
    <row r="47" spans="1:16">
      <c r="A47" s="12"/>
      <c r="B47" s="25">
        <v>347.2</v>
      </c>
      <c r="C47" s="20" t="s">
        <v>50</v>
      </c>
      <c r="D47" s="46">
        <v>676467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676467</v>
      </c>
      <c r="O47" s="47">
        <f t="shared" si="7"/>
        <v>48.778987597346408</v>
      </c>
      <c r="P47" s="9"/>
    </row>
    <row r="48" spans="1:16">
      <c r="A48" s="12"/>
      <c r="B48" s="25">
        <v>349</v>
      </c>
      <c r="C48" s="20" t="s">
        <v>1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122145</v>
      </c>
      <c r="J48" s="46">
        <v>765641</v>
      </c>
      <c r="K48" s="46">
        <v>0</v>
      </c>
      <c r="L48" s="46">
        <v>0</v>
      </c>
      <c r="M48" s="46">
        <v>0</v>
      </c>
      <c r="N48" s="46">
        <f t="shared" si="9"/>
        <v>887786</v>
      </c>
      <c r="O48" s="47">
        <f t="shared" si="7"/>
        <v>64.016873377559847</v>
      </c>
      <c r="P48" s="9"/>
    </row>
    <row r="49" spans="1:119" ht="15.75">
      <c r="A49" s="29" t="s">
        <v>42</v>
      </c>
      <c r="B49" s="30"/>
      <c r="C49" s="31"/>
      <c r="D49" s="32">
        <f t="shared" ref="D49:M49" si="10">SUM(D50:D51)</f>
        <v>80923</v>
      </c>
      <c r="E49" s="32">
        <f t="shared" si="10"/>
        <v>31164</v>
      </c>
      <c r="F49" s="32">
        <f t="shared" si="10"/>
        <v>0</v>
      </c>
      <c r="G49" s="32">
        <f t="shared" si="10"/>
        <v>0</v>
      </c>
      <c r="H49" s="32">
        <f t="shared" si="10"/>
        <v>0</v>
      </c>
      <c r="I49" s="32">
        <f t="shared" si="10"/>
        <v>0</v>
      </c>
      <c r="J49" s="32">
        <f t="shared" si="10"/>
        <v>0</v>
      </c>
      <c r="K49" s="32">
        <f t="shared" si="10"/>
        <v>0</v>
      </c>
      <c r="L49" s="32">
        <f t="shared" si="10"/>
        <v>0</v>
      </c>
      <c r="M49" s="32">
        <f t="shared" si="10"/>
        <v>0</v>
      </c>
      <c r="N49" s="32">
        <f t="shared" ref="N49:N61" si="11">SUM(D49:M49)</f>
        <v>112087</v>
      </c>
      <c r="O49" s="45">
        <f t="shared" si="7"/>
        <v>8.0824199596192674</v>
      </c>
      <c r="P49" s="10"/>
    </row>
    <row r="50" spans="1:119">
      <c r="A50" s="13"/>
      <c r="B50" s="39">
        <v>351.1</v>
      </c>
      <c r="C50" s="21" t="s">
        <v>53</v>
      </c>
      <c r="D50" s="46">
        <v>73137</v>
      </c>
      <c r="E50" s="46">
        <v>31164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104301</v>
      </c>
      <c r="O50" s="47">
        <f t="shared" si="7"/>
        <v>7.5209835592731471</v>
      </c>
      <c r="P50" s="9"/>
    </row>
    <row r="51" spans="1:119">
      <c r="A51" s="13"/>
      <c r="B51" s="39">
        <v>354</v>
      </c>
      <c r="C51" s="21" t="s">
        <v>76</v>
      </c>
      <c r="D51" s="46">
        <v>7786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7786</v>
      </c>
      <c r="O51" s="47">
        <f t="shared" si="7"/>
        <v>0.56143640034612052</v>
      </c>
      <c r="P51" s="9"/>
    </row>
    <row r="52" spans="1:119" ht="15.75">
      <c r="A52" s="29" t="s">
        <v>4</v>
      </c>
      <c r="B52" s="30"/>
      <c r="C52" s="31"/>
      <c r="D52" s="32">
        <f t="shared" ref="D52:M52" si="12">SUM(D53:D58)</f>
        <v>359468</v>
      </c>
      <c r="E52" s="32">
        <f t="shared" si="12"/>
        <v>39270</v>
      </c>
      <c r="F52" s="32">
        <f t="shared" si="12"/>
        <v>0</v>
      </c>
      <c r="G52" s="32">
        <f t="shared" si="12"/>
        <v>10384</v>
      </c>
      <c r="H52" s="32">
        <f t="shared" si="12"/>
        <v>0</v>
      </c>
      <c r="I52" s="32">
        <f t="shared" si="12"/>
        <v>130550</v>
      </c>
      <c r="J52" s="32">
        <f t="shared" si="12"/>
        <v>66039</v>
      </c>
      <c r="K52" s="32">
        <f t="shared" si="12"/>
        <v>1511220</v>
      </c>
      <c r="L52" s="32">
        <f t="shared" si="12"/>
        <v>0</v>
      </c>
      <c r="M52" s="32">
        <f t="shared" si="12"/>
        <v>0</v>
      </c>
      <c r="N52" s="32">
        <f t="shared" si="11"/>
        <v>2116931</v>
      </c>
      <c r="O52" s="45">
        <f t="shared" si="7"/>
        <v>152.64861551773868</v>
      </c>
      <c r="P52" s="10"/>
    </row>
    <row r="53" spans="1:119">
      <c r="A53" s="12"/>
      <c r="B53" s="25">
        <v>361.1</v>
      </c>
      <c r="C53" s="20" t="s">
        <v>54</v>
      </c>
      <c r="D53" s="46">
        <v>231896</v>
      </c>
      <c r="E53" s="46">
        <v>13965</v>
      </c>
      <c r="F53" s="46">
        <v>0</v>
      </c>
      <c r="G53" s="46">
        <v>28870</v>
      </c>
      <c r="H53" s="46">
        <v>0</v>
      </c>
      <c r="I53" s="46">
        <v>194948</v>
      </c>
      <c r="J53" s="46">
        <v>37967</v>
      </c>
      <c r="K53" s="46">
        <v>507706</v>
      </c>
      <c r="L53" s="46">
        <v>0</v>
      </c>
      <c r="M53" s="46">
        <v>0</v>
      </c>
      <c r="N53" s="46">
        <f t="shared" si="11"/>
        <v>1015352</v>
      </c>
      <c r="O53" s="47">
        <f t="shared" si="7"/>
        <v>73.215460051918086</v>
      </c>
      <c r="P53" s="9"/>
    </row>
    <row r="54" spans="1:119">
      <c r="A54" s="12"/>
      <c r="B54" s="25">
        <v>361.3</v>
      </c>
      <c r="C54" s="20" t="s">
        <v>55</v>
      </c>
      <c r="D54" s="46">
        <v>-2166</v>
      </c>
      <c r="E54" s="46">
        <v>-6695</v>
      </c>
      <c r="F54" s="46">
        <v>0</v>
      </c>
      <c r="G54" s="46">
        <v>-18486</v>
      </c>
      <c r="H54" s="46">
        <v>0</v>
      </c>
      <c r="I54" s="46">
        <v>-65352</v>
      </c>
      <c r="J54" s="46">
        <v>-11898</v>
      </c>
      <c r="K54" s="46">
        <v>-794288</v>
      </c>
      <c r="L54" s="46">
        <v>0</v>
      </c>
      <c r="M54" s="46">
        <v>0</v>
      </c>
      <c r="N54" s="46">
        <f t="shared" si="11"/>
        <v>-898885</v>
      </c>
      <c r="O54" s="47">
        <f t="shared" si="7"/>
        <v>-64.817205076434959</v>
      </c>
      <c r="P54" s="9"/>
    </row>
    <row r="55" spans="1:119">
      <c r="A55" s="12"/>
      <c r="B55" s="25">
        <v>364</v>
      </c>
      <c r="C55" s="20" t="s">
        <v>56</v>
      </c>
      <c r="D55" s="46">
        <v>15815</v>
      </c>
      <c r="E55" s="46">
        <v>0</v>
      </c>
      <c r="F55" s="46">
        <v>0</v>
      </c>
      <c r="G55" s="46">
        <v>0</v>
      </c>
      <c r="H55" s="46">
        <v>0</v>
      </c>
      <c r="I55" s="46">
        <v>954</v>
      </c>
      <c r="J55" s="46">
        <v>39970</v>
      </c>
      <c r="K55" s="46">
        <v>0</v>
      </c>
      <c r="L55" s="46">
        <v>0</v>
      </c>
      <c r="M55" s="46">
        <v>0</v>
      </c>
      <c r="N55" s="46">
        <f t="shared" si="11"/>
        <v>56739</v>
      </c>
      <c r="O55" s="47">
        <f t="shared" si="7"/>
        <v>4.091361407556966</v>
      </c>
      <c r="P55" s="9"/>
    </row>
    <row r="56" spans="1:119">
      <c r="A56" s="12"/>
      <c r="B56" s="25">
        <v>366</v>
      </c>
      <c r="C56" s="20" t="s">
        <v>57</v>
      </c>
      <c r="D56" s="46">
        <v>0</v>
      </c>
      <c r="E56" s="46">
        <v>32000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32000</v>
      </c>
      <c r="O56" s="47">
        <f t="shared" si="7"/>
        <v>2.3074704355350448</v>
      </c>
      <c r="P56" s="9"/>
    </row>
    <row r="57" spans="1:119">
      <c r="A57" s="12"/>
      <c r="B57" s="25">
        <v>368</v>
      </c>
      <c r="C57" s="20" t="s">
        <v>58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1797802</v>
      </c>
      <c r="L57" s="46">
        <v>0</v>
      </c>
      <c r="M57" s="46">
        <v>0</v>
      </c>
      <c r="N57" s="46">
        <f t="shared" si="11"/>
        <v>1797802</v>
      </c>
      <c r="O57" s="47">
        <f t="shared" si="7"/>
        <v>129.63671762330546</v>
      </c>
      <c r="P57" s="9"/>
    </row>
    <row r="58" spans="1:119">
      <c r="A58" s="12"/>
      <c r="B58" s="25">
        <v>369.9</v>
      </c>
      <c r="C58" s="20" t="s">
        <v>59</v>
      </c>
      <c r="D58" s="46">
        <v>113923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113923</v>
      </c>
      <c r="O58" s="47">
        <f t="shared" si="7"/>
        <v>8.2148110758580906</v>
      </c>
      <c r="P58" s="9"/>
    </row>
    <row r="59" spans="1:119" ht="15.75">
      <c r="A59" s="29" t="s">
        <v>43</v>
      </c>
      <c r="B59" s="30"/>
      <c r="C59" s="31"/>
      <c r="D59" s="32">
        <f t="shared" ref="D59:M59" si="13">SUM(D60:D60)</f>
        <v>850000</v>
      </c>
      <c r="E59" s="32">
        <f t="shared" si="13"/>
        <v>0</v>
      </c>
      <c r="F59" s="32">
        <f t="shared" si="13"/>
        <v>2517255</v>
      </c>
      <c r="G59" s="32">
        <f t="shared" si="13"/>
        <v>400000</v>
      </c>
      <c r="H59" s="32">
        <f t="shared" si="13"/>
        <v>0</v>
      </c>
      <c r="I59" s="32">
        <f t="shared" si="13"/>
        <v>0</v>
      </c>
      <c r="J59" s="32">
        <f t="shared" si="13"/>
        <v>0</v>
      </c>
      <c r="K59" s="32">
        <f t="shared" si="13"/>
        <v>0</v>
      </c>
      <c r="L59" s="32">
        <f t="shared" si="13"/>
        <v>0</v>
      </c>
      <c r="M59" s="32">
        <f t="shared" si="13"/>
        <v>0</v>
      </c>
      <c r="N59" s="32">
        <f t="shared" si="11"/>
        <v>3767255</v>
      </c>
      <c r="O59" s="45">
        <f t="shared" si="7"/>
        <v>271.65092298817422</v>
      </c>
      <c r="P59" s="9"/>
    </row>
    <row r="60" spans="1:119" ht="15.75" thickBot="1">
      <c r="A60" s="12"/>
      <c r="B60" s="25">
        <v>381</v>
      </c>
      <c r="C60" s="20" t="s">
        <v>60</v>
      </c>
      <c r="D60" s="46">
        <v>850000</v>
      </c>
      <c r="E60" s="46">
        <v>0</v>
      </c>
      <c r="F60" s="46">
        <v>2517255</v>
      </c>
      <c r="G60" s="46">
        <v>400000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3767255</v>
      </c>
      <c r="O60" s="47">
        <f t="shared" si="7"/>
        <v>271.65092298817422</v>
      </c>
      <c r="P60" s="9"/>
    </row>
    <row r="61" spans="1:119" ht="16.5" thickBot="1">
      <c r="A61" s="14" t="s">
        <v>51</v>
      </c>
      <c r="B61" s="23"/>
      <c r="C61" s="22"/>
      <c r="D61" s="15">
        <f t="shared" ref="D61:M61" si="14">SUM(D5,D15,D27,D39,D49,D52,D59)</f>
        <v>17556995</v>
      </c>
      <c r="E61" s="15">
        <f t="shared" si="14"/>
        <v>395939</v>
      </c>
      <c r="F61" s="15">
        <f t="shared" si="14"/>
        <v>2517255</v>
      </c>
      <c r="G61" s="15">
        <f t="shared" si="14"/>
        <v>5373283</v>
      </c>
      <c r="H61" s="15">
        <f t="shared" si="14"/>
        <v>0</v>
      </c>
      <c r="I61" s="15">
        <f t="shared" si="14"/>
        <v>4959455</v>
      </c>
      <c r="J61" s="15">
        <f t="shared" si="14"/>
        <v>831680</v>
      </c>
      <c r="K61" s="15">
        <f t="shared" si="14"/>
        <v>1804276</v>
      </c>
      <c r="L61" s="15">
        <f t="shared" si="14"/>
        <v>0</v>
      </c>
      <c r="M61" s="15">
        <f t="shared" si="14"/>
        <v>0</v>
      </c>
      <c r="N61" s="15">
        <f t="shared" si="11"/>
        <v>33438883</v>
      </c>
      <c r="O61" s="38">
        <f t="shared" si="7"/>
        <v>2411.2260599942315</v>
      </c>
      <c r="P61" s="6"/>
      <c r="Q61" s="2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</row>
    <row r="62" spans="1:119">
      <c r="A62" s="16"/>
      <c r="B62" s="18"/>
      <c r="C62" s="18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9"/>
    </row>
    <row r="63" spans="1:119">
      <c r="A63" s="40"/>
      <c r="B63" s="41"/>
      <c r="C63" s="41"/>
      <c r="D63" s="42"/>
      <c r="E63" s="42"/>
      <c r="F63" s="42"/>
      <c r="G63" s="42"/>
      <c r="H63" s="42"/>
      <c r="I63" s="42"/>
      <c r="J63" s="42"/>
      <c r="K63" s="42"/>
      <c r="L63" s="48" t="s">
        <v>84</v>
      </c>
      <c r="M63" s="48"/>
      <c r="N63" s="48"/>
      <c r="O63" s="43">
        <v>13868</v>
      </c>
    </row>
    <row r="64" spans="1:119">
      <c r="A64" s="49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1"/>
    </row>
    <row r="65" spans="1:15" ht="15.75" customHeight="1" thickBot="1">
      <c r="A65" s="52" t="s">
        <v>78</v>
      </c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4"/>
    </row>
  </sheetData>
  <mergeCells count="10">
    <mergeCell ref="L63:N63"/>
    <mergeCell ref="A64:O64"/>
    <mergeCell ref="A65:O6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72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62</v>
      </c>
      <c r="B3" s="62"/>
      <c r="C3" s="63"/>
      <c r="D3" s="67" t="s">
        <v>37</v>
      </c>
      <c r="E3" s="68"/>
      <c r="F3" s="68"/>
      <c r="G3" s="68"/>
      <c r="H3" s="69"/>
      <c r="I3" s="67" t="s">
        <v>38</v>
      </c>
      <c r="J3" s="69"/>
      <c r="K3" s="67" t="s">
        <v>40</v>
      </c>
      <c r="L3" s="69"/>
      <c r="M3" s="36"/>
      <c r="N3" s="37"/>
      <c r="O3" s="70" t="s">
        <v>67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63</v>
      </c>
      <c r="F4" s="34" t="s">
        <v>64</v>
      </c>
      <c r="G4" s="34" t="s">
        <v>65</v>
      </c>
      <c r="H4" s="34" t="s">
        <v>6</v>
      </c>
      <c r="I4" s="34" t="s">
        <v>7</v>
      </c>
      <c r="J4" s="35" t="s">
        <v>66</v>
      </c>
      <c r="K4" s="35" t="s">
        <v>8</v>
      </c>
      <c r="L4" s="35" t="s">
        <v>9</v>
      </c>
      <c r="M4" s="35" t="s">
        <v>10</v>
      </c>
      <c r="N4" s="35" t="s">
        <v>39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11979981</v>
      </c>
      <c r="E5" s="27">
        <f t="shared" si="0"/>
        <v>299802</v>
      </c>
      <c r="F5" s="27">
        <f t="shared" si="0"/>
        <v>0</v>
      </c>
      <c r="G5" s="27">
        <f t="shared" si="0"/>
        <v>639467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299802</v>
      </c>
      <c r="L5" s="27">
        <f t="shared" si="0"/>
        <v>0</v>
      </c>
      <c r="M5" s="27">
        <f t="shared" si="0"/>
        <v>0</v>
      </c>
      <c r="N5" s="28">
        <f>SUM(D5:M5)</f>
        <v>13219052</v>
      </c>
      <c r="O5" s="33">
        <f t="shared" ref="O5:O36" si="1">(N5/O$60)</f>
        <v>956.3776588048039</v>
      </c>
      <c r="P5" s="6"/>
    </row>
    <row r="6" spans="1:133">
      <c r="A6" s="12"/>
      <c r="B6" s="25">
        <v>311</v>
      </c>
      <c r="C6" s="20" t="s">
        <v>3</v>
      </c>
      <c r="D6" s="46">
        <v>7325514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7325514</v>
      </c>
      <c r="O6" s="47">
        <f t="shared" si="1"/>
        <v>529.98943712921425</v>
      </c>
      <c r="P6" s="9"/>
    </row>
    <row r="7" spans="1:133">
      <c r="A7" s="12"/>
      <c r="B7" s="25">
        <v>312.41000000000003</v>
      </c>
      <c r="C7" s="20" t="s">
        <v>11</v>
      </c>
      <c r="D7" s="46">
        <v>216519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216519</v>
      </c>
      <c r="O7" s="47">
        <f t="shared" si="1"/>
        <v>15.664809723628997</v>
      </c>
      <c r="P7" s="9"/>
    </row>
    <row r="8" spans="1:133">
      <c r="A8" s="12"/>
      <c r="B8" s="25">
        <v>312.51</v>
      </c>
      <c r="C8" s="20" t="s">
        <v>73</v>
      </c>
      <c r="D8" s="46">
        <v>0</v>
      </c>
      <c r="E8" s="46">
        <v>170556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170556</v>
      </c>
      <c r="L8" s="46">
        <v>0</v>
      </c>
      <c r="M8" s="46">
        <v>0</v>
      </c>
      <c r="N8" s="46">
        <f>SUM(D8:M8)</f>
        <v>341112</v>
      </c>
      <c r="O8" s="47">
        <f t="shared" si="1"/>
        <v>24.678917667486616</v>
      </c>
      <c r="P8" s="9"/>
    </row>
    <row r="9" spans="1:133">
      <c r="A9" s="12"/>
      <c r="B9" s="25">
        <v>312.52</v>
      </c>
      <c r="C9" s="20" t="s">
        <v>70</v>
      </c>
      <c r="D9" s="46">
        <v>0</v>
      </c>
      <c r="E9" s="46">
        <v>129246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129246</v>
      </c>
      <c r="L9" s="46">
        <v>0</v>
      </c>
      <c r="M9" s="46">
        <v>0</v>
      </c>
      <c r="N9" s="46">
        <f>SUM(D9:M9)</f>
        <v>258492</v>
      </c>
      <c r="O9" s="47">
        <f t="shared" si="1"/>
        <v>18.701490377658804</v>
      </c>
      <c r="P9" s="9"/>
    </row>
    <row r="10" spans="1:133">
      <c r="A10" s="12"/>
      <c r="B10" s="25">
        <v>312.60000000000002</v>
      </c>
      <c r="C10" s="20" t="s">
        <v>74</v>
      </c>
      <c r="D10" s="46">
        <v>0</v>
      </c>
      <c r="E10" s="46">
        <v>0</v>
      </c>
      <c r="F10" s="46">
        <v>0</v>
      </c>
      <c r="G10" s="46">
        <v>639467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639467</v>
      </c>
      <c r="O10" s="47">
        <f t="shared" si="1"/>
        <v>46.264433511792795</v>
      </c>
      <c r="P10" s="9"/>
    </row>
    <row r="11" spans="1:133">
      <c r="A11" s="12"/>
      <c r="B11" s="25">
        <v>314.10000000000002</v>
      </c>
      <c r="C11" s="20" t="s">
        <v>12</v>
      </c>
      <c r="D11" s="46">
        <v>2036420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2036420</v>
      </c>
      <c r="O11" s="47">
        <f t="shared" si="1"/>
        <v>147.33178990015918</v>
      </c>
      <c r="P11" s="9"/>
    </row>
    <row r="12" spans="1:133">
      <c r="A12" s="12"/>
      <c r="B12" s="25">
        <v>314.2</v>
      </c>
      <c r="C12" s="20" t="s">
        <v>13</v>
      </c>
      <c r="D12" s="46">
        <v>2238195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2238195</v>
      </c>
      <c r="O12" s="47">
        <f t="shared" si="1"/>
        <v>161.92989437129214</v>
      </c>
      <c r="P12" s="9"/>
    </row>
    <row r="13" spans="1:133">
      <c r="A13" s="12"/>
      <c r="B13" s="25">
        <v>314.8</v>
      </c>
      <c r="C13" s="20" t="s">
        <v>14</v>
      </c>
      <c r="D13" s="46">
        <v>45090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45090</v>
      </c>
      <c r="O13" s="47">
        <f t="shared" si="1"/>
        <v>3.2621907104615828</v>
      </c>
      <c r="P13" s="9"/>
    </row>
    <row r="14" spans="1:133">
      <c r="A14" s="12"/>
      <c r="B14" s="25">
        <v>316</v>
      </c>
      <c r="C14" s="20" t="s">
        <v>15</v>
      </c>
      <c r="D14" s="46">
        <v>118243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118243</v>
      </c>
      <c r="O14" s="47">
        <f t="shared" si="1"/>
        <v>8.5546954131095347</v>
      </c>
      <c r="P14" s="9"/>
    </row>
    <row r="15" spans="1:133" ht="15.75">
      <c r="A15" s="29" t="s">
        <v>16</v>
      </c>
      <c r="B15" s="30"/>
      <c r="C15" s="31"/>
      <c r="D15" s="32">
        <f t="shared" ref="D15:M15" si="3">SUM(D16:D24)</f>
        <v>2926631</v>
      </c>
      <c r="E15" s="32">
        <f t="shared" si="3"/>
        <v>47404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13417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2987452</v>
      </c>
      <c r="O15" s="45">
        <f t="shared" si="1"/>
        <v>216.13746201707423</v>
      </c>
      <c r="P15" s="10"/>
    </row>
    <row r="16" spans="1:133">
      <c r="A16" s="12"/>
      <c r="B16" s="25">
        <v>322</v>
      </c>
      <c r="C16" s="20" t="s">
        <v>0</v>
      </c>
      <c r="D16" s="46">
        <v>507052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507052</v>
      </c>
      <c r="O16" s="47">
        <f t="shared" si="1"/>
        <v>36.684416148169582</v>
      </c>
      <c r="P16" s="9"/>
    </row>
    <row r="17" spans="1:16">
      <c r="A17" s="12"/>
      <c r="B17" s="25">
        <v>323.10000000000002</v>
      </c>
      <c r="C17" s="20" t="s">
        <v>17</v>
      </c>
      <c r="D17" s="46">
        <v>2009483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4" si="4">SUM(D17:M17)</f>
        <v>2009483</v>
      </c>
      <c r="O17" s="47">
        <f t="shared" si="1"/>
        <v>145.38294024019677</v>
      </c>
      <c r="P17" s="9"/>
    </row>
    <row r="18" spans="1:16">
      <c r="A18" s="12"/>
      <c r="B18" s="25">
        <v>323.39999999999998</v>
      </c>
      <c r="C18" s="20" t="s">
        <v>18</v>
      </c>
      <c r="D18" s="46">
        <v>6871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6871</v>
      </c>
      <c r="O18" s="47">
        <f t="shared" si="1"/>
        <v>0.49710606279843728</v>
      </c>
      <c r="P18" s="9"/>
    </row>
    <row r="19" spans="1:16">
      <c r="A19" s="12"/>
      <c r="B19" s="25">
        <v>323.5</v>
      </c>
      <c r="C19" s="20" t="s">
        <v>19</v>
      </c>
      <c r="D19" s="46">
        <v>1300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1300</v>
      </c>
      <c r="O19" s="47">
        <f t="shared" si="1"/>
        <v>9.4052959050788601E-2</v>
      </c>
      <c r="P19" s="9"/>
    </row>
    <row r="20" spans="1:16">
      <c r="A20" s="12"/>
      <c r="B20" s="25">
        <v>323.7</v>
      </c>
      <c r="C20" s="20" t="s">
        <v>20</v>
      </c>
      <c r="D20" s="46">
        <v>398317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398317</v>
      </c>
      <c r="O20" s="47">
        <f t="shared" si="1"/>
        <v>28.81760960787151</v>
      </c>
      <c r="P20" s="9"/>
    </row>
    <row r="21" spans="1:16">
      <c r="A21" s="12"/>
      <c r="B21" s="25">
        <v>324.11</v>
      </c>
      <c r="C21" s="20" t="s">
        <v>21</v>
      </c>
      <c r="D21" s="46">
        <v>0</v>
      </c>
      <c r="E21" s="46">
        <v>9143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9143</v>
      </c>
      <c r="O21" s="47">
        <f t="shared" si="1"/>
        <v>0.66148169584720007</v>
      </c>
      <c r="P21" s="9"/>
    </row>
    <row r="22" spans="1:16">
      <c r="A22" s="12"/>
      <c r="B22" s="25">
        <v>324.20999999999998</v>
      </c>
      <c r="C22" s="20" t="s">
        <v>22</v>
      </c>
      <c r="D22" s="46">
        <v>0</v>
      </c>
      <c r="E22" s="46">
        <v>809</v>
      </c>
      <c r="F22" s="46">
        <v>0</v>
      </c>
      <c r="G22" s="46">
        <v>0</v>
      </c>
      <c r="H22" s="46">
        <v>0</v>
      </c>
      <c r="I22" s="46">
        <v>13417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14226</v>
      </c>
      <c r="O22" s="47">
        <f t="shared" si="1"/>
        <v>1.0292287657357835</v>
      </c>
      <c r="P22" s="9"/>
    </row>
    <row r="23" spans="1:16">
      <c r="A23" s="12"/>
      <c r="B23" s="25">
        <v>324.61</v>
      </c>
      <c r="C23" s="20" t="s">
        <v>23</v>
      </c>
      <c r="D23" s="46">
        <v>0</v>
      </c>
      <c r="E23" s="46">
        <v>8378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8378</v>
      </c>
      <c r="O23" s="47">
        <f t="shared" si="1"/>
        <v>0.60613514686731296</v>
      </c>
      <c r="P23" s="9"/>
    </row>
    <row r="24" spans="1:16">
      <c r="A24" s="12"/>
      <c r="B24" s="25">
        <v>325.2</v>
      </c>
      <c r="C24" s="20" t="s">
        <v>24</v>
      </c>
      <c r="D24" s="46">
        <v>3608</v>
      </c>
      <c r="E24" s="46">
        <v>29074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32682</v>
      </c>
      <c r="O24" s="47">
        <f t="shared" si="1"/>
        <v>2.3644913905368252</v>
      </c>
      <c r="P24" s="9"/>
    </row>
    <row r="25" spans="1:16" ht="15.75">
      <c r="A25" s="29" t="s">
        <v>27</v>
      </c>
      <c r="B25" s="30"/>
      <c r="C25" s="31"/>
      <c r="D25" s="32">
        <f t="shared" ref="D25:M25" si="5">SUM(D26:D34)</f>
        <v>1099455</v>
      </c>
      <c r="E25" s="32">
        <f t="shared" si="5"/>
        <v>1544127</v>
      </c>
      <c r="F25" s="32">
        <f t="shared" si="5"/>
        <v>0</v>
      </c>
      <c r="G25" s="32">
        <f t="shared" si="5"/>
        <v>49446</v>
      </c>
      <c r="H25" s="32">
        <f t="shared" si="5"/>
        <v>0</v>
      </c>
      <c r="I25" s="32">
        <f t="shared" si="5"/>
        <v>0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44">
        <f t="shared" ref="N25:N35" si="6">SUM(D25:M25)</f>
        <v>2693028</v>
      </c>
      <c r="O25" s="45">
        <f t="shared" si="1"/>
        <v>194.83634785125162</v>
      </c>
      <c r="P25" s="10"/>
    </row>
    <row r="26" spans="1:16">
      <c r="A26" s="12"/>
      <c r="B26" s="25">
        <v>331.1</v>
      </c>
      <c r="C26" s="20" t="s">
        <v>25</v>
      </c>
      <c r="D26" s="46">
        <v>0</v>
      </c>
      <c r="E26" s="46">
        <v>0</v>
      </c>
      <c r="F26" s="46">
        <v>0</v>
      </c>
      <c r="G26" s="46">
        <v>49446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49446</v>
      </c>
      <c r="O26" s="47">
        <f t="shared" si="1"/>
        <v>3.5773404717117638</v>
      </c>
      <c r="P26" s="9"/>
    </row>
    <row r="27" spans="1:16">
      <c r="A27" s="12"/>
      <c r="B27" s="25">
        <v>331.39</v>
      </c>
      <c r="C27" s="20" t="s">
        <v>30</v>
      </c>
      <c r="D27" s="46">
        <v>1698</v>
      </c>
      <c r="E27" s="46">
        <v>1544127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1545825</v>
      </c>
      <c r="O27" s="47">
        <f t="shared" si="1"/>
        <v>111.83801186514253</v>
      </c>
      <c r="P27" s="9"/>
    </row>
    <row r="28" spans="1:16">
      <c r="A28" s="12"/>
      <c r="B28" s="25">
        <v>334.2</v>
      </c>
      <c r="C28" s="20" t="s">
        <v>29</v>
      </c>
      <c r="D28" s="46">
        <v>3444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3444</v>
      </c>
      <c r="O28" s="47">
        <f t="shared" si="1"/>
        <v>0.24916799305455073</v>
      </c>
      <c r="P28" s="9"/>
    </row>
    <row r="29" spans="1:16">
      <c r="A29" s="12"/>
      <c r="B29" s="25">
        <v>335.12</v>
      </c>
      <c r="C29" s="20" t="s">
        <v>31</v>
      </c>
      <c r="D29" s="46">
        <v>257351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257351</v>
      </c>
      <c r="O29" s="47">
        <f t="shared" si="1"/>
        <v>18.618940818984228</v>
      </c>
      <c r="P29" s="9"/>
    </row>
    <row r="30" spans="1:16">
      <c r="A30" s="12"/>
      <c r="B30" s="25">
        <v>335.14</v>
      </c>
      <c r="C30" s="20" t="s">
        <v>32</v>
      </c>
      <c r="D30" s="46">
        <v>59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59</v>
      </c>
      <c r="O30" s="47">
        <f t="shared" si="1"/>
        <v>4.2685573723050211E-3</v>
      </c>
      <c r="P30" s="9"/>
    </row>
    <row r="31" spans="1:16">
      <c r="A31" s="12"/>
      <c r="B31" s="25">
        <v>335.15</v>
      </c>
      <c r="C31" s="20" t="s">
        <v>33</v>
      </c>
      <c r="D31" s="46">
        <v>11101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11101</v>
      </c>
      <c r="O31" s="47">
        <f t="shared" si="1"/>
        <v>0.80313992186369554</v>
      </c>
      <c r="P31" s="9"/>
    </row>
    <row r="32" spans="1:16">
      <c r="A32" s="12"/>
      <c r="B32" s="25">
        <v>335.18</v>
      </c>
      <c r="C32" s="20" t="s">
        <v>34</v>
      </c>
      <c r="D32" s="46">
        <v>801704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801704</v>
      </c>
      <c r="O32" s="47">
        <f t="shared" si="1"/>
        <v>58.002025756041093</v>
      </c>
      <c r="P32" s="9"/>
    </row>
    <row r="33" spans="1:16">
      <c r="A33" s="12"/>
      <c r="B33" s="25">
        <v>335.21</v>
      </c>
      <c r="C33" s="20" t="s">
        <v>35</v>
      </c>
      <c r="D33" s="46">
        <v>11730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11730</v>
      </c>
      <c r="O33" s="47">
        <f t="shared" si="1"/>
        <v>0.84864708435826941</v>
      </c>
      <c r="P33" s="9"/>
    </row>
    <row r="34" spans="1:16">
      <c r="A34" s="12"/>
      <c r="B34" s="25">
        <v>338</v>
      </c>
      <c r="C34" s="20" t="s">
        <v>36</v>
      </c>
      <c r="D34" s="46">
        <v>12368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12368</v>
      </c>
      <c r="O34" s="47">
        <f t="shared" si="1"/>
        <v>0.89480538272319488</v>
      </c>
      <c r="P34" s="9"/>
    </row>
    <row r="35" spans="1:16" ht="15.75">
      <c r="A35" s="29" t="s">
        <v>41</v>
      </c>
      <c r="B35" s="30"/>
      <c r="C35" s="31"/>
      <c r="D35" s="32">
        <f t="shared" ref="D35:M35" si="7">SUM(D36:D44)</f>
        <v>1231075</v>
      </c>
      <c r="E35" s="32">
        <f t="shared" si="7"/>
        <v>1000</v>
      </c>
      <c r="F35" s="32">
        <f t="shared" si="7"/>
        <v>0</v>
      </c>
      <c r="G35" s="32">
        <f t="shared" si="7"/>
        <v>0</v>
      </c>
      <c r="H35" s="32">
        <f t="shared" si="7"/>
        <v>0</v>
      </c>
      <c r="I35" s="32">
        <f t="shared" si="7"/>
        <v>4275752</v>
      </c>
      <c r="J35" s="32">
        <f t="shared" si="7"/>
        <v>893964</v>
      </c>
      <c r="K35" s="32">
        <f t="shared" si="7"/>
        <v>0</v>
      </c>
      <c r="L35" s="32">
        <f t="shared" si="7"/>
        <v>0</v>
      </c>
      <c r="M35" s="32">
        <f t="shared" si="7"/>
        <v>0</v>
      </c>
      <c r="N35" s="32">
        <f t="shared" si="6"/>
        <v>6401791</v>
      </c>
      <c r="O35" s="45">
        <f t="shared" si="1"/>
        <v>463.15952828823612</v>
      </c>
      <c r="P35" s="10"/>
    </row>
    <row r="36" spans="1:16">
      <c r="A36" s="12"/>
      <c r="B36" s="25">
        <v>341.9</v>
      </c>
      <c r="C36" s="20" t="s">
        <v>44</v>
      </c>
      <c r="D36" s="46">
        <v>32107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4" si="8">SUM(D36:M36)</f>
        <v>32107</v>
      </c>
      <c r="O36" s="47">
        <f t="shared" si="1"/>
        <v>2.3228910432643612</v>
      </c>
      <c r="P36" s="9"/>
    </row>
    <row r="37" spans="1:16">
      <c r="A37" s="12"/>
      <c r="B37" s="25">
        <v>342.1</v>
      </c>
      <c r="C37" s="20" t="s">
        <v>45</v>
      </c>
      <c r="D37" s="46">
        <v>96202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96202</v>
      </c>
      <c r="O37" s="47">
        <f t="shared" ref="O37:O58" si="9">(N37/O$60)</f>
        <v>6.9600636666184341</v>
      </c>
      <c r="P37" s="9"/>
    </row>
    <row r="38" spans="1:16">
      <c r="A38" s="12"/>
      <c r="B38" s="25">
        <v>342.6</v>
      </c>
      <c r="C38" s="20" t="s">
        <v>46</v>
      </c>
      <c r="D38" s="46">
        <v>459725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459725</v>
      </c>
      <c r="O38" s="47">
        <f t="shared" si="9"/>
        <v>33.260381999710603</v>
      </c>
      <c r="P38" s="9"/>
    </row>
    <row r="39" spans="1:16">
      <c r="A39" s="12"/>
      <c r="B39" s="25">
        <v>343.3</v>
      </c>
      <c r="C39" s="20" t="s">
        <v>47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2279399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2279399</v>
      </c>
      <c r="O39" s="47">
        <f t="shared" si="9"/>
        <v>164.91093908262189</v>
      </c>
      <c r="P39" s="9"/>
    </row>
    <row r="40" spans="1:16">
      <c r="A40" s="12"/>
      <c r="B40" s="25">
        <v>343.5</v>
      </c>
      <c r="C40" s="20" t="s">
        <v>48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1580867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1580867</v>
      </c>
      <c r="O40" s="47">
        <f t="shared" si="9"/>
        <v>114.37324555057155</v>
      </c>
      <c r="P40" s="9"/>
    </row>
    <row r="41" spans="1:16">
      <c r="A41" s="12"/>
      <c r="B41" s="25">
        <v>343.8</v>
      </c>
      <c r="C41" s="20" t="s">
        <v>75</v>
      </c>
      <c r="D41" s="46">
        <v>0</v>
      </c>
      <c r="E41" s="46">
        <v>1000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1000</v>
      </c>
      <c r="O41" s="47">
        <f t="shared" si="9"/>
        <v>7.2348430039068157E-2</v>
      </c>
      <c r="P41" s="9"/>
    </row>
    <row r="42" spans="1:16">
      <c r="A42" s="12"/>
      <c r="B42" s="25">
        <v>343.9</v>
      </c>
      <c r="C42" s="20" t="s">
        <v>49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277166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277166</v>
      </c>
      <c r="O42" s="47">
        <f t="shared" si="9"/>
        <v>20.052524960208363</v>
      </c>
      <c r="P42" s="9"/>
    </row>
    <row r="43" spans="1:16">
      <c r="A43" s="12"/>
      <c r="B43" s="25">
        <v>347.2</v>
      </c>
      <c r="C43" s="20" t="s">
        <v>50</v>
      </c>
      <c r="D43" s="46">
        <v>643041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643041</v>
      </c>
      <c r="O43" s="47">
        <f t="shared" si="9"/>
        <v>46.523006800752427</v>
      </c>
      <c r="P43" s="9"/>
    </row>
    <row r="44" spans="1:16">
      <c r="A44" s="12"/>
      <c r="B44" s="25">
        <v>349</v>
      </c>
      <c r="C44" s="20" t="s">
        <v>1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138320</v>
      </c>
      <c r="J44" s="46">
        <v>893964</v>
      </c>
      <c r="K44" s="46">
        <v>0</v>
      </c>
      <c r="L44" s="46">
        <v>0</v>
      </c>
      <c r="M44" s="46">
        <v>0</v>
      </c>
      <c r="N44" s="46">
        <f t="shared" si="8"/>
        <v>1032284</v>
      </c>
      <c r="O44" s="47">
        <f t="shared" si="9"/>
        <v>74.684126754449423</v>
      </c>
      <c r="P44" s="9"/>
    </row>
    <row r="45" spans="1:16" ht="15.75">
      <c r="A45" s="29" t="s">
        <v>42</v>
      </c>
      <c r="B45" s="30"/>
      <c r="C45" s="31"/>
      <c r="D45" s="32">
        <f t="shared" ref="D45:M45" si="10">SUM(D46:D47)</f>
        <v>71777</v>
      </c>
      <c r="E45" s="32">
        <f t="shared" si="10"/>
        <v>49737</v>
      </c>
      <c r="F45" s="32">
        <f t="shared" si="10"/>
        <v>0</v>
      </c>
      <c r="G45" s="32">
        <f t="shared" si="10"/>
        <v>0</v>
      </c>
      <c r="H45" s="32">
        <f t="shared" si="10"/>
        <v>0</v>
      </c>
      <c r="I45" s="32">
        <f t="shared" si="10"/>
        <v>0</v>
      </c>
      <c r="J45" s="32">
        <f t="shared" si="10"/>
        <v>0</v>
      </c>
      <c r="K45" s="32">
        <f t="shared" si="10"/>
        <v>0</v>
      </c>
      <c r="L45" s="32">
        <f t="shared" si="10"/>
        <v>0</v>
      </c>
      <c r="M45" s="32">
        <f t="shared" si="10"/>
        <v>0</v>
      </c>
      <c r="N45" s="32">
        <f t="shared" ref="N45:N58" si="11">SUM(D45:M45)</f>
        <v>121514</v>
      </c>
      <c r="O45" s="45">
        <f t="shared" si="9"/>
        <v>8.7913471277673274</v>
      </c>
      <c r="P45" s="10"/>
    </row>
    <row r="46" spans="1:16">
      <c r="A46" s="13"/>
      <c r="B46" s="39">
        <v>351.1</v>
      </c>
      <c r="C46" s="21" t="s">
        <v>53</v>
      </c>
      <c r="D46" s="46">
        <v>66958</v>
      </c>
      <c r="E46" s="46">
        <v>49737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116695</v>
      </c>
      <c r="O46" s="47">
        <f t="shared" si="9"/>
        <v>8.442700043409058</v>
      </c>
      <c r="P46" s="9"/>
    </row>
    <row r="47" spans="1:16">
      <c r="A47" s="13"/>
      <c r="B47" s="39">
        <v>354</v>
      </c>
      <c r="C47" s="21" t="s">
        <v>76</v>
      </c>
      <c r="D47" s="46">
        <v>4819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4819</v>
      </c>
      <c r="O47" s="47">
        <f t="shared" si="9"/>
        <v>0.34864708435826941</v>
      </c>
      <c r="P47" s="9"/>
    </row>
    <row r="48" spans="1:16" ht="15.75">
      <c r="A48" s="29" t="s">
        <v>4</v>
      </c>
      <c r="B48" s="30"/>
      <c r="C48" s="31"/>
      <c r="D48" s="32">
        <f t="shared" ref="D48:M48" si="12">SUM(D49:D54)</f>
        <v>483804</v>
      </c>
      <c r="E48" s="32">
        <f t="shared" si="12"/>
        <v>60407</v>
      </c>
      <c r="F48" s="32">
        <f t="shared" si="12"/>
        <v>0</v>
      </c>
      <c r="G48" s="32">
        <f t="shared" si="12"/>
        <v>37763</v>
      </c>
      <c r="H48" s="32">
        <f t="shared" si="12"/>
        <v>0</v>
      </c>
      <c r="I48" s="32">
        <f t="shared" si="12"/>
        <v>264134</v>
      </c>
      <c r="J48" s="32">
        <f t="shared" si="12"/>
        <v>102514</v>
      </c>
      <c r="K48" s="32">
        <f t="shared" si="12"/>
        <v>3396987</v>
      </c>
      <c r="L48" s="32">
        <f t="shared" si="12"/>
        <v>0</v>
      </c>
      <c r="M48" s="32">
        <f t="shared" si="12"/>
        <v>0</v>
      </c>
      <c r="N48" s="32">
        <f t="shared" si="11"/>
        <v>4345609</v>
      </c>
      <c r="O48" s="45">
        <f t="shared" si="9"/>
        <v>314.39798871364491</v>
      </c>
      <c r="P48" s="10"/>
    </row>
    <row r="49" spans="1:119">
      <c r="A49" s="12"/>
      <c r="B49" s="25">
        <v>361.1</v>
      </c>
      <c r="C49" s="20" t="s">
        <v>54</v>
      </c>
      <c r="D49" s="46">
        <v>380734</v>
      </c>
      <c r="E49" s="46">
        <v>26877</v>
      </c>
      <c r="F49" s="46">
        <v>0</v>
      </c>
      <c r="G49" s="46">
        <v>43907</v>
      </c>
      <c r="H49" s="46">
        <v>0</v>
      </c>
      <c r="I49" s="46">
        <v>299682</v>
      </c>
      <c r="J49" s="46">
        <v>53538</v>
      </c>
      <c r="K49" s="46">
        <v>455963</v>
      </c>
      <c r="L49" s="46">
        <v>0</v>
      </c>
      <c r="M49" s="46">
        <v>0</v>
      </c>
      <c r="N49" s="46">
        <f t="shared" si="11"/>
        <v>1260701</v>
      </c>
      <c r="O49" s="47">
        <f t="shared" si="9"/>
        <v>91.20973809868326</v>
      </c>
      <c r="P49" s="9"/>
    </row>
    <row r="50" spans="1:119">
      <c r="A50" s="12"/>
      <c r="B50" s="25">
        <v>361.3</v>
      </c>
      <c r="C50" s="20" t="s">
        <v>55</v>
      </c>
      <c r="D50" s="46">
        <v>-55394</v>
      </c>
      <c r="E50" s="46">
        <v>-3968</v>
      </c>
      <c r="F50" s="46">
        <v>0</v>
      </c>
      <c r="G50" s="46">
        <v>-6144</v>
      </c>
      <c r="H50" s="46">
        <v>0</v>
      </c>
      <c r="I50" s="46">
        <v>-45548</v>
      </c>
      <c r="J50" s="46">
        <v>-9157</v>
      </c>
      <c r="K50" s="46">
        <v>1215834</v>
      </c>
      <c r="L50" s="46">
        <v>0</v>
      </c>
      <c r="M50" s="46">
        <v>0</v>
      </c>
      <c r="N50" s="46">
        <f t="shared" si="11"/>
        <v>1095623</v>
      </c>
      <c r="O50" s="47">
        <f t="shared" si="9"/>
        <v>79.266603964693971</v>
      </c>
      <c r="P50" s="9"/>
    </row>
    <row r="51" spans="1:119">
      <c r="A51" s="12"/>
      <c r="B51" s="25">
        <v>364</v>
      </c>
      <c r="C51" s="20" t="s">
        <v>56</v>
      </c>
      <c r="D51" s="46">
        <v>408</v>
      </c>
      <c r="E51" s="46">
        <v>0</v>
      </c>
      <c r="F51" s="46">
        <v>0</v>
      </c>
      <c r="G51" s="46">
        <v>0</v>
      </c>
      <c r="H51" s="46">
        <v>0</v>
      </c>
      <c r="I51" s="46">
        <v>10000</v>
      </c>
      <c r="J51" s="46">
        <v>58133</v>
      </c>
      <c r="K51" s="46">
        <v>0</v>
      </c>
      <c r="L51" s="46">
        <v>0</v>
      </c>
      <c r="M51" s="46">
        <v>0</v>
      </c>
      <c r="N51" s="46">
        <f t="shared" si="11"/>
        <v>68541</v>
      </c>
      <c r="O51" s="47">
        <f t="shared" si="9"/>
        <v>4.9588337433077703</v>
      </c>
      <c r="P51" s="9"/>
    </row>
    <row r="52" spans="1:119">
      <c r="A52" s="12"/>
      <c r="B52" s="25">
        <v>366</v>
      </c>
      <c r="C52" s="20" t="s">
        <v>57</v>
      </c>
      <c r="D52" s="46">
        <v>0</v>
      </c>
      <c r="E52" s="46">
        <v>37498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37498</v>
      </c>
      <c r="O52" s="47">
        <f t="shared" si="9"/>
        <v>2.7129214296049775</v>
      </c>
      <c r="P52" s="9"/>
    </row>
    <row r="53" spans="1:119">
      <c r="A53" s="12"/>
      <c r="B53" s="25">
        <v>368</v>
      </c>
      <c r="C53" s="20" t="s">
        <v>58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1725190</v>
      </c>
      <c r="L53" s="46">
        <v>0</v>
      </c>
      <c r="M53" s="46">
        <v>0</v>
      </c>
      <c r="N53" s="46">
        <f t="shared" si="11"/>
        <v>1725190</v>
      </c>
      <c r="O53" s="47">
        <f t="shared" si="9"/>
        <v>124.81478801909998</v>
      </c>
      <c r="P53" s="9"/>
    </row>
    <row r="54" spans="1:119">
      <c r="A54" s="12"/>
      <c r="B54" s="25">
        <v>369.9</v>
      </c>
      <c r="C54" s="20" t="s">
        <v>59</v>
      </c>
      <c r="D54" s="46">
        <v>158056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158056</v>
      </c>
      <c r="O54" s="47">
        <f t="shared" si="9"/>
        <v>11.435103458254956</v>
      </c>
      <c r="P54" s="9"/>
    </row>
    <row r="55" spans="1:119" ht="15.75">
      <c r="A55" s="29" t="s">
        <v>43</v>
      </c>
      <c r="B55" s="30"/>
      <c r="C55" s="31"/>
      <c r="D55" s="32">
        <f t="shared" ref="D55:M55" si="13">SUM(D56:D57)</f>
        <v>893035</v>
      </c>
      <c r="E55" s="32">
        <f t="shared" si="13"/>
        <v>235000</v>
      </c>
      <c r="F55" s="32">
        <f t="shared" si="13"/>
        <v>1836554</v>
      </c>
      <c r="G55" s="32">
        <f t="shared" si="13"/>
        <v>0</v>
      </c>
      <c r="H55" s="32">
        <f t="shared" si="13"/>
        <v>0</v>
      </c>
      <c r="I55" s="32">
        <f t="shared" si="13"/>
        <v>0</v>
      </c>
      <c r="J55" s="32">
        <f t="shared" si="13"/>
        <v>16911</v>
      </c>
      <c r="K55" s="32">
        <f t="shared" si="13"/>
        <v>0</v>
      </c>
      <c r="L55" s="32">
        <f t="shared" si="13"/>
        <v>0</v>
      </c>
      <c r="M55" s="32">
        <f t="shared" si="13"/>
        <v>0</v>
      </c>
      <c r="N55" s="32">
        <f t="shared" si="11"/>
        <v>2981500</v>
      </c>
      <c r="O55" s="45">
        <f t="shared" si="9"/>
        <v>215.70684416148168</v>
      </c>
      <c r="P55" s="9"/>
    </row>
    <row r="56" spans="1:119">
      <c r="A56" s="12"/>
      <c r="B56" s="25">
        <v>381</v>
      </c>
      <c r="C56" s="20" t="s">
        <v>60</v>
      </c>
      <c r="D56" s="46">
        <v>893035</v>
      </c>
      <c r="E56" s="46">
        <v>235000</v>
      </c>
      <c r="F56" s="46">
        <v>1836554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2964589</v>
      </c>
      <c r="O56" s="47">
        <f t="shared" si="9"/>
        <v>214.483359861091</v>
      </c>
      <c r="P56" s="9"/>
    </row>
    <row r="57" spans="1:119" ht="15.75" thickBot="1">
      <c r="A57" s="12"/>
      <c r="B57" s="25">
        <v>389.4</v>
      </c>
      <c r="C57" s="20" t="s">
        <v>61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16911</v>
      </c>
      <c r="K57" s="46">
        <v>0</v>
      </c>
      <c r="L57" s="46">
        <v>0</v>
      </c>
      <c r="M57" s="46">
        <v>0</v>
      </c>
      <c r="N57" s="46">
        <f t="shared" si="11"/>
        <v>16911</v>
      </c>
      <c r="O57" s="47">
        <f t="shared" si="9"/>
        <v>1.2234843003906815</v>
      </c>
      <c r="P57" s="9"/>
    </row>
    <row r="58" spans="1:119" ht="16.5" thickBot="1">
      <c r="A58" s="14" t="s">
        <v>51</v>
      </c>
      <c r="B58" s="23"/>
      <c r="C58" s="22"/>
      <c r="D58" s="15">
        <f t="shared" ref="D58:M58" si="14">SUM(D5,D15,D25,D35,D45,D48,D55)</f>
        <v>18685758</v>
      </c>
      <c r="E58" s="15">
        <f t="shared" si="14"/>
        <v>2237477</v>
      </c>
      <c r="F58" s="15">
        <f t="shared" si="14"/>
        <v>1836554</v>
      </c>
      <c r="G58" s="15">
        <f t="shared" si="14"/>
        <v>726676</v>
      </c>
      <c r="H58" s="15">
        <f t="shared" si="14"/>
        <v>0</v>
      </c>
      <c r="I58" s="15">
        <f t="shared" si="14"/>
        <v>4553303</v>
      </c>
      <c r="J58" s="15">
        <f t="shared" si="14"/>
        <v>1013389</v>
      </c>
      <c r="K58" s="15">
        <f t="shared" si="14"/>
        <v>3696789</v>
      </c>
      <c r="L58" s="15">
        <f t="shared" si="14"/>
        <v>0</v>
      </c>
      <c r="M58" s="15">
        <f t="shared" si="14"/>
        <v>0</v>
      </c>
      <c r="N58" s="15">
        <f t="shared" si="11"/>
        <v>32749946</v>
      </c>
      <c r="O58" s="38">
        <f t="shared" si="9"/>
        <v>2369.4071769642601</v>
      </c>
      <c r="P58" s="6"/>
      <c r="Q58" s="2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</row>
    <row r="59" spans="1:119">
      <c r="A59" s="16"/>
      <c r="B59" s="18"/>
      <c r="C59" s="18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9"/>
    </row>
    <row r="60" spans="1:119">
      <c r="A60" s="40"/>
      <c r="B60" s="41"/>
      <c r="C60" s="41"/>
      <c r="D60" s="42"/>
      <c r="E60" s="42"/>
      <c r="F60" s="42"/>
      <c r="G60" s="42"/>
      <c r="H60" s="42"/>
      <c r="I60" s="42"/>
      <c r="J60" s="42"/>
      <c r="K60" s="42"/>
      <c r="L60" s="48" t="s">
        <v>77</v>
      </c>
      <c r="M60" s="48"/>
      <c r="N60" s="48"/>
      <c r="O60" s="43">
        <v>13822</v>
      </c>
    </row>
    <row r="61" spans="1:119">
      <c r="A61" s="49"/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1"/>
    </row>
    <row r="62" spans="1:119" ht="15.75" thickBot="1">
      <c r="A62" s="52" t="s">
        <v>78</v>
      </c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4"/>
    </row>
  </sheetData>
  <mergeCells count="10">
    <mergeCell ref="A62:O62"/>
    <mergeCell ref="L60:N60"/>
    <mergeCell ref="A61:O6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1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52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62</v>
      </c>
      <c r="B3" s="62"/>
      <c r="C3" s="63"/>
      <c r="D3" s="67" t="s">
        <v>37</v>
      </c>
      <c r="E3" s="68"/>
      <c r="F3" s="68"/>
      <c r="G3" s="68"/>
      <c r="H3" s="69"/>
      <c r="I3" s="67" t="s">
        <v>38</v>
      </c>
      <c r="J3" s="69"/>
      <c r="K3" s="67" t="s">
        <v>40</v>
      </c>
      <c r="L3" s="69"/>
      <c r="M3" s="36"/>
      <c r="N3" s="37"/>
      <c r="O3" s="70" t="s">
        <v>67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63</v>
      </c>
      <c r="F4" s="34" t="s">
        <v>64</v>
      </c>
      <c r="G4" s="34" t="s">
        <v>65</v>
      </c>
      <c r="H4" s="34" t="s">
        <v>6</v>
      </c>
      <c r="I4" s="34" t="s">
        <v>7</v>
      </c>
      <c r="J4" s="35" t="s">
        <v>66</v>
      </c>
      <c r="K4" s="35" t="s">
        <v>8</v>
      </c>
      <c r="L4" s="35" t="s">
        <v>9</v>
      </c>
      <c r="M4" s="35" t="s">
        <v>10</v>
      </c>
      <c r="N4" s="35" t="s">
        <v>39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12754496</v>
      </c>
      <c r="E5" s="27">
        <f t="shared" si="0"/>
        <v>567716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567716</v>
      </c>
      <c r="L5" s="27">
        <f t="shared" si="0"/>
        <v>0</v>
      </c>
      <c r="M5" s="27">
        <f t="shared" si="0"/>
        <v>0</v>
      </c>
      <c r="N5" s="28">
        <f>SUM(D5:M5)</f>
        <v>13889928</v>
      </c>
      <c r="O5" s="33">
        <f t="shared" ref="O5:O36" si="1">(N5/O$59)</f>
        <v>950.38850496065686</v>
      </c>
      <c r="P5" s="6"/>
    </row>
    <row r="6" spans="1:133">
      <c r="A6" s="12"/>
      <c r="B6" s="25">
        <v>311</v>
      </c>
      <c r="C6" s="20" t="s">
        <v>3</v>
      </c>
      <c r="D6" s="46">
        <v>7918725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7918725</v>
      </c>
      <c r="O6" s="47">
        <f t="shared" si="1"/>
        <v>541.8217584673281</v>
      </c>
      <c r="P6" s="9"/>
    </row>
    <row r="7" spans="1:133">
      <c r="A7" s="12"/>
      <c r="B7" s="25">
        <v>312.41000000000003</v>
      </c>
      <c r="C7" s="20" t="s">
        <v>11</v>
      </c>
      <c r="D7" s="46">
        <v>206699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206699</v>
      </c>
      <c r="O7" s="47">
        <f t="shared" si="1"/>
        <v>14.142935340403694</v>
      </c>
      <c r="P7" s="9"/>
    </row>
    <row r="8" spans="1:133">
      <c r="A8" s="12"/>
      <c r="B8" s="25">
        <v>312.51</v>
      </c>
      <c r="C8" s="20" t="s">
        <v>69</v>
      </c>
      <c r="D8" s="46">
        <v>0</v>
      </c>
      <c r="E8" s="46">
        <v>414332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414332</v>
      </c>
      <c r="L8" s="46">
        <v>0</v>
      </c>
      <c r="M8" s="46">
        <v>0</v>
      </c>
      <c r="N8" s="46">
        <f>SUM(D8:M8)</f>
        <v>828664</v>
      </c>
      <c r="O8" s="47">
        <f t="shared" si="1"/>
        <v>56.699555251453987</v>
      </c>
      <c r="P8" s="9"/>
    </row>
    <row r="9" spans="1:133">
      <c r="A9" s="12"/>
      <c r="B9" s="25">
        <v>312.52</v>
      </c>
      <c r="C9" s="20" t="s">
        <v>70</v>
      </c>
      <c r="D9" s="46">
        <v>0</v>
      </c>
      <c r="E9" s="46">
        <v>153384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153384</v>
      </c>
      <c r="L9" s="46">
        <v>0</v>
      </c>
      <c r="M9" s="46">
        <v>0</v>
      </c>
      <c r="N9" s="46">
        <f>SUM(D9:M9)</f>
        <v>306768</v>
      </c>
      <c r="O9" s="47">
        <f t="shared" si="1"/>
        <v>20.989941840574751</v>
      </c>
      <c r="P9" s="9"/>
    </row>
    <row r="10" spans="1:133">
      <c r="A10" s="12"/>
      <c r="B10" s="25">
        <v>314.10000000000002</v>
      </c>
      <c r="C10" s="20" t="s">
        <v>12</v>
      </c>
      <c r="D10" s="46">
        <v>1828275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1828275</v>
      </c>
      <c r="O10" s="47">
        <f t="shared" si="1"/>
        <v>125.09579199452617</v>
      </c>
      <c r="P10" s="9"/>
    </row>
    <row r="11" spans="1:133">
      <c r="A11" s="12"/>
      <c r="B11" s="25">
        <v>314.2</v>
      </c>
      <c r="C11" s="20" t="s">
        <v>13</v>
      </c>
      <c r="D11" s="46">
        <v>2639068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2639068</v>
      </c>
      <c r="O11" s="47">
        <f t="shared" si="1"/>
        <v>180.57256243585357</v>
      </c>
      <c r="P11" s="9"/>
    </row>
    <row r="12" spans="1:133">
      <c r="A12" s="12"/>
      <c r="B12" s="25">
        <v>314.8</v>
      </c>
      <c r="C12" s="20" t="s">
        <v>14</v>
      </c>
      <c r="D12" s="46">
        <v>40773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40773</v>
      </c>
      <c r="O12" s="47">
        <f t="shared" si="1"/>
        <v>2.7898049948682861</v>
      </c>
      <c r="P12" s="9"/>
    </row>
    <row r="13" spans="1:133">
      <c r="A13" s="12"/>
      <c r="B13" s="25">
        <v>316</v>
      </c>
      <c r="C13" s="20" t="s">
        <v>15</v>
      </c>
      <c r="D13" s="46">
        <v>120956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120956</v>
      </c>
      <c r="O13" s="47">
        <f t="shared" si="1"/>
        <v>8.2761546356483073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SUM(D15:D23)</f>
        <v>3015407</v>
      </c>
      <c r="E14" s="32">
        <f t="shared" si="3"/>
        <v>51840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39679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3106926</v>
      </c>
      <c r="O14" s="45">
        <f t="shared" si="1"/>
        <v>212.58474170372904</v>
      </c>
      <c r="P14" s="10"/>
    </row>
    <row r="15" spans="1:133">
      <c r="A15" s="12"/>
      <c r="B15" s="25">
        <v>322</v>
      </c>
      <c r="C15" s="20" t="s">
        <v>0</v>
      </c>
      <c r="D15" s="46">
        <v>585014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585014</v>
      </c>
      <c r="O15" s="47">
        <f t="shared" si="1"/>
        <v>40.028327061238457</v>
      </c>
      <c r="P15" s="9"/>
    </row>
    <row r="16" spans="1:133">
      <c r="A16" s="12"/>
      <c r="B16" s="25">
        <v>323.10000000000002</v>
      </c>
      <c r="C16" s="20" t="s">
        <v>17</v>
      </c>
      <c r="D16" s="46">
        <v>2026466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3" si="4">SUM(D16:M16)</f>
        <v>2026466</v>
      </c>
      <c r="O16" s="47">
        <f t="shared" si="1"/>
        <v>138.65658569962366</v>
      </c>
      <c r="P16" s="9"/>
    </row>
    <row r="17" spans="1:16">
      <c r="A17" s="12"/>
      <c r="B17" s="25">
        <v>323.39999999999998</v>
      </c>
      <c r="C17" s="20" t="s">
        <v>18</v>
      </c>
      <c r="D17" s="46">
        <v>11000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11000</v>
      </c>
      <c r="O17" s="47">
        <f t="shared" si="1"/>
        <v>0.752651385562778</v>
      </c>
      <c r="P17" s="9"/>
    </row>
    <row r="18" spans="1:16">
      <c r="A18" s="12"/>
      <c r="B18" s="25">
        <v>323.5</v>
      </c>
      <c r="C18" s="20" t="s">
        <v>19</v>
      </c>
      <c r="D18" s="46">
        <v>1000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1000</v>
      </c>
      <c r="O18" s="47">
        <f t="shared" si="1"/>
        <v>6.8422853232979822E-2</v>
      </c>
      <c r="P18" s="9"/>
    </row>
    <row r="19" spans="1:16">
      <c r="A19" s="12"/>
      <c r="B19" s="25">
        <v>323.7</v>
      </c>
      <c r="C19" s="20" t="s">
        <v>20</v>
      </c>
      <c r="D19" s="46">
        <v>391927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391927</v>
      </c>
      <c r="O19" s="47">
        <f t="shared" si="1"/>
        <v>26.81676359904208</v>
      </c>
      <c r="P19" s="9"/>
    </row>
    <row r="20" spans="1:16">
      <c r="A20" s="12"/>
      <c r="B20" s="25">
        <v>324.02</v>
      </c>
      <c r="C20" s="20" t="s">
        <v>21</v>
      </c>
      <c r="D20" s="46">
        <v>0</v>
      </c>
      <c r="E20" s="46">
        <v>13103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>SUM(D20:M20)</f>
        <v>13103</v>
      </c>
      <c r="O20" s="47">
        <f t="shared" si="1"/>
        <v>0.89654464591173455</v>
      </c>
      <c r="P20" s="9"/>
    </row>
    <row r="21" spans="1:16">
      <c r="A21" s="12"/>
      <c r="B21" s="25">
        <v>324.02999999999997</v>
      </c>
      <c r="C21" s="20" t="s">
        <v>22</v>
      </c>
      <c r="D21" s="46">
        <v>0</v>
      </c>
      <c r="E21" s="46">
        <v>1194</v>
      </c>
      <c r="F21" s="46">
        <v>0</v>
      </c>
      <c r="G21" s="46">
        <v>0</v>
      </c>
      <c r="H21" s="46">
        <v>0</v>
      </c>
      <c r="I21" s="46">
        <v>39679</v>
      </c>
      <c r="J21" s="46">
        <v>0</v>
      </c>
      <c r="K21" s="46">
        <v>0</v>
      </c>
      <c r="L21" s="46">
        <v>0</v>
      </c>
      <c r="M21" s="46">
        <v>0</v>
      </c>
      <c r="N21" s="46">
        <f>SUM(D21:M21)</f>
        <v>40873</v>
      </c>
      <c r="O21" s="47">
        <f t="shared" si="1"/>
        <v>2.7966472801915838</v>
      </c>
      <c r="P21" s="9"/>
    </row>
    <row r="22" spans="1:16">
      <c r="A22" s="12"/>
      <c r="B22" s="25">
        <v>324.07</v>
      </c>
      <c r="C22" s="20" t="s">
        <v>23</v>
      </c>
      <c r="D22" s="46">
        <v>0</v>
      </c>
      <c r="E22" s="46">
        <v>5163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5163</v>
      </c>
      <c r="O22" s="47">
        <f t="shared" si="1"/>
        <v>0.35326719124187478</v>
      </c>
      <c r="P22" s="9"/>
    </row>
    <row r="23" spans="1:16">
      <c r="A23" s="12"/>
      <c r="B23" s="25">
        <v>325.2</v>
      </c>
      <c r="C23" s="20" t="s">
        <v>24</v>
      </c>
      <c r="D23" s="46">
        <v>0</v>
      </c>
      <c r="E23" s="46">
        <v>32380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32380</v>
      </c>
      <c r="O23" s="47">
        <f t="shared" si="1"/>
        <v>2.2155319876838866</v>
      </c>
      <c r="P23" s="9"/>
    </row>
    <row r="24" spans="1:16" ht="15.75">
      <c r="A24" s="29" t="s">
        <v>27</v>
      </c>
      <c r="B24" s="30"/>
      <c r="C24" s="31"/>
      <c r="D24" s="32">
        <f t="shared" ref="D24:M24" si="5">SUM(D25:D35)</f>
        <v>1125896</v>
      </c>
      <c r="E24" s="32">
        <f t="shared" si="5"/>
        <v>0</v>
      </c>
      <c r="F24" s="32">
        <f t="shared" si="5"/>
        <v>0</v>
      </c>
      <c r="G24" s="32">
        <f t="shared" si="5"/>
        <v>227633</v>
      </c>
      <c r="H24" s="32">
        <f t="shared" si="5"/>
        <v>0</v>
      </c>
      <c r="I24" s="32">
        <f t="shared" si="5"/>
        <v>0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44">
        <f>SUM(D24:M24)</f>
        <v>1353529</v>
      </c>
      <c r="O24" s="45">
        <f t="shared" si="1"/>
        <v>92.61231611358194</v>
      </c>
      <c r="P24" s="10"/>
    </row>
    <row r="25" spans="1:16">
      <c r="A25" s="12"/>
      <c r="B25" s="25">
        <v>331.1</v>
      </c>
      <c r="C25" s="20" t="s">
        <v>25</v>
      </c>
      <c r="D25" s="46">
        <v>0</v>
      </c>
      <c r="E25" s="46">
        <v>0</v>
      </c>
      <c r="F25" s="46">
        <v>0</v>
      </c>
      <c r="G25" s="46">
        <v>182081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182081</v>
      </c>
      <c r="O25" s="47">
        <f t="shared" si="1"/>
        <v>12.458501539514197</v>
      </c>
      <c r="P25" s="9"/>
    </row>
    <row r="26" spans="1:16">
      <c r="A26" s="12"/>
      <c r="B26" s="25">
        <v>331.2</v>
      </c>
      <c r="C26" s="20" t="s">
        <v>26</v>
      </c>
      <c r="D26" s="46">
        <v>5743</v>
      </c>
      <c r="E26" s="46">
        <v>0</v>
      </c>
      <c r="F26" s="46">
        <v>0</v>
      </c>
      <c r="G26" s="46">
        <v>45552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4" si="6">SUM(D26:M26)</f>
        <v>51295</v>
      </c>
      <c r="O26" s="47">
        <f t="shared" si="1"/>
        <v>3.5097502565856997</v>
      </c>
      <c r="P26" s="9"/>
    </row>
    <row r="27" spans="1:16">
      <c r="A27" s="12"/>
      <c r="B27" s="25">
        <v>331.39</v>
      </c>
      <c r="C27" s="20" t="s">
        <v>30</v>
      </c>
      <c r="D27" s="46">
        <v>247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247</v>
      </c>
      <c r="O27" s="47">
        <f t="shared" si="1"/>
        <v>1.6900444748546014E-2</v>
      </c>
      <c r="P27" s="9"/>
    </row>
    <row r="28" spans="1:16">
      <c r="A28" s="12"/>
      <c r="B28" s="25">
        <v>331.7</v>
      </c>
      <c r="C28" s="20" t="s">
        <v>28</v>
      </c>
      <c r="D28" s="46">
        <v>109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109</v>
      </c>
      <c r="O28" s="47">
        <f t="shared" si="1"/>
        <v>7.4580910023947997E-3</v>
      </c>
      <c r="P28" s="9"/>
    </row>
    <row r="29" spans="1:16">
      <c r="A29" s="12"/>
      <c r="B29" s="25">
        <v>334.2</v>
      </c>
      <c r="C29" s="20" t="s">
        <v>29</v>
      </c>
      <c r="D29" s="46">
        <v>10277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10277</v>
      </c>
      <c r="O29" s="47">
        <f t="shared" si="1"/>
        <v>0.70318166267533355</v>
      </c>
      <c r="P29" s="9"/>
    </row>
    <row r="30" spans="1:16">
      <c r="A30" s="12"/>
      <c r="B30" s="25">
        <v>335.12</v>
      </c>
      <c r="C30" s="20" t="s">
        <v>31</v>
      </c>
      <c r="D30" s="46">
        <v>260770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260770</v>
      </c>
      <c r="O30" s="47">
        <f t="shared" si="1"/>
        <v>17.842627437564147</v>
      </c>
      <c r="P30" s="9"/>
    </row>
    <row r="31" spans="1:16">
      <c r="A31" s="12"/>
      <c r="B31" s="25">
        <v>335.14</v>
      </c>
      <c r="C31" s="20" t="s">
        <v>32</v>
      </c>
      <c r="D31" s="46">
        <v>82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82</v>
      </c>
      <c r="O31" s="47">
        <f t="shared" si="1"/>
        <v>5.6106739651043446E-3</v>
      </c>
      <c r="P31" s="9"/>
    </row>
    <row r="32" spans="1:16">
      <c r="A32" s="12"/>
      <c r="B32" s="25">
        <v>335.15</v>
      </c>
      <c r="C32" s="20" t="s">
        <v>33</v>
      </c>
      <c r="D32" s="46">
        <v>8896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8896</v>
      </c>
      <c r="O32" s="47">
        <f t="shared" si="1"/>
        <v>0.60868970236058839</v>
      </c>
      <c r="P32" s="9"/>
    </row>
    <row r="33" spans="1:16">
      <c r="A33" s="12"/>
      <c r="B33" s="25">
        <v>335.18</v>
      </c>
      <c r="C33" s="20" t="s">
        <v>34</v>
      </c>
      <c r="D33" s="46">
        <v>825166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825166</v>
      </c>
      <c r="O33" s="47">
        <f t="shared" si="1"/>
        <v>56.460212110845021</v>
      </c>
      <c r="P33" s="9"/>
    </row>
    <row r="34" spans="1:16">
      <c r="A34" s="12"/>
      <c r="B34" s="25">
        <v>335.21</v>
      </c>
      <c r="C34" s="20" t="s">
        <v>35</v>
      </c>
      <c r="D34" s="46">
        <v>5090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5090</v>
      </c>
      <c r="O34" s="47">
        <f t="shared" si="1"/>
        <v>0.34827232295586724</v>
      </c>
      <c r="P34" s="9"/>
    </row>
    <row r="35" spans="1:16">
      <c r="A35" s="12"/>
      <c r="B35" s="25">
        <v>338</v>
      </c>
      <c r="C35" s="20" t="s">
        <v>36</v>
      </c>
      <c r="D35" s="46">
        <v>9516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9516</v>
      </c>
      <c r="O35" s="47">
        <f t="shared" si="1"/>
        <v>0.6511118713650359</v>
      </c>
      <c r="P35" s="9"/>
    </row>
    <row r="36" spans="1:16" ht="15.75">
      <c r="A36" s="29" t="s">
        <v>41</v>
      </c>
      <c r="B36" s="30"/>
      <c r="C36" s="31"/>
      <c r="D36" s="32">
        <f t="shared" ref="D36:M36" si="7">SUM(D37:D44)</f>
        <v>1047521</v>
      </c>
      <c r="E36" s="32">
        <f t="shared" si="7"/>
        <v>0</v>
      </c>
      <c r="F36" s="32">
        <f t="shared" si="7"/>
        <v>0</v>
      </c>
      <c r="G36" s="32">
        <f t="shared" si="7"/>
        <v>0</v>
      </c>
      <c r="H36" s="32">
        <f t="shared" si="7"/>
        <v>0</v>
      </c>
      <c r="I36" s="32">
        <f t="shared" si="7"/>
        <v>4188023</v>
      </c>
      <c r="J36" s="32">
        <f t="shared" si="7"/>
        <v>863441</v>
      </c>
      <c r="K36" s="32">
        <f t="shared" si="7"/>
        <v>0</v>
      </c>
      <c r="L36" s="32">
        <f t="shared" si="7"/>
        <v>0</v>
      </c>
      <c r="M36" s="32">
        <f t="shared" si="7"/>
        <v>0</v>
      </c>
      <c r="N36" s="32">
        <f>SUM(D36:M36)</f>
        <v>6098985</v>
      </c>
      <c r="O36" s="45">
        <f t="shared" si="1"/>
        <v>417.30995552514543</v>
      </c>
      <c r="P36" s="10"/>
    </row>
    <row r="37" spans="1:16">
      <c r="A37" s="12"/>
      <c r="B37" s="25">
        <v>341.9</v>
      </c>
      <c r="C37" s="20" t="s">
        <v>44</v>
      </c>
      <c r="D37" s="46">
        <v>12973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3" si="8">SUM(D37:M37)</f>
        <v>12973</v>
      </c>
      <c r="O37" s="47">
        <f t="shared" ref="O37:O57" si="9">(N37/O$59)</f>
        <v>0.88764967499144709</v>
      </c>
      <c r="P37" s="9"/>
    </row>
    <row r="38" spans="1:16">
      <c r="A38" s="12"/>
      <c r="B38" s="25">
        <v>342.1</v>
      </c>
      <c r="C38" s="20" t="s">
        <v>45</v>
      </c>
      <c r="D38" s="46">
        <v>30381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30381</v>
      </c>
      <c r="O38" s="47">
        <f t="shared" si="9"/>
        <v>2.0787547040711596</v>
      </c>
      <c r="P38" s="9"/>
    </row>
    <row r="39" spans="1:16">
      <c r="A39" s="12"/>
      <c r="B39" s="25">
        <v>342.6</v>
      </c>
      <c r="C39" s="20" t="s">
        <v>46</v>
      </c>
      <c r="D39" s="46">
        <v>402508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402508</v>
      </c>
      <c r="O39" s="47">
        <f t="shared" si="9"/>
        <v>27.54074580910024</v>
      </c>
      <c r="P39" s="9"/>
    </row>
    <row r="40" spans="1:16">
      <c r="A40" s="12"/>
      <c r="B40" s="25">
        <v>343.3</v>
      </c>
      <c r="C40" s="20" t="s">
        <v>47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2301709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2301709</v>
      </c>
      <c r="O40" s="47">
        <f t="shared" si="9"/>
        <v>157.48949709202873</v>
      </c>
      <c r="P40" s="9"/>
    </row>
    <row r="41" spans="1:16">
      <c r="A41" s="12"/>
      <c r="B41" s="25">
        <v>343.5</v>
      </c>
      <c r="C41" s="20" t="s">
        <v>48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1489129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1489129</v>
      </c>
      <c r="O41" s="47">
        <f t="shared" si="9"/>
        <v>101.890455011974</v>
      </c>
      <c r="P41" s="9"/>
    </row>
    <row r="42" spans="1:16">
      <c r="A42" s="12"/>
      <c r="B42" s="25">
        <v>343.9</v>
      </c>
      <c r="C42" s="20" t="s">
        <v>49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282715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282715</v>
      </c>
      <c r="O42" s="47">
        <f t="shared" si="9"/>
        <v>19.344166951761888</v>
      </c>
      <c r="P42" s="9"/>
    </row>
    <row r="43" spans="1:16">
      <c r="A43" s="12"/>
      <c r="B43" s="25">
        <v>347.2</v>
      </c>
      <c r="C43" s="20" t="s">
        <v>50</v>
      </c>
      <c r="D43" s="46">
        <v>601659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601659</v>
      </c>
      <c r="O43" s="47">
        <f t="shared" si="9"/>
        <v>41.167225453301405</v>
      </c>
      <c r="P43" s="9"/>
    </row>
    <row r="44" spans="1:16">
      <c r="A44" s="12"/>
      <c r="B44" s="25">
        <v>349</v>
      </c>
      <c r="C44" s="20" t="s">
        <v>1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114470</v>
      </c>
      <c r="J44" s="46">
        <v>863441</v>
      </c>
      <c r="K44" s="46">
        <v>0</v>
      </c>
      <c r="L44" s="46">
        <v>0</v>
      </c>
      <c r="M44" s="46">
        <v>0</v>
      </c>
      <c r="N44" s="46">
        <f t="shared" ref="N44:N57" si="10">SUM(D44:M44)</f>
        <v>977911</v>
      </c>
      <c r="O44" s="47">
        <f t="shared" si="9"/>
        <v>66.911460827916528</v>
      </c>
      <c r="P44" s="9"/>
    </row>
    <row r="45" spans="1:16" ht="15.75">
      <c r="A45" s="29" t="s">
        <v>42</v>
      </c>
      <c r="B45" s="30"/>
      <c r="C45" s="31"/>
      <c r="D45" s="32">
        <f t="shared" ref="D45:M45" si="11">SUM(D46:D46)</f>
        <v>114619</v>
      </c>
      <c r="E45" s="32">
        <f t="shared" si="11"/>
        <v>102272</v>
      </c>
      <c r="F45" s="32">
        <f t="shared" si="11"/>
        <v>0</v>
      </c>
      <c r="G45" s="32">
        <f t="shared" si="11"/>
        <v>0</v>
      </c>
      <c r="H45" s="32">
        <f t="shared" si="11"/>
        <v>0</v>
      </c>
      <c r="I45" s="32">
        <f t="shared" si="11"/>
        <v>0</v>
      </c>
      <c r="J45" s="32">
        <f t="shared" si="11"/>
        <v>0</v>
      </c>
      <c r="K45" s="32">
        <f t="shared" si="11"/>
        <v>0</v>
      </c>
      <c r="L45" s="32">
        <f t="shared" si="11"/>
        <v>0</v>
      </c>
      <c r="M45" s="32">
        <f t="shared" si="11"/>
        <v>0</v>
      </c>
      <c r="N45" s="32">
        <f t="shared" si="10"/>
        <v>216891</v>
      </c>
      <c r="O45" s="45">
        <f t="shared" si="9"/>
        <v>14.840301060554225</v>
      </c>
      <c r="P45" s="10"/>
    </row>
    <row r="46" spans="1:16">
      <c r="A46" s="13"/>
      <c r="B46" s="39">
        <v>351.1</v>
      </c>
      <c r="C46" s="21" t="s">
        <v>53</v>
      </c>
      <c r="D46" s="46">
        <v>114619</v>
      </c>
      <c r="E46" s="46">
        <v>102272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216891</v>
      </c>
      <c r="O46" s="47">
        <f t="shared" si="9"/>
        <v>14.840301060554225</v>
      </c>
      <c r="P46" s="9"/>
    </row>
    <row r="47" spans="1:16" ht="15.75">
      <c r="A47" s="29" t="s">
        <v>4</v>
      </c>
      <c r="B47" s="30"/>
      <c r="C47" s="31"/>
      <c r="D47" s="32">
        <f t="shared" ref="D47:M47" si="12">SUM(D48:D53)</f>
        <v>636887</v>
      </c>
      <c r="E47" s="32">
        <f t="shared" si="12"/>
        <v>49280</v>
      </c>
      <c r="F47" s="32">
        <f t="shared" si="12"/>
        <v>0</v>
      </c>
      <c r="G47" s="32">
        <f t="shared" si="12"/>
        <v>105579</v>
      </c>
      <c r="H47" s="32">
        <f t="shared" si="12"/>
        <v>0</v>
      </c>
      <c r="I47" s="32">
        <f t="shared" si="12"/>
        <v>464502</v>
      </c>
      <c r="J47" s="32">
        <f t="shared" si="12"/>
        <v>92867</v>
      </c>
      <c r="K47" s="32">
        <f t="shared" si="12"/>
        <v>1868754</v>
      </c>
      <c r="L47" s="32">
        <f t="shared" si="12"/>
        <v>0</v>
      </c>
      <c r="M47" s="32">
        <f t="shared" si="12"/>
        <v>0</v>
      </c>
      <c r="N47" s="32">
        <f t="shared" si="10"/>
        <v>3217869</v>
      </c>
      <c r="O47" s="45">
        <f t="shared" si="9"/>
        <v>220.17577830995552</v>
      </c>
      <c r="P47" s="10"/>
    </row>
    <row r="48" spans="1:16">
      <c r="A48" s="12"/>
      <c r="B48" s="25">
        <v>361.1</v>
      </c>
      <c r="C48" s="20" t="s">
        <v>54</v>
      </c>
      <c r="D48" s="46">
        <v>398683</v>
      </c>
      <c r="E48" s="46">
        <v>27910</v>
      </c>
      <c r="F48" s="46">
        <v>0</v>
      </c>
      <c r="G48" s="46">
        <v>66534</v>
      </c>
      <c r="H48" s="46">
        <v>0</v>
      </c>
      <c r="I48" s="46">
        <v>346994</v>
      </c>
      <c r="J48" s="46">
        <v>61204</v>
      </c>
      <c r="K48" s="46">
        <v>457720</v>
      </c>
      <c r="L48" s="46">
        <v>0</v>
      </c>
      <c r="M48" s="46">
        <v>0</v>
      </c>
      <c r="N48" s="46">
        <f t="shared" si="10"/>
        <v>1359045</v>
      </c>
      <c r="O48" s="47">
        <f t="shared" si="9"/>
        <v>92.989736572015047</v>
      </c>
      <c r="P48" s="9"/>
    </row>
    <row r="49" spans="1:119">
      <c r="A49" s="12"/>
      <c r="B49" s="25">
        <v>361.3</v>
      </c>
      <c r="C49" s="20" t="s">
        <v>55</v>
      </c>
      <c r="D49" s="46">
        <v>122320</v>
      </c>
      <c r="E49" s="46">
        <v>11190</v>
      </c>
      <c r="F49" s="46">
        <v>0</v>
      </c>
      <c r="G49" s="46">
        <v>27319</v>
      </c>
      <c r="H49" s="46">
        <v>0</v>
      </c>
      <c r="I49" s="46">
        <v>117508</v>
      </c>
      <c r="J49" s="46">
        <v>25170</v>
      </c>
      <c r="K49" s="46">
        <v>-171137</v>
      </c>
      <c r="L49" s="46">
        <v>0</v>
      </c>
      <c r="M49" s="46">
        <v>0</v>
      </c>
      <c r="N49" s="46">
        <f t="shared" si="10"/>
        <v>132370</v>
      </c>
      <c r="O49" s="47">
        <f t="shared" si="9"/>
        <v>9.0571330824495373</v>
      </c>
      <c r="P49" s="9"/>
    </row>
    <row r="50" spans="1:119">
      <c r="A50" s="12"/>
      <c r="B50" s="25">
        <v>364</v>
      </c>
      <c r="C50" s="20" t="s">
        <v>56</v>
      </c>
      <c r="D50" s="46">
        <v>864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6493</v>
      </c>
      <c r="K50" s="46">
        <v>0</v>
      </c>
      <c r="L50" s="46">
        <v>0</v>
      </c>
      <c r="M50" s="46">
        <v>0</v>
      </c>
      <c r="N50" s="46">
        <f t="shared" si="10"/>
        <v>7357</v>
      </c>
      <c r="O50" s="47">
        <f t="shared" si="9"/>
        <v>0.50338693123503253</v>
      </c>
      <c r="P50" s="9"/>
    </row>
    <row r="51" spans="1:119">
      <c r="A51" s="12"/>
      <c r="B51" s="25">
        <v>366</v>
      </c>
      <c r="C51" s="20" t="s">
        <v>57</v>
      </c>
      <c r="D51" s="46">
        <v>0</v>
      </c>
      <c r="E51" s="46">
        <v>10180</v>
      </c>
      <c r="F51" s="46">
        <v>0</v>
      </c>
      <c r="G51" s="46">
        <v>2726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12906</v>
      </c>
      <c r="O51" s="47">
        <f t="shared" si="9"/>
        <v>0.88306534382483748</v>
      </c>
      <c r="P51" s="9"/>
    </row>
    <row r="52" spans="1:119">
      <c r="A52" s="12"/>
      <c r="B52" s="25">
        <v>368</v>
      </c>
      <c r="C52" s="20" t="s">
        <v>58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1582171</v>
      </c>
      <c r="L52" s="46">
        <v>0</v>
      </c>
      <c r="M52" s="46">
        <v>0</v>
      </c>
      <c r="N52" s="46">
        <f t="shared" si="10"/>
        <v>1582171</v>
      </c>
      <c r="O52" s="47">
        <f t="shared" si="9"/>
        <v>108.2566541224769</v>
      </c>
      <c r="P52" s="9"/>
    </row>
    <row r="53" spans="1:119">
      <c r="A53" s="12"/>
      <c r="B53" s="25">
        <v>369.9</v>
      </c>
      <c r="C53" s="20" t="s">
        <v>59</v>
      </c>
      <c r="D53" s="46">
        <v>115020</v>
      </c>
      <c r="E53" s="46">
        <v>0</v>
      </c>
      <c r="F53" s="46">
        <v>0</v>
      </c>
      <c r="G53" s="46">
        <v>9000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124020</v>
      </c>
      <c r="O53" s="47">
        <f t="shared" si="9"/>
        <v>8.4858022579541572</v>
      </c>
      <c r="P53" s="9"/>
    </row>
    <row r="54" spans="1:119" ht="15.75">
      <c r="A54" s="29" t="s">
        <v>43</v>
      </c>
      <c r="B54" s="30"/>
      <c r="C54" s="31"/>
      <c r="D54" s="32">
        <f t="shared" ref="D54:M54" si="13">SUM(D55:D56)</f>
        <v>883000</v>
      </c>
      <c r="E54" s="32">
        <f t="shared" si="13"/>
        <v>0</v>
      </c>
      <c r="F54" s="32">
        <f t="shared" si="13"/>
        <v>1620788</v>
      </c>
      <c r="G54" s="32">
        <f t="shared" si="13"/>
        <v>1231350</v>
      </c>
      <c r="H54" s="32">
        <f t="shared" si="13"/>
        <v>0</v>
      </c>
      <c r="I54" s="32">
        <f t="shared" si="13"/>
        <v>0</v>
      </c>
      <c r="J54" s="32">
        <f t="shared" si="13"/>
        <v>22126</v>
      </c>
      <c r="K54" s="32">
        <f t="shared" si="13"/>
        <v>0</v>
      </c>
      <c r="L54" s="32">
        <f t="shared" si="13"/>
        <v>0</v>
      </c>
      <c r="M54" s="32">
        <f t="shared" si="13"/>
        <v>0</v>
      </c>
      <c r="N54" s="32">
        <f t="shared" si="10"/>
        <v>3757264</v>
      </c>
      <c r="O54" s="45">
        <f t="shared" si="9"/>
        <v>257.08272322955867</v>
      </c>
      <c r="P54" s="9"/>
    </row>
    <row r="55" spans="1:119">
      <c r="A55" s="12"/>
      <c r="B55" s="25">
        <v>381</v>
      </c>
      <c r="C55" s="20" t="s">
        <v>60</v>
      </c>
      <c r="D55" s="46">
        <v>883000</v>
      </c>
      <c r="E55" s="46">
        <v>0</v>
      </c>
      <c r="F55" s="46">
        <v>1620788</v>
      </c>
      <c r="G55" s="46">
        <v>1231350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3735138</v>
      </c>
      <c r="O55" s="47">
        <f t="shared" si="9"/>
        <v>255.56879917892576</v>
      </c>
      <c r="P55" s="9"/>
    </row>
    <row r="56" spans="1:119" ht="15.75" thickBot="1">
      <c r="A56" s="12"/>
      <c r="B56" s="25">
        <v>389.4</v>
      </c>
      <c r="C56" s="20" t="s">
        <v>61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22126</v>
      </c>
      <c r="K56" s="46">
        <v>0</v>
      </c>
      <c r="L56" s="46">
        <v>0</v>
      </c>
      <c r="M56" s="46">
        <v>0</v>
      </c>
      <c r="N56" s="46">
        <f t="shared" si="10"/>
        <v>22126</v>
      </c>
      <c r="O56" s="47">
        <f t="shared" si="9"/>
        <v>1.5139240506329115</v>
      </c>
      <c r="P56" s="9"/>
    </row>
    <row r="57" spans="1:119" ht="16.5" thickBot="1">
      <c r="A57" s="14" t="s">
        <v>51</v>
      </c>
      <c r="B57" s="23"/>
      <c r="C57" s="22"/>
      <c r="D57" s="15">
        <f t="shared" ref="D57:M57" si="14">SUM(D5,D14,D24,D36,D45,D47,D54)</f>
        <v>19577826</v>
      </c>
      <c r="E57" s="15">
        <f t="shared" si="14"/>
        <v>771108</v>
      </c>
      <c r="F57" s="15">
        <f t="shared" si="14"/>
        <v>1620788</v>
      </c>
      <c r="G57" s="15">
        <f t="shared" si="14"/>
        <v>1564562</v>
      </c>
      <c r="H57" s="15">
        <f t="shared" si="14"/>
        <v>0</v>
      </c>
      <c r="I57" s="15">
        <f t="shared" si="14"/>
        <v>4692204</v>
      </c>
      <c r="J57" s="15">
        <f t="shared" si="14"/>
        <v>978434</v>
      </c>
      <c r="K57" s="15">
        <f t="shared" si="14"/>
        <v>2436470</v>
      </c>
      <c r="L57" s="15">
        <f t="shared" si="14"/>
        <v>0</v>
      </c>
      <c r="M57" s="15">
        <f t="shared" si="14"/>
        <v>0</v>
      </c>
      <c r="N57" s="15">
        <f t="shared" si="10"/>
        <v>31641392</v>
      </c>
      <c r="O57" s="38">
        <f t="shared" si="9"/>
        <v>2164.9943209031817</v>
      </c>
      <c r="P57" s="6"/>
      <c r="Q57" s="2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</row>
    <row r="58" spans="1:119">
      <c r="A58" s="16"/>
      <c r="B58" s="18"/>
      <c r="C58" s="18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9"/>
    </row>
    <row r="59" spans="1:119">
      <c r="A59" s="40"/>
      <c r="B59" s="41"/>
      <c r="C59" s="41"/>
      <c r="D59" s="42"/>
      <c r="E59" s="42"/>
      <c r="F59" s="42"/>
      <c r="G59" s="42"/>
      <c r="H59" s="42"/>
      <c r="I59" s="42"/>
      <c r="J59" s="42"/>
      <c r="K59" s="42"/>
      <c r="L59" s="48" t="s">
        <v>68</v>
      </c>
      <c r="M59" s="48"/>
      <c r="N59" s="48"/>
      <c r="O59" s="43">
        <v>14615</v>
      </c>
    </row>
    <row r="60" spans="1:119">
      <c r="A60" s="49"/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1"/>
    </row>
    <row r="61" spans="1:119" ht="15.75" thickBot="1">
      <c r="A61" s="52" t="s">
        <v>78</v>
      </c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4"/>
    </row>
  </sheetData>
  <mergeCells count="10">
    <mergeCell ref="A61:O61"/>
    <mergeCell ref="A1:O1"/>
    <mergeCell ref="D3:H3"/>
    <mergeCell ref="I3:J3"/>
    <mergeCell ref="K3:L3"/>
    <mergeCell ref="O3:O4"/>
    <mergeCell ref="A2:O2"/>
    <mergeCell ref="A3:C4"/>
    <mergeCell ref="A60:O60"/>
    <mergeCell ref="L59:N59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62</v>
      </c>
      <c r="B3" s="62"/>
      <c r="C3" s="63"/>
      <c r="D3" s="67" t="s">
        <v>37</v>
      </c>
      <c r="E3" s="68"/>
      <c r="F3" s="68"/>
      <c r="G3" s="68"/>
      <c r="H3" s="69"/>
      <c r="I3" s="67" t="s">
        <v>38</v>
      </c>
      <c r="J3" s="69"/>
      <c r="K3" s="67" t="s">
        <v>40</v>
      </c>
      <c r="L3" s="69"/>
      <c r="M3" s="36"/>
      <c r="N3" s="37"/>
      <c r="O3" s="70" t="s">
        <v>67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63</v>
      </c>
      <c r="F4" s="34" t="s">
        <v>64</v>
      </c>
      <c r="G4" s="34" t="s">
        <v>65</v>
      </c>
      <c r="H4" s="34" t="s">
        <v>6</v>
      </c>
      <c r="I4" s="34" t="s">
        <v>7</v>
      </c>
      <c r="J4" s="35" t="s">
        <v>66</v>
      </c>
      <c r="K4" s="35" t="s">
        <v>8</v>
      </c>
      <c r="L4" s="35" t="s">
        <v>9</v>
      </c>
      <c r="M4" s="35" t="s">
        <v>10</v>
      </c>
      <c r="N4" s="35" t="s">
        <v>39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12100792</v>
      </c>
      <c r="E5" s="27">
        <f t="shared" si="0"/>
        <v>180306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180306</v>
      </c>
      <c r="L5" s="27">
        <f t="shared" si="0"/>
        <v>0</v>
      </c>
      <c r="M5" s="27">
        <f t="shared" si="0"/>
        <v>0</v>
      </c>
      <c r="N5" s="28">
        <f>SUM(D5:M5)</f>
        <v>12461404</v>
      </c>
      <c r="O5" s="33">
        <f t="shared" ref="O5:O36" si="1">(N5/O$59)</f>
        <v>833.87339400428266</v>
      </c>
      <c r="P5" s="6"/>
    </row>
    <row r="6" spans="1:133">
      <c r="A6" s="12"/>
      <c r="B6" s="25">
        <v>311</v>
      </c>
      <c r="C6" s="20" t="s">
        <v>3</v>
      </c>
      <c r="D6" s="46">
        <v>7762337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7762337</v>
      </c>
      <c r="O6" s="47">
        <f t="shared" si="1"/>
        <v>519.42833244111353</v>
      </c>
      <c r="P6" s="9"/>
    </row>
    <row r="7" spans="1:133">
      <c r="A7" s="12"/>
      <c r="B7" s="25">
        <v>312.41000000000003</v>
      </c>
      <c r="C7" s="20" t="s">
        <v>11</v>
      </c>
      <c r="D7" s="46">
        <v>210516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210516</v>
      </c>
      <c r="O7" s="47">
        <f t="shared" si="1"/>
        <v>14.086991434689507</v>
      </c>
      <c r="P7" s="9"/>
    </row>
    <row r="8" spans="1:133">
      <c r="A8" s="12"/>
      <c r="B8" s="25">
        <v>312.52</v>
      </c>
      <c r="C8" s="20" t="s">
        <v>70</v>
      </c>
      <c r="D8" s="46">
        <v>0</v>
      </c>
      <c r="E8" s="46">
        <v>180306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180306</v>
      </c>
      <c r="L8" s="46">
        <v>0</v>
      </c>
      <c r="M8" s="46">
        <v>0</v>
      </c>
      <c r="N8" s="46">
        <f>SUM(D8:M8)</f>
        <v>360612</v>
      </c>
      <c r="O8" s="47">
        <f t="shared" si="1"/>
        <v>24.130888650963598</v>
      </c>
      <c r="P8" s="9"/>
    </row>
    <row r="9" spans="1:133">
      <c r="A9" s="12"/>
      <c r="B9" s="25">
        <v>314.10000000000002</v>
      </c>
      <c r="C9" s="20" t="s">
        <v>12</v>
      </c>
      <c r="D9" s="46">
        <v>1599976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1599976</v>
      </c>
      <c r="O9" s="47">
        <f t="shared" si="1"/>
        <v>107.06477516059957</v>
      </c>
      <c r="P9" s="9"/>
    </row>
    <row r="10" spans="1:133">
      <c r="A10" s="12"/>
      <c r="B10" s="25">
        <v>314.2</v>
      </c>
      <c r="C10" s="20" t="s">
        <v>13</v>
      </c>
      <c r="D10" s="46">
        <v>2362059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2362059</v>
      </c>
      <c r="O10" s="47">
        <f t="shared" si="1"/>
        <v>158.06069325481798</v>
      </c>
      <c r="P10" s="9"/>
    </row>
    <row r="11" spans="1:133">
      <c r="A11" s="12"/>
      <c r="B11" s="25">
        <v>314.8</v>
      </c>
      <c r="C11" s="20" t="s">
        <v>14</v>
      </c>
      <c r="D11" s="46">
        <v>43789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43789</v>
      </c>
      <c r="O11" s="47">
        <f t="shared" si="1"/>
        <v>2.9302061027837261</v>
      </c>
      <c r="P11" s="9"/>
    </row>
    <row r="12" spans="1:133">
      <c r="A12" s="12"/>
      <c r="B12" s="25">
        <v>316</v>
      </c>
      <c r="C12" s="20" t="s">
        <v>15</v>
      </c>
      <c r="D12" s="46">
        <v>122115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122115</v>
      </c>
      <c r="O12" s="47">
        <f t="shared" si="1"/>
        <v>8.171506959314776</v>
      </c>
      <c r="P12" s="9"/>
    </row>
    <row r="13" spans="1:133" ht="15.75">
      <c r="A13" s="29" t="s">
        <v>102</v>
      </c>
      <c r="B13" s="30"/>
      <c r="C13" s="31"/>
      <c r="D13" s="32">
        <f t="shared" ref="D13:M13" si="3">SUM(D14:D18)</f>
        <v>3161254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0" si="4">SUM(D13:M13)</f>
        <v>3161254</v>
      </c>
      <c r="O13" s="45">
        <f t="shared" si="1"/>
        <v>211.54001605995717</v>
      </c>
      <c r="P13" s="10"/>
    </row>
    <row r="14" spans="1:133">
      <c r="A14" s="12"/>
      <c r="B14" s="25">
        <v>322</v>
      </c>
      <c r="C14" s="20" t="s">
        <v>0</v>
      </c>
      <c r="D14" s="46">
        <v>1031302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1031302</v>
      </c>
      <c r="O14" s="47">
        <f t="shared" si="1"/>
        <v>69.011108137044971</v>
      </c>
      <c r="P14" s="9"/>
    </row>
    <row r="15" spans="1:133">
      <c r="A15" s="12"/>
      <c r="B15" s="25">
        <v>323.10000000000002</v>
      </c>
      <c r="C15" s="20" t="s">
        <v>17</v>
      </c>
      <c r="D15" s="46">
        <v>1722653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1722653</v>
      </c>
      <c r="O15" s="47">
        <f t="shared" si="1"/>
        <v>115.27388918629551</v>
      </c>
      <c r="P15" s="9"/>
    </row>
    <row r="16" spans="1:133">
      <c r="A16" s="12"/>
      <c r="B16" s="25">
        <v>323.39999999999998</v>
      </c>
      <c r="C16" s="20" t="s">
        <v>18</v>
      </c>
      <c r="D16" s="46">
        <v>7225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7225</v>
      </c>
      <c r="O16" s="47">
        <f t="shared" si="1"/>
        <v>0.48347162740899358</v>
      </c>
      <c r="P16" s="9"/>
    </row>
    <row r="17" spans="1:16">
      <c r="A17" s="12"/>
      <c r="B17" s="25">
        <v>323.5</v>
      </c>
      <c r="C17" s="20" t="s">
        <v>19</v>
      </c>
      <c r="D17" s="46">
        <v>1000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1000</v>
      </c>
      <c r="O17" s="47">
        <f t="shared" si="1"/>
        <v>6.6916488222698078E-2</v>
      </c>
      <c r="P17" s="9"/>
    </row>
    <row r="18" spans="1:16">
      <c r="A18" s="12"/>
      <c r="B18" s="25">
        <v>323.7</v>
      </c>
      <c r="C18" s="20" t="s">
        <v>20</v>
      </c>
      <c r="D18" s="46">
        <v>399074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399074</v>
      </c>
      <c r="O18" s="47">
        <f t="shared" si="1"/>
        <v>26.704630620985011</v>
      </c>
      <c r="P18" s="9"/>
    </row>
    <row r="19" spans="1:16" ht="15.75">
      <c r="A19" s="29" t="s">
        <v>27</v>
      </c>
      <c r="B19" s="30"/>
      <c r="C19" s="31"/>
      <c r="D19" s="32">
        <f t="shared" ref="D19:M19" si="5">SUM(D20:D30)</f>
        <v>1274013</v>
      </c>
      <c r="E19" s="32">
        <f t="shared" si="5"/>
        <v>0</v>
      </c>
      <c r="F19" s="32">
        <f t="shared" si="5"/>
        <v>0</v>
      </c>
      <c r="G19" s="32">
        <f t="shared" si="5"/>
        <v>153469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1427482</v>
      </c>
      <c r="O19" s="45">
        <f t="shared" si="1"/>
        <v>95.522082441113497</v>
      </c>
      <c r="P19" s="10"/>
    </row>
    <row r="20" spans="1:16">
      <c r="A20" s="12"/>
      <c r="B20" s="25">
        <v>331.1</v>
      </c>
      <c r="C20" s="20" t="s">
        <v>25</v>
      </c>
      <c r="D20" s="46">
        <v>0</v>
      </c>
      <c r="E20" s="46">
        <v>0</v>
      </c>
      <c r="F20" s="46">
        <v>0</v>
      </c>
      <c r="G20" s="46">
        <v>103469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103469</v>
      </c>
      <c r="O20" s="47">
        <f t="shared" si="1"/>
        <v>6.923782119914347</v>
      </c>
      <c r="P20" s="9"/>
    </row>
    <row r="21" spans="1:16">
      <c r="A21" s="12"/>
      <c r="B21" s="25">
        <v>331.2</v>
      </c>
      <c r="C21" s="20" t="s">
        <v>26</v>
      </c>
      <c r="D21" s="46">
        <v>9447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9" si="6">SUM(D21:M21)</f>
        <v>9447</v>
      </c>
      <c r="O21" s="47">
        <f t="shared" si="1"/>
        <v>0.63216006423982873</v>
      </c>
      <c r="P21" s="9"/>
    </row>
    <row r="22" spans="1:16">
      <c r="A22" s="12"/>
      <c r="B22" s="25">
        <v>331.39</v>
      </c>
      <c r="C22" s="20" t="s">
        <v>30</v>
      </c>
      <c r="D22" s="46">
        <v>192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192</v>
      </c>
      <c r="O22" s="47">
        <f t="shared" si="1"/>
        <v>1.284796573875803E-2</v>
      </c>
      <c r="P22" s="9"/>
    </row>
    <row r="23" spans="1:16">
      <c r="A23" s="12"/>
      <c r="B23" s="25">
        <v>334.2</v>
      </c>
      <c r="C23" s="20" t="s">
        <v>29</v>
      </c>
      <c r="D23" s="46">
        <v>23264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23264</v>
      </c>
      <c r="O23" s="47">
        <f t="shared" si="1"/>
        <v>1.556745182012848</v>
      </c>
      <c r="P23" s="9"/>
    </row>
    <row r="24" spans="1:16">
      <c r="A24" s="12"/>
      <c r="B24" s="25">
        <v>334.7</v>
      </c>
      <c r="C24" s="20" t="s">
        <v>103</v>
      </c>
      <c r="D24" s="46">
        <v>0</v>
      </c>
      <c r="E24" s="46">
        <v>0</v>
      </c>
      <c r="F24" s="46">
        <v>0</v>
      </c>
      <c r="G24" s="46">
        <v>50000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50000</v>
      </c>
      <c r="O24" s="47">
        <f t="shared" si="1"/>
        <v>3.3458244111349038</v>
      </c>
      <c r="P24" s="9"/>
    </row>
    <row r="25" spans="1:16">
      <c r="A25" s="12"/>
      <c r="B25" s="25">
        <v>335.12</v>
      </c>
      <c r="C25" s="20" t="s">
        <v>31</v>
      </c>
      <c r="D25" s="46">
        <v>298312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298312</v>
      </c>
      <c r="O25" s="47">
        <f t="shared" si="1"/>
        <v>19.961991434689509</v>
      </c>
      <c r="P25" s="9"/>
    </row>
    <row r="26" spans="1:16">
      <c r="A26" s="12"/>
      <c r="B26" s="25">
        <v>335.14</v>
      </c>
      <c r="C26" s="20" t="s">
        <v>32</v>
      </c>
      <c r="D26" s="46">
        <v>38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38</v>
      </c>
      <c r="O26" s="47">
        <f t="shared" si="1"/>
        <v>2.5428265524625269E-3</v>
      </c>
      <c r="P26" s="9"/>
    </row>
    <row r="27" spans="1:16">
      <c r="A27" s="12"/>
      <c r="B27" s="25">
        <v>335.15</v>
      </c>
      <c r="C27" s="20" t="s">
        <v>33</v>
      </c>
      <c r="D27" s="46">
        <v>1011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1011</v>
      </c>
      <c r="O27" s="47">
        <f t="shared" si="1"/>
        <v>6.7652569593147749E-2</v>
      </c>
      <c r="P27" s="9"/>
    </row>
    <row r="28" spans="1:16">
      <c r="A28" s="12"/>
      <c r="B28" s="25">
        <v>335.18</v>
      </c>
      <c r="C28" s="20" t="s">
        <v>34</v>
      </c>
      <c r="D28" s="46">
        <v>924906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924906</v>
      </c>
      <c r="O28" s="47">
        <f t="shared" si="1"/>
        <v>61.891461456102782</v>
      </c>
      <c r="P28" s="9"/>
    </row>
    <row r="29" spans="1:16">
      <c r="A29" s="12"/>
      <c r="B29" s="25">
        <v>335.21</v>
      </c>
      <c r="C29" s="20" t="s">
        <v>35</v>
      </c>
      <c r="D29" s="46">
        <v>5210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5210</v>
      </c>
      <c r="O29" s="47">
        <f t="shared" si="1"/>
        <v>0.34863490364025695</v>
      </c>
      <c r="P29" s="9"/>
    </row>
    <row r="30" spans="1:16">
      <c r="A30" s="12"/>
      <c r="B30" s="25">
        <v>338</v>
      </c>
      <c r="C30" s="20" t="s">
        <v>36</v>
      </c>
      <c r="D30" s="46">
        <v>11633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11633</v>
      </c>
      <c r="O30" s="47">
        <f t="shared" si="1"/>
        <v>0.77843950749464663</v>
      </c>
      <c r="P30" s="9"/>
    </row>
    <row r="31" spans="1:16" ht="15.75">
      <c r="A31" s="29" t="s">
        <v>41</v>
      </c>
      <c r="B31" s="30"/>
      <c r="C31" s="31"/>
      <c r="D31" s="32">
        <f t="shared" ref="D31:M31" si="7">SUM(D32:D39)</f>
        <v>717801</v>
      </c>
      <c r="E31" s="32">
        <f t="shared" si="7"/>
        <v>0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3943093</v>
      </c>
      <c r="J31" s="32">
        <f t="shared" si="7"/>
        <v>787434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>SUM(D31:M31)</f>
        <v>5448328</v>
      </c>
      <c r="O31" s="45">
        <f t="shared" si="1"/>
        <v>364.58297644539613</v>
      </c>
      <c r="P31" s="10"/>
    </row>
    <row r="32" spans="1:16">
      <c r="A32" s="12"/>
      <c r="B32" s="25">
        <v>341.9</v>
      </c>
      <c r="C32" s="20" t="s">
        <v>44</v>
      </c>
      <c r="D32" s="46">
        <v>50391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41" si="8">SUM(D32:M32)</f>
        <v>50391</v>
      </c>
      <c r="O32" s="47">
        <f t="shared" si="1"/>
        <v>3.3719887580299788</v>
      </c>
      <c r="P32" s="9"/>
    </row>
    <row r="33" spans="1:16">
      <c r="A33" s="12"/>
      <c r="B33" s="25">
        <v>342.1</v>
      </c>
      <c r="C33" s="20" t="s">
        <v>45</v>
      </c>
      <c r="D33" s="46">
        <v>14965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14965</v>
      </c>
      <c r="O33" s="47">
        <f t="shared" si="1"/>
        <v>1.0014052462526766</v>
      </c>
      <c r="P33" s="9"/>
    </row>
    <row r="34" spans="1:16">
      <c r="A34" s="12"/>
      <c r="B34" s="25">
        <v>342.6</v>
      </c>
      <c r="C34" s="20" t="s">
        <v>46</v>
      </c>
      <c r="D34" s="46">
        <v>365622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365622</v>
      </c>
      <c r="O34" s="47">
        <f t="shared" si="1"/>
        <v>24.466140256959314</v>
      </c>
      <c r="P34" s="9"/>
    </row>
    <row r="35" spans="1:16">
      <c r="A35" s="12"/>
      <c r="B35" s="25">
        <v>343.3</v>
      </c>
      <c r="C35" s="20" t="s">
        <v>47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2155411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2155411</v>
      </c>
      <c r="O35" s="47">
        <f t="shared" si="1"/>
        <v>144.23253479657387</v>
      </c>
      <c r="P35" s="9"/>
    </row>
    <row r="36" spans="1:16">
      <c r="A36" s="12"/>
      <c r="B36" s="25">
        <v>343.5</v>
      </c>
      <c r="C36" s="20" t="s">
        <v>48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1383503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1383503</v>
      </c>
      <c r="O36" s="47">
        <f t="shared" si="1"/>
        <v>92.579162205567457</v>
      </c>
      <c r="P36" s="9"/>
    </row>
    <row r="37" spans="1:16">
      <c r="A37" s="12"/>
      <c r="B37" s="25">
        <v>343.9</v>
      </c>
      <c r="C37" s="20" t="s">
        <v>49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269895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269895</v>
      </c>
      <c r="O37" s="47">
        <f t="shared" ref="O37:O57" si="9">(N37/O$59)</f>
        <v>18.060425588865098</v>
      </c>
      <c r="P37" s="9"/>
    </row>
    <row r="38" spans="1:16">
      <c r="A38" s="12"/>
      <c r="B38" s="25">
        <v>347.2</v>
      </c>
      <c r="C38" s="20" t="s">
        <v>50</v>
      </c>
      <c r="D38" s="46">
        <v>286823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286823</v>
      </c>
      <c r="O38" s="47">
        <f t="shared" si="9"/>
        <v>19.193187901498931</v>
      </c>
      <c r="P38" s="9"/>
    </row>
    <row r="39" spans="1:16">
      <c r="A39" s="12"/>
      <c r="B39" s="25">
        <v>349</v>
      </c>
      <c r="C39" s="20" t="s">
        <v>1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134284</v>
      </c>
      <c r="J39" s="46">
        <v>787434</v>
      </c>
      <c r="K39" s="46">
        <v>0</v>
      </c>
      <c r="L39" s="46">
        <v>0</v>
      </c>
      <c r="M39" s="46">
        <v>0</v>
      </c>
      <c r="N39" s="46">
        <f t="shared" si="8"/>
        <v>921718</v>
      </c>
      <c r="O39" s="47">
        <f t="shared" si="9"/>
        <v>61.678131691648822</v>
      </c>
      <c r="P39" s="9"/>
    </row>
    <row r="40" spans="1:16" ht="15.75">
      <c r="A40" s="29" t="s">
        <v>42</v>
      </c>
      <c r="B40" s="30"/>
      <c r="C40" s="31"/>
      <c r="D40" s="32">
        <f t="shared" ref="D40:M40" si="10">SUM(D41:D41)</f>
        <v>122259</v>
      </c>
      <c r="E40" s="32">
        <f t="shared" si="10"/>
        <v>40711</v>
      </c>
      <c r="F40" s="32">
        <f t="shared" si="10"/>
        <v>0</v>
      </c>
      <c r="G40" s="32">
        <f t="shared" si="10"/>
        <v>0</v>
      </c>
      <c r="H40" s="32">
        <f t="shared" si="10"/>
        <v>0</v>
      </c>
      <c r="I40" s="32">
        <f t="shared" si="10"/>
        <v>0</v>
      </c>
      <c r="J40" s="32">
        <f t="shared" si="10"/>
        <v>0</v>
      </c>
      <c r="K40" s="32">
        <f t="shared" si="10"/>
        <v>0</v>
      </c>
      <c r="L40" s="32">
        <f t="shared" si="10"/>
        <v>0</v>
      </c>
      <c r="M40" s="32">
        <f t="shared" si="10"/>
        <v>0</v>
      </c>
      <c r="N40" s="32">
        <f t="shared" si="8"/>
        <v>162970</v>
      </c>
      <c r="O40" s="45">
        <f t="shared" si="9"/>
        <v>10.905380085653105</v>
      </c>
      <c r="P40" s="10"/>
    </row>
    <row r="41" spans="1:16">
      <c r="A41" s="13"/>
      <c r="B41" s="39">
        <v>351.1</v>
      </c>
      <c r="C41" s="21" t="s">
        <v>53</v>
      </c>
      <c r="D41" s="46">
        <v>122259</v>
      </c>
      <c r="E41" s="46">
        <v>40711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162970</v>
      </c>
      <c r="O41" s="47">
        <f t="shared" si="9"/>
        <v>10.905380085653105</v>
      </c>
      <c r="P41" s="9"/>
    </row>
    <row r="42" spans="1:16" ht="15.75">
      <c r="A42" s="29" t="s">
        <v>4</v>
      </c>
      <c r="B42" s="30"/>
      <c r="C42" s="31"/>
      <c r="D42" s="32">
        <f t="shared" ref="D42:M42" si="11">SUM(D43:D53)</f>
        <v>509998</v>
      </c>
      <c r="E42" s="32">
        <f t="shared" si="11"/>
        <v>173278</v>
      </c>
      <c r="F42" s="32">
        <f t="shared" si="11"/>
        <v>0</v>
      </c>
      <c r="G42" s="32">
        <f t="shared" si="11"/>
        <v>267037</v>
      </c>
      <c r="H42" s="32">
        <f t="shared" si="11"/>
        <v>0</v>
      </c>
      <c r="I42" s="32">
        <f t="shared" si="11"/>
        <v>543875</v>
      </c>
      <c r="J42" s="32">
        <f t="shared" si="11"/>
        <v>103462</v>
      </c>
      <c r="K42" s="32">
        <f t="shared" si="11"/>
        <v>-332759</v>
      </c>
      <c r="L42" s="32">
        <f t="shared" si="11"/>
        <v>0</v>
      </c>
      <c r="M42" s="32">
        <f t="shared" si="11"/>
        <v>0</v>
      </c>
      <c r="N42" s="32">
        <f>SUM(D42:M42)</f>
        <v>1264891</v>
      </c>
      <c r="O42" s="45">
        <f t="shared" si="9"/>
        <v>84.642063704496792</v>
      </c>
      <c r="P42" s="10"/>
    </row>
    <row r="43" spans="1:16">
      <c r="A43" s="12"/>
      <c r="B43" s="25">
        <v>361.1</v>
      </c>
      <c r="C43" s="20" t="s">
        <v>54</v>
      </c>
      <c r="D43" s="46">
        <v>454130</v>
      </c>
      <c r="E43" s="46">
        <v>33352</v>
      </c>
      <c r="F43" s="46">
        <v>0</v>
      </c>
      <c r="G43" s="46">
        <v>108542</v>
      </c>
      <c r="H43" s="46">
        <v>0</v>
      </c>
      <c r="I43" s="46">
        <v>435997</v>
      </c>
      <c r="J43" s="46">
        <v>65053</v>
      </c>
      <c r="K43" s="46">
        <v>502809</v>
      </c>
      <c r="L43" s="46">
        <v>0</v>
      </c>
      <c r="M43" s="46">
        <v>0</v>
      </c>
      <c r="N43" s="46">
        <f>SUM(D43:M43)</f>
        <v>1599883</v>
      </c>
      <c r="O43" s="47">
        <f t="shared" si="9"/>
        <v>107.05855192719486</v>
      </c>
      <c r="P43" s="9"/>
    </row>
    <row r="44" spans="1:16">
      <c r="A44" s="12"/>
      <c r="B44" s="25">
        <v>361.3</v>
      </c>
      <c r="C44" s="20" t="s">
        <v>55</v>
      </c>
      <c r="D44" s="46">
        <v>-20419</v>
      </c>
      <c r="E44" s="46">
        <v>-1693</v>
      </c>
      <c r="F44" s="46">
        <v>0</v>
      </c>
      <c r="G44" s="46">
        <v>-1287</v>
      </c>
      <c r="H44" s="46">
        <v>0</v>
      </c>
      <c r="I44" s="46">
        <v>-21521</v>
      </c>
      <c r="J44" s="46">
        <v>-3248</v>
      </c>
      <c r="K44" s="46">
        <v>-2804578</v>
      </c>
      <c r="L44" s="46">
        <v>0</v>
      </c>
      <c r="M44" s="46">
        <v>0</v>
      </c>
      <c r="N44" s="46">
        <f t="shared" ref="N44:N53" si="12">SUM(D44:M44)</f>
        <v>-2852746</v>
      </c>
      <c r="O44" s="47">
        <f t="shared" si="9"/>
        <v>-190.89574411134905</v>
      </c>
      <c r="P44" s="9"/>
    </row>
    <row r="45" spans="1:16">
      <c r="A45" s="12"/>
      <c r="B45" s="25">
        <v>361.4</v>
      </c>
      <c r="C45" s="20" t="s">
        <v>104</v>
      </c>
      <c r="D45" s="46">
        <v>-822</v>
      </c>
      <c r="E45" s="46">
        <v>0</v>
      </c>
      <c r="F45" s="46">
        <v>0</v>
      </c>
      <c r="G45" s="46">
        <v>0</v>
      </c>
      <c r="H45" s="46">
        <v>0</v>
      </c>
      <c r="I45" s="46">
        <v>-821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-1643</v>
      </c>
      <c r="O45" s="47">
        <f t="shared" si="9"/>
        <v>-0.10994379014989293</v>
      </c>
      <c r="P45" s="9"/>
    </row>
    <row r="46" spans="1:16">
      <c r="A46" s="12"/>
      <c r="B46" s="25">
        <v>363.12</v>
      </c>
      <c r="C46" s="20" t="s">
        <v>24</v>
      </c>
      <c r="D46" s="46">
        <v>0</v>
      </c>
      <c r="E46" s="46">
        <v>32701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32701</v>
      </c>
      <c r="O46" s="47">
        <f t="shared" si="9"/>
        <v>2.1882360813704498</v>
      </c>
      <c r="P46" s="9"/>
    </row>
    <row r="47" spans="1:16">
      <c r="A47" s="12"/>
      <c r="B47" s="25">
        <v>363.22</v>
      </c>
      <c r="C47" s="20" t="s">
        <v>105</v>
      </c>
      <c r="D47" s="46">
        <v>0</v>
      </c>
      <c r="E47" s="46">
        <v>72026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72026</v>
      </c>
      <c r="O47" s="47">
        <f t="shared" si="9"/>
        <v>4.8197269807280518</v>
      </c>
      <c r="P47" s="9"/>
    </row>
    <row r="48" spans="1:16">
      <c r="A48" s="12"/>
      <c r="B48" s="25">
        <v>363.23</v>
      </c>
      <c r="C48" s="20" t="s">
        <v>106</v>
      </c>
      <c r="D48" s="46">
        <v>0</v>
      </c>
      <c r="E48" s="46">
        <v>7401</v>
      </c>
      <c r="F48" s="46">
        <v>0</v>
      </c>
      <c r="G48" s="46">
        <v>0</v>
      </c>
      <c r="H48" s="46">
        <v>0</v>
      </c>
      <c r="I48" s="46">
        <v>130220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137621</v>
      </c>
      <c r="O48" s="47">
        <f t="shared" si="9"/>
        <v>9.2091140256959321</v>
      </c>
      <c r="P48" s="9"/>
    </row>
    <row r="49" spans="1:119">
      <c r="A49" s="12"/>
      <c r="B49" s="25">
        <v>363.27</v>
      </c>
      <c r="C49" s="20" t="s">
        <v>107</v>
      </c>
      <c r="D49" s="46">
        <v>0</v>
      </c>
      <c r="E49" s="46">
        <v>29491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29491</v>
      </c>
      <c r="O49" s="47">
        <f t="shared" si="9"/>
        <v>1.9734341541755889</v>
      </c>
      <c r="P49" s="9"/>
    </row>
    <row r="50" spans="1:119">
      <c r="A50" s="12"/>
      <c r="B50" s="25">
        <v>364</v>
      </c>
      <c r="C50" s="20" t="s">
        <v>56</v>
      </c>
      <c r="D50" s="46">
        <v>1123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41657</v>
      </c>
      <c r="K50" s="46">
        <v>0</v>
      </c>
      <c r="L50" s="46">
        <v>0</v>
      </c>
      <c r="M50" s="46">
        <v>0</v>
      </c>
      <c r="N50" s="46">
        <f t="shared" si="12"/>
        <v>42780</v>
      </c>
      <c r="O50" s="47">
        <f t="shared" si="9"/>
        <v>2.8626873661670236</v>
      </c>
      <c r="P50" s="9"/>
    </row>
    <row r="51" spans="1:119">
      <c r="A51" s="12"/>
      <c r="B51" s="25">
        <v>366</v>
      </c>
      <c r="C51" s="20" t="s">
        <v>57</v>
      </c>
      <c r="D51" s="46">
        <v>0</v>
      </c>
      <c r="E51" s="46">
        <v>0</v>
      </c>
      <c r="F51" s="46">
        <v>0</v>
      </c>
      <c r="G51" s="46">
        <v>69257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69257</v>
      </c>
      <c r="O51" s="47">
        <f t="shared" si="9"/>
        <v>4.6344352248394003</v>
      </c>
      <c r="P51" s="9"/>
    </row>
    <row r="52" spans="1:119">
      <c r="A52" s="12"/>
      <c r="B52" s="25">
        <v>368</v>
      </c>
      <c r="C52" s="20" t="s">
        <v>58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1969010</v>
      </c>
      <c r="L52" s="46">
        <v>0</v>
      </c>
      <c r="M52" s="46">
        <v>0</v>
      </c>
      <c r="N52" s="46">
        <f t="shared" si="12"/>
        <v>1969010</v>
      </c>
      <c r="O52" s="47">
        <f t="shared" si="9"/>
        <v>131.75923447537474</v>
      </c>
      <c r="P52" s="9"/>
    </row>
    <row r="53" spans="1:119">
      <c r="A53" s="12"/>
      <c r="B53" s="25">
        <v>369.9</v>
      </c>
      <c r="C53" s="20" t="s">
        <v>59</v>
      </c>
      <c r="D53" s="46">
        <v>75986</v>
      </c>
      <c r="E53" s="46">
        <v>0</v>
      </c>
      <c r="F53" s="46">
        <v>0</v>
      </c>
      <c r="G53" s="46">
        <v>90525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166511</v>
      </c>
      <c r="O53" s="47">
        <f t="shared" si="9"/>
        <v>11.142331370449678</v>
      </c>
      <c r="P53" s="9"/>
    </row>
    <row r="54" spans="1:119" ht="15.75">
      <c r="A54" s="29" t="s">
        <v>43</v>
      </c>
      <c r="B54" s="30"/>
      <c r="C54" s="31"/>
      <c r="D54" s="32">
        <f t="shared" ref="D54:M54" si="13">SUM(D55:D56)</f>
        <v>848250</v>
      </c>
      <c r="E54" s="32">
        <f t="shared" si="13"/>
        <v>0</v>
      </c>
      <c r="F54" s="32">
        <f t="shared" si="13"/>
        <v>1577061</v>
      </c>
      <c r="G54" s="32">
        <f t="shared" si="13"/>
        <v>882440</v>
      </c>
      <c r="H54" s="32">
        <f t="shared" si="13"/>
        <v>0</v>
      </c>
      <c r="I54" s="32">
        <f t="shared" si="13"/>
        <v>0</v>
      </c>
      <c r="J54" s="32">
        <f t="shared" si="13"/>
        <v>37234</v>
      </c>
      <c r="K54" s="32">
        <f t="shared" si="13"/>
        <v>0</v>
      </c>
      <c r="L54" s="32">
        <f t="shared" si="13"/>
        <v>0</v>
      </c>
      <c r="M54" s="32">
        <f t="shared" si="13"/>
        <v>0</v>
      </c>
      <c r="N54" s="32">
        <f>SUM(D54:M54)</f>
        <v>3344985</v>
      </c>
      <c r="O54" s="45">
        <f t="shared" si="9"/>
        <v>223.83464935760171</v>
      </c>
      <c r="P54" s="9"/>
    </row>
    <row r="55" spans="1:119">
      <c r="A55" s="12"/>
      <c r="B55" s="25">
        <v>381</v>
      </c>
      <c r="C55" s="20" t="s">
        <v>60</v>
      </c>
      <c r="D55" s="46">
        <v>848250</v>
      </c>
      <c r="E55" s="46">
        <v>0</v>
      </c>
      <c r="F55" s="46">
        <v>1577061</v>
      </c>
      <c r="G55" s="46">
        <v>882440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>SUM(D55:M55)</f>
        <v>3307751</v>
      </c>
      <c r="O55" s="47">
        <f t="shared" si="9"/>
        <v>221.34308083511777</v>
      </c>
      <c r="P55" s="9"/>
    </row>
    <row r="56" spans="1:119" ht="15.75" thickBot="1">
      <c r="A56" s="12"/>
      <c r="B56" s="25">
        <v>389.4</v>
      </c>
      <c r="C56" s="20" t="s">
        <v>61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37234</v>
      </c>
      <c r="K56" s="46">
        <v>0</v>
      </c>
      <c r="L56" s="46">
        <v>0</v>
      </c>
      <c r="M56" s="46">
        <v>0</v>
      </c>
      <c r="N56" s="46">
        <f>SUM(D56:M56)</f>
        <v>37234</v>
      </c>
      <c r="O56" s="47">
        <f t="shared" si="9"/>
        <v>2.4915685224839401</v>
      </c>
      <c r="P56" s="9"/>
    </row>
    <row r="57" spans="1:119" ht="16.5" thickBot="1">
      <c r="A57" s="14" t="s">
        <v>51</v>
      </c>
      <c r="B57" s="23"/>
      <c r="C57" s="22"/>
      <c r="D57" s="15">
        <f t="shared" ref="D57:M57" si="14">SUM(D5,D13,D19,D31,D40,D42,D54)</f>
        <v>18734367</v>
      </c>
      <c r="E57" s="15">
        <f t="shared" si="14"/>
        <v>394295</v>
      </c>
      <c r="F57" s="15">
        <f t="shared" si="14"/>
        <v>1577061</v>
      </c>
      <c r="G57" s="15">
        <f t="shared" si="14"/>
        <v>1302946</v>
      </c>
      <c r="H57" s="15">
        <f t="shared" si="14"/>
        <v>0</v>
      </c>
      <c r="I57" s="15">
        <f t="shared" si="14"/>
        <v>4486968</v>
      </c>
      <c r="J57" s="15">
        <f t="shared" si="14"/>
        <v>928130</v>
      </c>
      <c r="K57" s="15">
        <f t="shared" si="14"/>
        <v>-152453</v>
      </c>
      <c r="L57" s="15">
        <f t="shared" si="14"/>
        <v>0</v>
      </c>
      <c r="M57" s="15">
        <f t="shared" si="14"/>
        <v>0</v>
      </c>
      <c r="N57" s="15">
        <f>SUM(D57:M57)</f>
        <v>27271314</v>
      </c>
      <c r="O57" s="38">
        <f t="shared" si="9"/>
        <v>1824.900562098501</v>
      </c>
      <c r="P57" s="6"/>
      <c r="Q57" s="2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</row>
    <row r="58" spans="1:119">
      <c r="A58" s="16"/>
      <c r="B58" s="18"/>
      <c r="C58" s="18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9"/>
    </row>
    <row r="59" spans="1:119">
      <c r="A59" s="40"/>
      <c r="B59" s="41"/>
      <c r="C59" s="41"/>
      <c r="D59" s="42"/>
      <c r="E59" s="42"/>
      <c r="F59" s="42"/>
      <c r="G59" s="42"/>
      <c r="H59" s="42"/>
      <c r="I59" s="42"/>
      <c r="J59" s="42"/>
      <c r="K59" s="42"/>
      <c r="L59" s="48" t="s">
        <v>108</v>
      </c>
      <c r="M59" s="48"/>
      <c r="N59" s="48"/>
      <c r="O59" s="43">
        <v>14944</v>
      </c>
    </row>
    <row r="60" spans="1:119">
      <c r="A60" s="49"/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1"/>
    </row>
    <row r="61" spans="1:119" ht="15.75" customHeight="1" thickBot="1">
      <c r="A61" s="52" t="s">
        <v>78</v>
      </c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4"/>
    </row>
  </sheetData>
  <mergeCells count="10">
    <mergeCell ref="L59:N59"/>
    <mergeCell ref="A60:O60"/>
    <mergeCell ref="A61:O6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6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71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146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62</v>
      </c>
      <c r="B3" s="62"/>
      <c r="C3" s="63"/>
      <c r="D3" s="67" t="s">
        <v>37</v>
      </c>
      <c r="E3" s="68"/>
      <c r="F3" s="68"/>
      <c r="G3" s="68"/>
      <c r="H3" s="69"/>
      <c r="I3" s="67" t="s">
        <v>38</v>
      </c>
      <c r="J3" s="69"/>
      <c r="K3" s="67" t="s">
        <v>40</v>
      </c>
      <c r="L3" s="68"/>
      <c r="M3" s="69"/>
      <c r="N3" s="36"/>
      <c r="O3" s="37"/>
      <c r="P3" s="70" t="s">
        <v>133</v>
      </c>
      <c r="Q3" s="11"/>
      <c r="R3"/>
    </row>
    <row r="4" spans="1:134" ht="32.25" customHeight="1" thickBot="1">
      <c r="A4" s="64"/>
      <c r="B4" s="65"/>
      <c r="C4" s="66"/>
      <c r="D4" s="34" t="s">
        <v>5</v>
      </c>
      <c r="E4" s="34" t="s">
        <v>63</v>
      </c>
      <c r="F4" s="34" t="s">
        <v>64</v>
      </c>
      <c r="G4" s="34" t="s">
        <v>65</v>
      </c>
      <c r="H4" s="34" t="s">
        <v>6</v>
      </c>
      <c r="I4" s="34" t="s">
        <v>7</v>
      </c>
      <c r="J4" s="35" t="s">
        <v>66</v>
      </c>
      <c r="K4" s="35" t="s">
        <v>8</v>
      </c>
      <c r="L4" s="35" t="s">
        <v>9</v>
      </c>
      <c r="M4" s="35" t="s">
        <v>134</v>
      </c>
      <c r="N4" s="35" t="s">
        <v>10</v>
      </c>
      <c r="O4" s="35" t="s">
        <v>135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136</v>
      </c>
      <c r="B5" s="26"/>
      <c r="C5" s="26"/>
      <c r="D5" s="27">
        <f t="shared" ref="D5:N5" si="0">SUM(D6:D14)</f>
        <v>14164367</v>
      </c>
      <c r="E5" s="27">
        <f t="shared" si="0"/>
        <v>0</v>
      </c>
      <c r="F5" s="27">
        <f t="shared" si="0"/>
        <v>0</v>
      </c>
      <c r="G5" s="27">
        <f t="shared" si="0"/>
        <v>1381929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649430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16195726</v>
      </c>
      <c r="P5" s="33">
        <f t="shared" ref="P5:P36" si="1">(O5/P$62)</f>
        <v>934.38677666878209</v>
      </c>
      <c r="Q5" s="6"/>
    </row>
    <row r="6" spans="1:134">
      <c r="A6" s="12"/>
      <c r="B6" s="25">
        <v>311</v>
      </c>
      <c r="C6" s="20" t="s">
        <v>3</v>
      </c>
      <c r="D6" s="46">
        <v>9996724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9996724</v>
      </c>
      <c r="P6" s="47">
        <f t="shared" si="1"/>
        <v>576.74516817631104</v>
      </c>
      <c r="Q6" s="9"/>
    </row>
    <row r="7" spans="1:134">
      <c r="A7" s="12"/>
      <c r="B7" s="25">
        <v>312.41000000000003</v>
      </c>
      <c r="C7" s="20" t="s">
        <v>137</v>
      </c>
      <c r="D7" s="46">
        <v>257039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4" si="2">SUM(D7:N7)</f>
        <v>257039</v>
      </c>
      <c r="P7" s="47">
        <f t="shared" si="1"/>
        <v>14.82945825881267</v>
      </c>
      <c r="Q7" s="9"/>
    </row>
    <row r="8" spans="1:134">
      <c r="A8" s="12"/>
      <c r="B8" s="25">
        <v>312.51</v>
      </c>
      <c r="C8" s="20" t="s">
        <v>69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215400</v>
      </c>
      <c r="L8" s="46">
        <v>0</v>
      </c>
      <c r="M8" s="46">
        <v>0</v>
      </c>
      <c r="N8" s="46">
        <v>0</v>
      </c>
      <c r="O8" s="46">
        <f t="shared" si="2"/>
        <v>215400</v>
      </c>
      <c r="P8" s="47">
        <f t="shared" si="1"/>
        <v>12.427162060808861</v>
      </c>
      <c r="Q8" s="9"/>
    </row>
    <row r="9" spans="1:134">
      <c r="A9" s="12"/>
      <c r="B9" s="25">
        <v>312.52</v>
      </c>
      <c r="C9" s="20" t="s">
        <v>90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434030</v>
      </c>
      <c r="L9" s="46">
        <v>0</v>
      </c>
      <c r="M9" s="46">
        <v>0</v>
      </c>
      <c r="N9" s="46">
        <v>0</v>
      </c>
      <c r="O9" s="46">
        <f t="shared" si="2"/>
        <v>434030</v>
      </c>
      <c r="P9" s="47">
        <f t="shared" si="1"/>
        <v>25.040673859112676</v>
      </c>
      <c r="Q9" s="9"/>
    </row>
    <row r="10" spans="1:134">
      <c r="A10" s="12"/>
      <c r="B10" s="25">
        <v>312.63</v>
      </c>
      <c r="C10" s="20" t="s">
        <v>138</v>
      </c>
      <c r="D10" s="46">
        <v>0</v>
      </c>
      <c r="E10" s="46">
        <v>0</v>
      </c>
      <c r="F10" s="46">
        <v>0</v>
      </c>
      <c r="G10" s="46">
        <v>1381929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1381929</v>
      </c>
      <c r="P10" s="47">
        <f t="shared" si="1"/>
        <v>79.728206311659847</v>
      </c>
      <c r="Q10" s="9"/>
    </row>
    <row r="11" spans="1:134">
      <c r="A11" s="12"/>
      <c r="B11" s="25">
        <v>314.10000000000002</v>
      </c>
      <c r="C11" s="20" t="s">
        <v>12</v>
      </c>
      <c r="D11" s="46">
        <v>2501926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2501926</v>
      </c>
      <c r="P11" s="47">
        <f t="shared" si="1"/>
        <v>144.3446604742399</v>
      </c>
      <c r="Q11" s="9"/>
    </row>
    <row r="12" spans="1:134">
      <c r="A12" s="12"/>
      <c r="B12" s="25">
        <v>314.8</v>
      </c>
      <c r="C12" s="20" t="s">
        <v>14</v>
      </c>
      <c r="D12" s="46">
        <v>78743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78743</v>
      </c>
      <c r="P12" s="47">
        <f t="shared" si="1"/>
        <v>4.5429527490913291</v>
      </c>
      <c r="Q12" s="9"/>
    </row>
    <row r="13" spans="1:134">
      <c r="A13" s="12"/>
      <c r="B13" s="25">
        <v>315.10000000000002</v>
      </c>
      <c r="C13" s="20" t="s">
        <v>139</v>
      </c>
      <c r="D13" s="46">
        <v>1191179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1191179</v>
      </c>
      <c r="P13" s="47">
        <f t="shared" si="1"/>
        <v>68.723186984365086</v>
      </c>
      <c r="Q13" s="9"/>
    </row>
    <row r="14" spans="1:134">
      <c r="A14" s="12"/>
      <c r="B14" s="25">
        <v>316</v>
      </c>
      <c r="C14" s="20" t="s">
        <v>92</v>
      </c>
      <c r="D14" s="46">
        <v>138756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138756</v>
      </c>
      <c r="P14" s="47">
        <f t="shared" si="1"/>
        <v>8.005307794380661</v>
      </c>
      <c r="Q14" s="9"/>
    </row>
    <row r="15" spans="1:134" ht="15.75">
      <c r="A15" s="29" t="s">
        <v>16</v>
      </c>
      <c r="B15" s="30"/>
      <c r="C15" s="31"/>
      <c r="D15" s="32">
        <f t="shared" ref="D15:N15" si="3">SUM(D16:D28)</f>
        <v>6224725</v>
      </c>
      <c r="E15" s="32">
        <f t="shared" si="3"/>
        <v>163551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187566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32">
        <f t="shared" si="3"/>
        <v>0</v>
      </c>
      <c r="O15" s="44">
        <f>SUM(D15:N15)</f>
        <v>6575842</v>
      </c>
      <c r="P15" s="45">
        <f t="shared" si="1"/>
        <v>379.38279582299657</v>
      </c>
      <c r="Q15" s="10"/>
    </row>
    <row r="16" spans="1:134">
      <c r="A16" s="12"/>
      <c r="B16" s="25">
        <v>322</v>
      </c>
      <c r="C16" s="20" t="s">
        <v>140</v>
      </c>
      <c r="D16" s="46">
        <v>3515099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>SUM(D16:N16)</f>
        <v>3515099</v>
      </c>
      <c r="P16" s="47">
        <f t="shared" si="1"/>
        <v>202.79807303986615</v>
      </c>
      <c r="Q16" s="9"/>
    </row>
    <row r="17" spans="1:17">
      <c r="A17" s="12"/>
      <c r="B17" s="25">
        <v>323.10000000000002</v>
      </c>
      <c r="C17" s="20" t="s">
        <v>17</v>
      </c>
      <c r="D17" s="46">
        <v>2045250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:O28" si="4">SUM(D17:N17)</f>
        <v>2045250</v>
      </c>
      <c r="P17" s="47">
        <f t="shared" si="1"/>
        <v>117.99746148964404</v>
      </c>
      <c r="Q17" s="9"/>
    </row>
    <row r="18" spans="1:17">
      <c r="A18" s="12"/>
      <c r="B18" s="25">
        <v>323.39999999999998</v>
      </c>
      <c r="C18" s="20" t="s">
        <v>18</v>
      </c>
      <c r="D18" s="46">
        <v>15885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15885</v>
      </c>
      <c r="P18" s="47">
        <f t="shared" si="1"/>
        <v>0.91645993192176778</v>
      </c>
      <c r="Q18" s="9"/>
    </row>
    <row r="19" spans="1:17">
      <c r="A19" s="12"/>
      <c r="B19" s="25">
        <v>323.7</v>
      </c>
      <c r="C19" s="20" t="s">
        <v>20</v>
      </c>
      <c r="D19" s="46">
        <v>615350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615350</v>
      </c>
      <c r="P19" s="47">
        <f t="shared" si="1"/>
        <v>35.501644262389661</v>
      </c>
      <c r="Q19" s="9"/>
    </row>
    <row r="20" spans="1:17">
      <c r="A20" s="12"/>
      <c r="B20" s="25">
        <v>324.11</v>
      </c>
      <c r="C20" s="20" t="s">
        <v>21</v>
      </c>
      <c r="D20" s="46">
        <v>0</v>
      </c>
      <c r="E20" s="46">
        <v>2468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2468</v>
      </c>
      <c r="P20" s="47">
        <f t="shared" si="1"/>
        <v>0.1423873536029539</v>
      </c>
      <c r="Q20" s="9"/>
    </row>
    <row r="21" spans="1:17">
      <c r="A21" s="12"/>
      <c r="B21" s="25">
        <v>324.12</v>
      </c>
      <c r="C21" s="20" t="s">
        <v>81</v>
      </c>
      <c r="D21" s="46">
        <v>0</v>
      </c>
      <c r="E21" s="46">
        <v>129171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129171</v>
      </c>
      <c r="P21" s="47">
        <f t="shared" si="1"/>
        <v>7.4523163906998215</v>
      </c>
      <c r="Q21" s="9"/>
    </row>
    <row r="22" spans="1:17">
      <c r="A22" s="12"/>
      <c r="B22" s="25">
        <v>324.20999999999998</v>
      </c>
      <c r="C22" s="20" t="s">
        <v>22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7940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7940</v>
      </c>
      <c r="P22" s="47">
        <f t="shared" si="1"/>
        <v>0.4580857324179311</v>
      </c>
      <c r="Q22" s="9"/>
    </row>
    <row r="23" spans="1:17">
      <c r="A23" s="12"/>
      <c r="B23" s="25">
        <v>324.22000000000003</v>
      </c>
      <c r="C23" s="20" t="s">
        <v>82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179626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179626</v>
      </c>
      <c r="P23" s="47">
        <f t="shared" si="1"/>
        <v>10.363237754572204</v>
      </c>
      <c r="Q23" s="9"/>
    </row>
    <row r="24" spans="1:17">
      <c r="A24" s="12"/>
      <c r="B24" s="25">
        <v>324.41000000000003</v>
      </c>
      <c r="C24" s="20" t="s">
        <v>129</v>
      </c>
      <c r="D24" s="46">
        <v>0</v>
      </c>
      <c r="E24" s="46">
        <v>182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182</v>
      </c>
      <c r="P24" s="47">
        <f t="shared" si="1"/>
        <v>1.0500201926960134E-2</v>
      </c>
      <c r="Q24" s="9"/>
    </row>
    <row r="25" spans="1:17">
      <c r="A25" s="12"/>
      <c r="B25" s="25">
        <v>324.42</v>
      </c>
      <c r="C25" s="20" t="s">
        <v>130</v>
      </c>
      <c r="D25" s="46">
        <v>0</v>
      </c>
      <c r="E25" s="46">
        <v>10407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10407</v>
      </c>
      <c r="P25" s="47">
        <f t="shared" si="1"/>
        <v>0.60041539260370391</v>
      </c>
      <c r="Q25" s="9"/>
    </row>
    <row r="26" spans="1:17">
      <c r="A26" s="12"/>
      <c r="B26" s="25">
        <v>324.61</v>
      </c>
      <c r="C26" s="20" t="s">
        <v>23</v>
      </c>
      <c r="D26" s="46">
        <v>0</v>
      </c>
      <c r="E26" s="46">
        <v>2345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2345</v>
      </c>
      <c r="P26" s="47">
        <f t="shared" si="1"/>
        <v>0.13529106328967866</v>
      </c>
      <c r="Q26" s="9"/>
    </row>
    <row r="27" spans="1:17">
      <c r="A27" s="12"/>
      <c r="B27" s="25">
        <v>324.62</v>
      </c>
      <c r="C27" s="20" t="s">
        <v>83</v>
      </c>
      <c r="D27" s="46">
        <v>0</v>
      </c>
      <c r="E27" s="46">
        <v>18978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4"/>
        <v>18978</v>
      </c>
      <c r="P27" s="47">
        <f t="shared" si="1"/>
        <v>1.0949056712629088</v>
      </c>
      <c r="Q27" s="9"/>
    </row>
    <row r="28" spans="1:17">
      <c r="A28" s="12"/>
      <c r="B28" s="25">
        <v>325.2</v>
      </c>
      <c r="C28" s="20" t="s">
        <v>24</v>
      </c>
      <c r="D28" s="46">
        <v>33141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4"/>
        <v>33141</v>
      </c>
      <c r="P28" s="47">
        <f t="shared" si="1"/>
        <v>1.912017538798823</v>
      </c>
      <c r="Q28" s="9"/>
    </row>
    <row r="29" spans="1:17" ht="15.75">
      <c r="A29" s="29" t="s">
        <v>141</v>
      </c>
      <c r="B29" s="30"/>
      <c r="C29" s="31"/>
      <c r="D29" s="32">
        <f t="shared" ref="D29:N29" si="5">SUM(D30:D37)</f>
        <v>2200822</v>
      </c>
      <c r="E29" s="32">
        <f t="shared" si="5"/>
        <v>0</v>
      </c>
      <c r="F29" s="32">
        <f t="shared" si="5"/>
        <v>0</v>
      </c>
      <c r="G29" s="32">
        <f t="shared" si="5"/>
        <v>185080</v>
      </c>
      <c r="H29" s="32">
        <f t="shared" si="5"/>
        <v>0</v>
      </c>
      <c r="I29" s="32">
        <f t="shared" si="5"/>
        <v>120421</v>
      </c>
      <c r="J29" s="32">
        <f t="shared" si="5"/>
        <v>0</v>
      </c>
      <c r="K29" s="32">
        <f t="shared" si="5"/>
        <v>0</v>
      </c>
      <c r="L29" s="32">
        <f t="shared" si="5"/>
        <v>0</v>
      </c>
      <c r="M29" s="32">
        <f t="shared" si="5"/>
        <v>0</v>
      </c>
      <c r="N29" s="32">
        <f t="shared" si="5"/>
        <v>0</v>
      </c>
      <c r="O29" s="44">
        <f>SUM(D29:N29)</f>
        <v>2506323</v>
      </c>
      <c r="P29" s="45">
        <f t="shared" si="1"/>
        <v>144.5983384295852</v>
      </c>
      <c r="Q29" s="10"/>
    </row>
    <row r="30" spans="1:17">
      <c r="A30" s="12"/>
      <c r="B30" s="25">
        <v>331.2</v>
      </c>
      <c r="C30" s="20" t="s">
        <v>26</v>
      </c>
      <c r="D30" s="46">
        <v>92428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>SUM(D30:N30)</f>
        <v>92428</v>
      </c>
      <c r="P30" s="47">
        <f t="shared" si="1"/>
        <v>5.3324871632146769</v>
      </c>
      <c r="Q30" s="9"/>
    </row>
    <row r="31" spans="1:17">
      <c r="A31" s="12"/>
      <c r="B31" s="25">
        <v>331.51</v>
      </c>
      <c r="C31" s="20" t="s">
        <v>147</v>
      </c>
      <c r="D31" s="46">
        <v>0</v>
      </c>
      <c r="E31" s="46">
        <v>0</v>
      </c>
      <c r="F31" s="46">
        <v>0</v>
      </c>
      <c r="G31" s="46">
        <v>185080</v>
      </c>
      <c r="H31" s="46">
        <v>0</v>
      </c>
      <c r="I31" s="46">
        <v>120421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ref="O31:O36" si="6">SUM(D31:N31)</f>
        <v>305501</v>
      </c>
      <c r="P31" s="47">
        <f t="shared" si="1"/>
        <v>17.625396642243121</v>
      </c>
      <c r="Q31" s="9"/>
    </row>
    <row r="32" spans="1:17">
      <c r="A32" s="12"/>
      <c r="B32" s="25">
        <v>335.125</v>
      </c>
      <c r="C32" s="20" t="s">
        <v>142</v>
      </c>
      <c r="D32" s="46">
        <v>655883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655883</v>
      </c>
      <c r="P32" s="47">
        <f t="shared" si="1"/>
        <v>37.840131540991173</v>
      </c>
      <c r="Q32" s="9"/>
    </row>
    <row r="33" spans="1:17">
      <c r="A33" s="12"/>
      <c r="B33" s="25">
        <v>335.14</v>
      </c>
      <c r="C33" s="20" t="s">
        <v>94</v>
      </c>
      <c r="D33" s="46">
        <v>375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375</v>
      </c>
      <c r="P33" s="47">
        <f t="shared" si="1"/>
        <v>2.1635031442912362E-2</v>
      </c>
      <c r="Q33" s="9"/>
    </row>
    <row r="34" spans="1:17">
      <c r="A34" s="12"/>
      <c r="B34" s="25">
        <v>335.15</v>
      </c>
      <c r="C34" s="20" t="s">
        <v>95</v>
      </c>
      <c r="D34" s="46">
        <v>13939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13939</v>
      </c>
      <c r="P34" s="47">
        <f t="shared" si="1"/>
        <v>0.8041885420873478</v>
      </c>
      <c r="Q34" s="9"/>
    </row>
    <row r="35" spans="1:17">
      <c r="A35" s="12"/>
      <c r="B35" s="25">
        <v>335.18</v>
      </c>
      <c r="C35" s="20" t="s">
        <v>143</v>
      </c>
      <c r="D35" s="46">
        <v>1406319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1406319</v>
      </c>
      <c r="P35" s="47">
        <f t="shared" si="1"/>
        <v>81.135348756706861</v>
      </c>
      <c r="Q35" s="9"/>
    </row>
    <row r="36" spans="1:17">
      <c r="A36" s="12"/>
      <c r="B36" s="25">
        <v>335.21</v>
      </c>
      <c r="C36" s="20" t="s">
        <v>35</v>
      </c>
      <c r="D36" s="46">
        <v>19650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19650</v>
      </c>
      <c r="P36" s="47">
        <f t="shared" si="1"/>
        <v>1.1336756476086078</v>
      </c>
      <c r="Q36" s="9"/>
    </row>
    <row r="37" spans="1:17">
      <c r="A37" s="12"/>
      <c r="B37" s="25">
        <v>338</v>
      </c>
      <c r="C37" s="20" t="s">
        <v>36</v>
      </c>
      <c r="D37" s="46">
        <v>12228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>SUM(D37:N37)</f>
        <v>12228</v>
      </c>
      <c r="P37" s="47">
        <f t="shared" ref="P37:P60" si="7">(O37/P$62)</f>
        <v>0.7054751052904864</v>
      </c>
      <c r="Q37" s="9"/>
    </row>
    <row r="38" spans="1:17" ht="15.75">
      <c r="A38" s="29" t="s">
        <v>41</v>
      </c>
      <c r="B38" s="30"/>
      <c r="C38" s="31"/>
      <c r="D38" s="32">
        <f t="shared" ref="D38:N38" si="8">SUM(D39:D47)</f>
        <v>2220648</v>
      </c>
      <c r="E38" s="32">
        <f t="shared" si="8"/>
        <v>33325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7046260</v>
      </c>
      <c r="J38" s="32">
        <f t="shared" si="8"/>
        <v>1342918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 t="shared" si="8"/>
        <v>0</v>
      </c>
      <c r="O38" s="32">
        <f>SUM(D38:N38)</f>
        <v>10643151</v>
      </c>
      <c r="P38" s="45">
        <f t="shared" si="7"/>
        <v>614.03975076443783</v>
      </c>
      <c r="Q38" s="10"/>
    </row>
    <row r="39" spans="1:17">
      <c r="A39" s="12"/>
      <c r="B39" s="25">
        <v>341.9</v>
      </c>
      <c r="C39" s="20" t="s">
        <v>97</v>
      </c>
      <c r="D39" s="46">
        <v>66274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ref="O39:O46" si="9">SUM(D39:N39)</f>
        <v>66274</v>
      </c>
      <c r="P39" s="47">
        <f t="shared" si="7"/>
        <v>3.8235735302601972</v>
      </c>
      <c r="Q39" s="9"/>
    </row>
    <row r="40" spans="1:17">
      <c r="A40" s="12"/>
      <c r="B40" s="25">
        <v>342.1</v>
      </c>
      <c r="C40" s="20" t="s">
        <v>45</v>
      </c>
      <c r="D40" s="46">
        <v>240609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9"/>
        <v>240609</v>
      </c>
      <c r="P40" s="47">
        <f t="shared" si="7"/>
        <v>13.881555414527202</v>
      </c>
      <c r="Q40" s="9"/>
    </row>
    <row r="41" spans="1:17">
      <c r="A41" s="12"/>
      <c r="B41" s="25">
        <v>342.6</v>
      </c>
      <c r="C41" s="20" t="s">
        <v>46</v>
      </c>
      <c r="D41" s="46">
        <v>895429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9"/>
        <v>895429</v>
      </c>
      <c r="P41" s="47">
        <f t="shared" si="7"/>
        <v>51.660358853054866</v>
      </c>
      <c r="Q41" s="9"/>
    </row>
    <row r="42" spans="1:17">
      <c r="A42" s="12"/>
      <c r="B42" s="25">
        <v>343.3</v>
      </c>
      <c r="C42" s="20" t="s">
        <v>47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3124510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9"/>
        <v>3124510</v>
      </c>
      <c r="P42" s="47">
        <f t="shared" si="7"/>
        <v>180.26365891651761</v>
      </c>
      <c r="Q42" s="9"/>
    </row>
    <row r="43" spans="1:17">
      <c r="A43" s="12"/>
      <c r="B43" s="25">
        <v>343.5</v>
      </c>
      <c r="C43" s="20" t="s">
        <v>48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2695369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9"/>
        <v>2695369</v>
      </c>
      <c r="P43" s="47">
        <f t="shared" si="7"/>
        <v>155.50504817400335</v>
      </c>
      <c r="Q43" s="9"/>
    </row>
    <row r="44" spans="1:17">
      <c r="A44" s="12"/>
      <c r="B44" s="25">
        <v>343.8</v>
      </c>
      <c r="C44" s="20" t="s">
        <v>75</v>
      </c>
      <c r="D44" s="46">
        <v>0</v>
      </c>
      <c r="E44" s="46">
        <v>33325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9"/>
        <v>33325</v>
      </c>
      <c r="P44" s="47">
        <f t="shared" si="7"/>
        <v>1.9226331275601454</v>
      </c>
      <c r="Q44" s="9"/>
    </row>
    <row r="45" spans="1:17">
      <c r="A45" s="12"/>
      <c r="B45" s="25">
        <v>343.9</v>
      </c>
      <c r="C45" s="20" t="s">
        <v>49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452816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9"/>
        <v>452816</v>
      </c>
      <c r="P45" s="47">
        <f t="shared" si="7"/>
        <v>26.124502394276814</v>
      </c>
      <c r="Q45" s="9"/>
    </row>
    <row r="46" spans="1:17">
      <c r="A46" s="12"/>
      <c r="B46" s="25">
        <v>347.2</v>
      </c>
      <c r="C46" s="20" t="s">
        <v>50</v>
      </c>
      <c r="D46" s="46">
        <v>1018336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9"/>
        <v>1018336</v>
      </c>
      <c r="P46" s="47">
        <f t="shared" si="7"/>
        <v>58.751283678532282</v>
      </c>
      <c r="Q46" s="9"/>
    </row>
    <row r="47" spans="1:17">
      <c r="A47" s="12"/>
      <c r="B47" s="25">
        <v>349</v>
      </c>
      <c r="C47" s="20" t="s">
        <v>144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773565</v>
      </c>
      <c r="J47" s="46">
        <v>1342918</v>
      </c>
      <c r="K47" s="46">
        <v>0</v>
      </c>
      <c r="L47" s="46">
        <v>0</v>
      </c>
      <c r="M47" s="46">
        <v>0</v>
      </c>
      <c r="N47" s="46">
        <v>0</v>
      </c>
      <c r="O47" s="46">
        <f t="shared" ref="O47:O52" si="10">SUM(D47:N47)</f>
        <v>2116483</v>
      </c>
      <c r="P47" s="47">
        <f t="shared" si="7"/>
        <v>122.10713667570531</v>
      </c>
      <c r="Q47" s="9"/>
    </row>
    <row r="48" spans="1:17" ht="15.75">
      <c r="A48" s="29" t="s">
        <v>42</v>
      </c>
      <c r="B48" s="30"/>
      <c r="C48" s="31"/>
      <c r="D48" s="32">
        <f t="shared" ref="D48:N48" si="11">SUM(D49:D50)</f>
        <v>139081</v>
      </c>
      <c r="E48" s="32">
        <f t="shared" si="11"/>
        <v>99210</v>
      </c>
      <c r="F48" s="32">
        <f t="shared" si="11"/>
        <v>0</v>
      </c>
      <c r="G48" s="32">
        <f t="shared" si="11"/>
        <v>0</v>
      </c>
      <c r="H48" s="32">
        <f t="shared" si="11"/>
        <v>0</v>
      </c>
      <c r="I48" s="32">
        <f t="shared" si="11"/>
        <v>0</v>
      </c>
      <c r="J48" s="32">
        <f t="shared" si="11"/>
        <v>0</v>
      </c>
      <c r="K48" s="32">
        <f t="shared" si="11"/>
        <v>0</v>
      </c>
      <c r="L48" s="32">
        <f t="shared" si="11"/>
        <v>0</v>
      </c>
      <c r="M48" s="32">
        <f t="shared" si="11"/>
        <v>0</v>
      </c>
      <c r="N48" s="32">
        <f t="shared" si="11"/>
        <v>0</v>
      </c>
      <c r="O48" s="32">
        <f t="shared" si="10"/>
        <v>238291</v>
      </c>
      <c r="P48" s="45">
        <f t="shared" si="7"/>
        <v>13.747822073501414</v>
      </c>
      <c r="Q48" s="10"/>
    </row>
    <row r="49" spans="1:120">
      <c r="A49" s="13"/>
      <c r="B49" s="39">
        <v>351.1</v>
      </c>
      <c r="C49" s="21" t="s">
        <v>53</v>
      </c>
      <c r="D49" s="46">
        <v>137990</v>
      </c>
      <c r="E49" s="46">
        <v>99210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0"/>
        <v>237200</v>
      </c>
      <c r="P49" s="47">
        <f t="shared" si="7"/>
        <v>13.684878555356834</v>
      </c>
      <c r="Q49" s="9"/>
    </row>
    <row r="50" spans="1:120">
      <c r="A50" s="13"/>
      <c r="B50" s="39">
        <v>354</v>
      </c>
      <c r="C50" s="21" t="s">
        <v>76</v>
      </c>
      <c r="D50" s="46">
        <v>1091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0"/>
        <v>1091</v>
      </c>
      <c r="P50" s="47">
        <f t="shared" si="7"/>
        <v>6.2943518144579699E-2</v>
      </c>
      <c r="Q50" s="9"/>
    </row>
    <row r="51" spans="1:120" ht="15.75">
      <c r="A51" s="29" t="s">
        <v>4</v>
      </c>
      <c r="B51" s="30"/>
      <c r="C51" s="31"/>
      <c r="D51" s="32">
        <f t="shared" ref="D51:N51" si="12">SUM(D52:D57)</f>
        <v>12957</v>
      </c>
      <c r="E51" s="32">
        <f t="shared" si="12"/>
        <v>426912</v>
      </c>
      <c r="F51" s="32">
        <f t="shared" si="12"/>
        <v>0</v>
      </c>
      <c r="G51" s="32">
        <f t="shared" si="12"/>
        <v>-12642</v>
      </c>
      <c r="H51" s="32">
        <f t="shared" si="12"/>
        <v>0</v>
      </c>
      <c r="I51" s="32">
        <f t="shared" si="12"/>
        <v>-353720</v>
      </c>
      <c r="J51" s="32">
        <f t="shared" si="12"/>
        <v>131222</v>
      </c>
      <c r="K51" s="32">
        <f t="shared" si="12"/>
        <v>-7032949</v>
      </c>
      <c r="L51" s="32">
        <f t="shared" si="12"/>
        <v>0</v>
      </c>
      <c r="M51" s="32">
        <f t="shared" si="12"/>
        <v>0</v>
      </c>
      <c r="N51" s="32">
        <f t="shared" si="12"/>
        <v>0</v>
      </c>
      <c r="O51" s="32">
        <f t="shared" si="10"/>
        <v>-6828220</v>
      </c>
      <c r="P51" s="45">
        <f t="shared" si="7"/>
        <v>-393.94334506432818</v>
      </c>
      <c r="Q51" s="10"/>
    </row>
    <row r="52" spans="1:120">
      <c r="A52" s="12"/>
      <c r="B52" s="25">
        <v>361.1</v>
      </c>
      <c r="C52" s="20" t="s">
        <v>54</v>
      </c>
      <c r="D52" s="46">
        <v>146109</v>
      </c>
      <c r="E52" s="46">
        <v>5104</v>
      </c>
      <c r="F52" s="46">
        <v>0</v>
      </c>
      <c r="G52" s="46">
        <v>15295</v>
      </c>
      <c r="H52" s="46">
        <v>0</v>
      </c>
      <c r="I52" s="46">
        <v>90522</v>
      </c>
      <c r="J52" s="46">
        <v>22426</v>
      </c>
      <c r="K52" s="46">
        <v>1498626</v>
      </c>
      <c r="L52" s="46">
        <v>0</v>
      </c>
      <c r="M52" s="46">
        <v>0</v>
      </c>
      <c r="N52" s="46">
        <v>0</v>
      </c>
      <c r="O52" s="46">
        <f t="shared" si="10"/>
        <v>1778082</v>
      </c>
      <c r="P52" s="47">
        <f t="shared" si="7"/>
        <v>102.583626608204</v>
      </c>
      <c r="Q52" s="9"/>
    </row>
    <row r="53" spans="1:120">
      <c r="A53" s="12"/>
      <c r="B53" s="25">
        <v>361.3</v>
      </c>
      <c r="C53" s="20" t="s">
        <v>55</v>
      </c>
      <c r="D53" s="46">
        <v>-269054</v>
      </c>
      <c r="E53" s="46">
        <v>-10607</v>
      </c>
      <c r="F53" s="46">
        <v>0</v>
      </c>
      <c r="G53" s="46">
        <v>-27937</v>
      </c>
      <c r="H53" s="46">
        <v>0</v>
      </c>
      <c r="I53" s="46">
        <v>-178663</v>
      </c>
      <c r="J53" s="46">
        <v>-44607</v>
      </c>
      <c r="K53" s="46">
        <v>0</v>
      </c>
      <c r="L53" s="46">
        <v>0</v>
      </c>
      <c r="M53" s="46">
        <v>0</v>
      </c>
      <c r="N53" s="46">
        <v>0</v>
      </c>
      <c r="O53" s="46">
        <f t="shared" ref="O53:O59" si="13">SUM(D53:N53)</f>
        <v>-530868</v>
      </c>
      <c r="P53" s="47">
        <f t="shared" si="7"/>
        <v>-30.627588992096001</v>
      </c>
      <c r="Q53" s="9"/>
    </row>
    <row r="54" spans="1:120">
      <c r="A54" s="12"/>
      <c r="B54" s="25">
        <v>361.4</v>
      </c>
      <c r="C54" s="20" t="s">
        <v>114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-10118151</v>
      </c>
      <c r="L54" s="46">
        <v>0</v>
      </c>
      <c r="M54" s="46">
        <v>0</v>
      </c>
      <c r="N54" s="46">
        <v>0</v>
      </c>
      <c r="O54" s="46">
        <f t="shared" si="13"/>
        <v>-10118151</v>
      </c>
      <c r="P54" s="47">
        <f t="shared" si="7"/>
        <v>-583.75070674436051</v>
      </c>
      <c r="Q54" s="9"/>
    </row>
    <row r="55" spans="1:120">
      <c r="A55" s="12"/>
      <c r="B55" s="25">
        <v>364</v>
      </c>
      <c r="C55" s="20" t="s">
        <v>98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-265579</v>
      </c>
      <c r="J55" s="46">
        <v>153403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3"/>
        <v>-112176</v>
      </c>
      <c r="P55" s="47">
        <f t="shared" si="7"/>
        <v>-6.4718167657070325</v>
      </c>
      <c r="Q55" s="9"/>
    </row>
    <row r="56" spans="1:120">
      <c r="A56" s="12"/>
      <c r="B56" s="25">
        <v>368</v>
      </c>
      <c r="C56" s="20" t="s">
        <v>58</v>
      </c>
      <c r="D56" s="46">
        <v>0</v>
      </c>
      <c r="E56" s="46">
        <v>432415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1586576</v>
      </c>
      <c r="L56" s="46">
        <v>0</v>
      </c>
      <c r="M56" s="46">
        <v>0</v>
      </c>
      <c r="N56" s="46">
        <v>0</v>
      </c>
      <c r="O56" s="46">
        <f t="shared" si="13"/>
        <v>2018991</v>
      </c>
      <c r="P56" s="47">
        <f t="shared" si="7"/>
        <v>116.48249004788553</v>
      </c>
      <c r="Q56" s="9"/>
    </row>
    <row r="57" spans="1:120">
      <c r="A57" s="12"/>
      <c r="B57" s="25">
        <v>369.9</v>
      </c>
      <c r="C57" s="20" t="s">
        <v>59</v>
      </c>
      <c r="D57" s="46">
        <v>135902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3"/>
        <v>135902</v>
      </c>
      <c r="P57" s="47">
        <f t="shared" si="7"/>
        <v>7.8406507817458024</v>
      </c>
      <c r="Q57" s="9"/>
    </row>
    <row r="58" spans="1:120" ht="15.75">
      <c r="A58" s="29" t="s">
        <v>43</v>
      </c>
      <c r="B58" s="30"/>
      <c r="C58" s="31"/>
      <c r="D58" s="32">
        <f t="shared" ref="D58:N58" si="14">SUM(D59:D59)</f>
        <v>1350000</v>
      </c>
      <c r="E58" s="32">
        <f t="shared" si="14"/>
        <v>0</v>
      </c>
      <c r="F58" s="32">
        <f t="shared" si="14"/>
        <v>0</v>
      </c>
      <c r="G58" s="32">
        <f t="shared" si="14"/>
        <v>545000</v>
      </c>
      <c r="H58" s="32">
        <f t="shared" si="14"/>
        <v>0</v>
      </c>
      <c r="I58" s="32">
        <f t="shared" si="14"/>
        <v>0</v>
      </c>
      <c r="J58" s="32">
        <f t="shared" si="14"/>
        <v>100000</v>
      </c>
      <c r="K58" s="32">
        <f t="shared" si="14"/>
        <v>0</v>
      </c>
      <c r="L58" s="32">
        <f t="shared" si="14"/>
        <v>0</v>
      </c>
      <c r="M58" s="32">
        <f t="shared" si="14"/>
        <v>0</v>
      </c>
      <c r="N58" s="32">
        <f t="shared" si="14"/>
        <v>0</v>
      </c>
      <c r="O58" s="32">
        <f t="shared" si="13"/>
        <v>1995000</v>
      </c>
      <c r="P58" s="45">
        <f t="shared" si="7"/>
        <v>115.09836727629377</v>
      </c>
      <c r="Q58" s="9"/>
    </row>
    <row r="59" spans="1:120" ht="15.75" thickBot="1">
      <c r="A59" s="12"/>
      <c r="B59" s="25">
        <v>381</v>
      </c>
      <c r="C59" s="20" t="s">
        <v>60</v>
      </c>
      <c r="D59" s="46">
        <v>1350000</v>
      </c>
      <c r="E59" s="46">
        <v>0</v>
      </c>
      <c r="F59" s="46">
        <v>0</v>
      </c>
      <c r="G59" s="46">
        <v>545000</v>
      </c>
      <c r="H59" s="46">
        <v>0</v>
      </c>
      <c r="I59" s="46">
        <v>0</v>
      </c>
      <c r="J59" s="46">
        <v>100000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3"/>
        <v>1995000</v>
      </c>
      <c r="P59" s="47">
        <f t="shared" si="7"/>
        <v>115.09836727629377</v>
      </c>
      <c r="Q59" s="9"/>
    </row>
    <row r="60" spans="1:120" ht="16.5" thickBot="1">
      <c r="A60" s="14" t="s">
        <v>51</v>
      </c>
      <c r="B60" s="23"/>
      <c r="C60" s="22"/>
      <c r="D60" s="15">
        <f t="shared" ref="D60:N60" si="15">SUM(D5,D15,D29,D38,D48,D51,D58)</f>
        <v>26312600</v>
      </c>
      <c r="E60" s="15">
        <f t="shared" si="15"/>
        <v>722998</v>
      </c>
      <c r="F60" s="15">
        <f t="shared" si="15"/>
        <v>0</v>
      </c>
      <c r="G60" s="15">
        <f t="shared" si="15"/>
        <v>2099367</v>
      </c>
      <c r="H60" s="15">
        <f t="shared" si="15"/>
        <v>0</v>
      </c>
      <c r="I60" s="15">
        <f t="shared" si="15"/>
        <v>7000527</v>
      </c>
      <c r="J60" s="15">
        <f t="shared" si="15"/>
        <v>1574140</v>
      </c>
      <c r="K60" s="15">
        <f t="shared" si="15"/>
        <v>-6383519</v>
      </c>
      <c r="L60" s="15">
        <f t="shared" si="15"/>
        <v>0</v>
      </c>
      <c r="M60" s="15">
        <f t="shared" si="15"/>
        <v>0</v>
      </c>
      <c r="N60" s="15">
        <f t="shared" si="15"/>
        <v>0</v>
      </c>
      <c r="O60" s="15">
        <f>SUM(D60:N60)</f>
        <v>31326113</v>
      </c>
      <c r="P60" s="38">
        <f t="shared" si="7"/>
        <v>1807.3105059712686</v>
      </c>
      <c r="Q60" s="6"/>
      <c r="R60" s="2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</row>
    <row r="61" spans="1:120">
      <c r="A61" s="16"/>
      <c r="B61" s="18"/>
      <c r="C61" s="18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9"/>
    </row>
    <row r="62" spans="1:120">
      <c r="A62" s="40"/>
      <c r="B62" s="41"/>
      <c r="C62" s="41"/>
      <c r="D62" s="42"/>
      <c r="E62" s="42"/>
      <c r="F62" s="42"/>
      <c r="G62" s="42"/>
      <c r="H62" s="42"/>
      <c r="I62" s="42"/>
      <c r="J62" s="42"/>
      <c r="K62" s="42"/>
      <c r="L62" s="42"/>
      <c r="M62" s="48" t="s">
        <v>148</v>
      </c>
      <c r="N62" s="48"/>
      <c r="O62" s="48"/>
      <c r="P62" s="43">
        <v>17333</v>
      </c>
    </row>
    <row r="63" spans="1:120">
      <c r="A63" s="49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1"/>
    </row>
    <row r="64" spans="1:120" ht="15.75" customHeight="1" thickBot="1">
      <c r="A64" s="52" t="s">
        <v>78</v>
      </c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4"/>
    </row>
  </sheetData>
  <mergeCells count="10">
    <mergeCell ref="M62:O62"/>
    <mergeCell ref="A63:P63"/>
    <mergeCell ref="A64:P6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6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71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132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62</v>
      </c>
      <c r="B3" s="62"/>
      <c r="C3" s="63"/>
      <c r="D3" s="67" t="s">
        <v>37</v>
      </c>
      <c r="E3" s="68"/>
      <c r="F3" s="68"/>
      <c r="G3" s="68"/>
      <c r="H3" s="69"/>
      <c r="I3" s="67" t="s">
        <v>38</v>
      </c>
      <c r="J3" s="69"/>
      <c r="K3" s="67" t="s">
        <v>40</v>
      </c>
      <c r="L3" s="68"/>
      <c r="M3" s="69"/>
      <c r="N3" s="36"/>
      <c r="O3" s="37"/>
      <c r="P3" s="70" t="s">
        <v>133</v>
      </c>
      <c r="Q3" s="11"/>
      <c r="R3"/>
    </row>
    <row r="4" spans="1:134" ht="32.25" customHeight="1" thickBot="1">
      <c r="A4" s="64"/>
      <c r="B4" s="65"/>
      <c r="C4" s="66"/>
      <c r="D4" s="34" t="s">
        <v>5</v>
      </c>
      <c r="E4" s="34" t="s">
        <v>63</v>
      </c>
      <c r="F4" s="34" t="s">
        <v>64</v>
      </c>
      <c r="G4" s="34" t="s">
        <v>65</v>
      </c>
      <c r="H4" s="34" t="s">
        <v>6</v>
      </c>
      <c r="I4" s="34" t="s">
        <v>7</v>
      </c>
      <c r="J4" s="35" t="s">
        <v>66</v>
      </c>
      <c r="K4" s="35" t="s">
        <v>8</v>
      </c>
      <c r="L4" s="35" t="s">
        <v>9</v>
      </c>
      <c r="M4" s="35" t="s">
        <v>134</v>
      </c>
      <c r="N4" s="35" t="s">
        <v>10</v>
      </c>
      <c r="O4" s="35" t="s">
        <v>135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136</v>
      </c>
      <c r="B5" s="26"/>
      <c r="C5" s="26"/>
      <c r="D5" s="27">
        <f t="shared" ref="D5:N5" si="0">SUM(D6:D14)</f>
        <v>13792194</v>
      </c>
      <c r="E5" s="27">
        <f t="shared" si="0"/>
        <v>0</v>
      </c>
      <c r="F5" s="27">
        <f t="shared" si="0"/>
        <v>0</v>
      </c>
      <c r="G5" s="27">
        <f t="shared" si="0"/>
        <v>1303415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406544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15502153</v>
      </c>
      <c r="P5" s="33">
        <f t="shared" ref="P5:P36" si="1">(O5/P$64)</f>
        <v>919.08181656489</v>
      </c>
      <c r="Q5" s="6"/>
    </row>
    <row r="6" spans="1:134">
      <c r="A6" s="12"/>
      <c r="B6" s="25">
        <v>311</v>
      </c>
      <c r="C6" s="20" t="s">
        <v>3</v>
      </c>
      <c r="D6" s="46">
        <v>9682401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9682401</v>
      </c>
      <c r="P6" s="47">
        <f t="shared" si="1"/>
        <v>574.04405051283572</v>
      </c>
      <c r="Q6" s="9"/>
    </row>
    <row r="7" spans="1:134">
      <c r="A7" s="12"/>
      <c r="B7" s="25">
        <v>312.41000000000003</v>
      </c>
      <c r="C7" s="20" t="s">
        <v>137</v>
      </c>
      <c r="D7" s="46">
        <v>244693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4" si="2">SUM(D7:N7)</f>
        <v>244693</v>
      </c>
      <c r="P7" s="47">
        <f t="shared" si="1"/>
        <v>14.507203414952274</v>
      </c>
      <c r="Q7" s="9"/>
    </row>
    <row r="8" spans="1:134">
      <c r="A8" s="12"/>
      <c r="B8" s="25">
        <v>312.51</v>
      </c>
      <c r="C8" s="20" t="s">
        <v>69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214087</v>
      </c>
      <c r="L8" s="46">
        <v>0</v>
      </c>
      <c r="M8" s="46">
        <v>0</v>
      </c>
      <c r="N8" s="46">
        <v>0</v>
      </c>
      <c r="O8" s="46">
        <f t="shared" si="2"/>
        <v>214087</v>
      </c>
      <c r="P8" s="47">
        <f t="shared" si="1"/>
        <v>12.692654295369657</v>
      </c>
      <c r="Q8" s="9"/>
    </row>
    <row r="9" spans="1:134">
      <c r="A9" s="12"/>
      <c r="B9" s="25">
        <v>312.52</v>
      </c>
      <c r="C9" s="20" t="s">
        <v>90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192457</v>
      </c>
      <c r="L9" s="46">
        <v>0</v>
      </c>
      <c r="M9" s="46">
        <v>0</v>
      </c>
      <c r="N9" s="46">
        <v>0</v>
      </c>
      <c r="O9" s="46">
        <f t="shared" si="2"/>
        <v>192457</v>
      </c>
      <c r="P9" s="47">
        <f t="shared" si="1"/>
        <v>11.410268571767356</v>
      </c>
      <c r="Q9" s="9"/>
    </row>
    <row r="10" spans="1:134">
      <c r="A10" s="12"/>
      <c r="B10" s="25">
        <v>312.63</v>
      </c>
      <c r="C10" s="20" t="s">
        <v>138</v>
      </c>
      <c r="D10" s="46">
        <v>0</v>
      </c>
      <c r="E10" s="46">
        <v>0</v>
      </c>
      <c r="F10" s="46">
        <v>0</v>
      </c>
      <c r="G10" s="46">
        <v>1303415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1303415</v>
      </c>
      <c r="P10" s="47">
        <f t="shared" si="1"/>
        <v>77.27604197545503</v>
      </c>
      <c r="Q10" s="9"/>
    </row>
    <row r="11" spans="1:134">
      <c r="A11" s="12"/>
      <c r="B11" s="25">
        <v>314.10000000000002</v>
      </c>
      <c r="C11" s="20" t="s">
        <v>12</v>
      </c>
      <c r="D11" s="46">
        <v>2398914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2398914</v>
      </c>
      <c r="P11" s="47">
        <f t="shared" si="1"/>
        <v>142.22529199027687</v>
      </c>
      <c r="Q11" s="9"/>
    </row>
    <row r="12" spans="1:134">
      <c r="A12" s="12"/>
      <c r="B12" s="25">
        <v>314.8</v>
      </c>
      <c r="C12" s="20" t="s">
        <v>14</v>
      </c>
      <c r="D12" s="46">
        <v>63035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63035</v>
      </c>
      <c r="P12" s="47">
        <f t="shared" si="1"/>
        <v>3.73717910713227</v>
      </c>
      <c r="Q12" s="9"/>
    </row>
    <row r="13" spans="1:134">
      <c r="A13" s="12"/>
      <c r="B13" s="25">
        <v>315.10000000000002</v>
      </c>
      <c r="C13" s="20" t="s">
        <v>139</v>
      </c>
      <c r="D13" s="46">
        <v>1263636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1263636</v>
      </c>
      <c r="P13" s="47">
        <f t="shared" si="1"/>
        <v>74.91764984881722</v>
      </c>
      <c r="Q13" s="9"/>
    </row>
    <row r="14" spans="1:134">
      <c r="A14" s="12"/>
      <c r="B14" s="25">
        <v>316</v>
      </c>
      <c r="C14" s="20" t="s">
        <v>92</v>
      </c>
      <c r="D14" s="46">
        <v>139515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139515</v>
      </c>
      <c r="P14" s="47">
        <f t="shared" si="1"/>
        <v>8.2714768482836316</v>
      </c>
      <c r="Q14" s="9"/>
    </row>
    <row r="15" spans="1:134" ht="15.75">
      <c r="A15" s="29" t="s">
        <v>16</v>
      </c>
      <c r="B15" s="30"/>
      <c r="C15" s="31"/>
      <c r="D15" s="32">
        <f t="shared" ref="D15:N15" si="3">SUM(D16:D28)</f>
        <v>4480697</v>
      </c>
      <c r="E15" s="32">
        <f t="shared" si="3"/>
        <v>91576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130091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32">
        <f t="shared" si="3"/>
        <v>0</v>
      </c>
      <c r="O15" s="44">
        <f>SUM(D15:N15)</f>
        <v>4702364</v>
      </c>
      <c r="P15" s="45">
        <f t="shared" si="1"/>
        <v>278.79077488587183</v>
      </c>
      <c r="Q15" s="10"/>
    </row>
    <row r="16" spans="1:134">
      <c r="A16" s="12"/>
      <c r="B16" s="25">
        <v>322</v>
      </c>
      <c r="C16" s="20" t="s">
        <v>140</v>
      </c>
      <c r="D16" s="46">
        <v>1982022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>SUM(D16:N16)</f>
        <v>1982022</v>
      </c>
      <c r="P16" s="47">
        <f t="shared" si="1"/>
        <v>117.50886346119641</v>
      </c>
      <c r="Q16" s="9"/>
    </row>
    <row r="17" spans="1:17">
      <c r="A17" s="12"/>
      <c r="B17" s="25">
        <v>323.10000000000002</v>
      </c>
      <c r="C17" s="20" t="s">
        <v>17</v>
      </c>
      <c r="D17" s="46">
        <v>1815454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:O28" si="4">SUM(D17:N17)</f>
        <v>1815454</v>
      </c>
      <c r="P17" s="47">
        <f t="shared" si="1"/>
        <v>107.63348550423905</v>
      </c>
      <c r="Q17" s="9"/>
    </row>
    <row r="18" spans="1:17">
      <c r="A18" s="12"/>
      <c r="B18" s="25">
        <v>323.39999999999998</v>
      </c>
      <c r="C18" s="20" t="s">
        <v>18</v>
      </c>
      <c r="D18" s="46">
        <v>13087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13087</v>
      </c>
      <c r="P18" s="47">
        <f t="shared" si="1"/>
        <v>0.77589375704037467</v>
      </c>
      <c r="Q18" s="9"/>
    </row>
    <row r="19" spans="1:17">
      <c r="A19" s="12"/>
      <c r="B19" s="25">
        <v>323.7</v>
      </c>
      <c r="C19" s="20" t="s">
        <v>20</v>
      </c>
      <c r="D19" s="46">
        <v>635670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635670</v>
      </c>
      <c r="P19" s="47">
        <f t="shared" si="1"/>
        <v>37.687199857710318</v>
      </c>
      <c r="Q19" s="9"/>
    </row>
    <row r="20" spans="1:17">
      <c r="A20" s="12"/>
      <c r="B20" s="25">
        <v>324.11</v>
      </c>
      <c r="C20" s="20" t="s">
        <v>21</v>
      </c>
      <c r="D20" s="46">
        <v>0</v>
      </c>
      <c r="E20" s="46">
        <v>11900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11900</v>
      </c>
      <c r="P20" s="47">
        <f t="shared" si="1"/>
        <v>0.70551965376178338</v>
      </c>
      <c r="Q20" s="9"/>
    </row>
    <row r="21" spans="1:17">
      <c r="A21" s="12"/>
      <c r="B21" s="25">
        <v>324.12</v>
      </c>
      <c r="C21" s="20" t="s">
        <v>81</v>
      </c>
      <c r="D21" s="46">
        <v>0</v>
      </c>
      <c r="E21" s="46">
        <v>54616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54616</v>
      </c>
      <c r="P21" s="47">
        <f t="shared" si="1"/>
        <v>3.2380387739372738</v>
      </c>
      <c r="Q21" s="9"/>
    </row>
    <row r="22" spans="1:17">
      <c r="A22" s="12"/>
      <c r="B22" s="25">
        <v>324.20999999999998</v>
      </c>
      <c r="C22" s="20" t="s">
        <v>22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93255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93255</v>
      </c>
      <c r="P22" s="47">
        <f t="shared" si="1"/>
        <v>5.5288433034920255</v>
      </c>
      <c r="Q22" s="9"/>
    </row>
    <row r="23" spans="1:17">
      <c r="A23" s="12"/>
      <c r="B23" s="25">
        <v>324.22000000000003</v>
      </c>
      <c r="C23" s="20" t="s">
        <v>82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36836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36836</v>
      </c>
      <c r="P23" s="47">
        <f t="shared" si="1"/>
        <v>2.1839094089049622</v>
      </c>
      <c r="Q23" s="9"/>
    </row>
    <row r="24" spans="1:17">
      <c r="A24" s="12"/>
      <c r="B24" s="25">
        <v>324.41000000000003</v>
      </c>
      <c r="C24" s="20" t="s">
        <v>129</v>
      </c>
      <c r="D24" s="46">
        <v>0</v>
      </c>
      <c r="E24" s="46">
        <v>910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910</v>
      </c>
      <c r="P24" s="47">
        <f t="shared" si="1"/>
        <v>5.3951502934724609E-2</v>
      </c>
      <c r="Q24" s="9"/>
    </row>
    <row r="25" spans="1:17">
      <c r="A25" s="12"/>
      <c r="B25" s="25">
        <v>324.42</v>
      </c>
      <c r="C25" s="20" t="s">
        <v>130</v>
      </c>
      <c r="D25" s="46">
        <v>0</v>
      </c>
      <c r="E25" s="46">
        <v>4401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4401</v>
      </c>
      <c r="P25" s="47">
        <f t="shared" si="1"/>
        <v>0.26092369716013519</v>
      </c>
      <c r="Q25" s="9"/>
    </row>
    <row r="26" spans="1:17">
      <c r="A26" s="12"/>
      <c r="B26" s="25">
        <v>324.61</v>
      </c>
      <c r="C26" s="20" t="s">
        <v>23</v>
      </c>
      <c r="D26" s="46">
        <v>0</v>
      </c>
      <c r="E26" s="46">
        <v>11725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11725</v>
      </c>
      <c r="P26" s="47">
        <f t="shared" si="1"/>
        <v>0.69514436473587482</v>
      </c>
      <c r="Q26" s="9"/>
    </row>
    <row r="27" spans="1:17">
      <c r="A27" s="12"/>
      <c r="B27" s="25">
        <v>324.62</v>
      </c>
      <c r="C27" s="20" t="s">
        <v>83</v>
      </c>
      <c r="D27" s="46">
        <v>0</v>
      </c>
      <c r="E27" s="46">
        <v>8024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4"/>
        <v>8024</v>
      </c>
      <c r="P27" s="47">
        <f t="shared" si="1"/>
        <v>0.47572182367937393</v>
      </c>
      <c r="Q27" s="9"/>
    </row>
    <row r="28" spans="1:17">
      <c r="A28" s="12"/>
      <c r="B28" s="25">
        <v>325.2</v>
      </c>
      <c r="C28" s="20" t="s">
        <v>24</v>
      </c>
      <c r="D28" s="46">
        <v>34464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4"/>
        <v>34464</v>
      </c>
      <c r="P28" s="47">
        <f t="shared" si="1"/>
        <v>2.0432797770795044</v>
      </c>
      <c r="Q28" s="9"/>
    </row>
    <row r="29" spans="1:17" ht="15.75">
      <c r="A29" s="29" t="s">
        <v>141</v>
      </c>
      <c r="B29" s="30"/>
      <c r="C29" s="31"/>
      <c r="D29" s="32">
        <f t="shared" ref="D29:N29" si="5">SUM(D30:D37)</f>
        <v>2705887</v>
      </c>
      <c r="E29" s="32">
        <f t="shared" si="5"/>
        <v>0</v>
      </c>
      <c r="F29" s="32">
        <f t="shared" si="5"/>
        <v>0</v>
      </c>
      <c r="G29" s="32">
        <f t="shared" si="5"/>
        <v>0</v>
      </c>
      <c r="H29" s="32">
        <f t="shared" si="5"/>
        <v>0</v>
      </c>
      <c r="I29" s="32">
        <f t="shared" si="5"/>
        <v>0</v>
      </c>
      <c r="J29" s="32">
        <f t="shared" si="5"/>
        <v>0</v>
      </c>
      <c r="K29" s="32">
        <f t="shared" si="5"/>
        <v>0</v>
      </c>
      <c r="L29" s="32">
        <f t="shared" si="5"/>
        <v>0</v>
      </c>
      <c r="M29" s="32">
        <f t="shared" si="5"/>
        <v>0</v>
      </c>
      <c r="N29" s="32">
        <f t="shared" si="5"/>
        <v>0</v>
      </c>
      <c r="O29" s="44">
        <f>SUM(D29:N29)</f>
        <v>2705887</v>
      </c>
      <c r="P29" s="45">
        <f t="shared" si="1"/>
        <v>160.42491255113535</v>
      </c>
      <c r="Q29" s="10"/>
    </row>
    <row r="30" spans="1:17">
      <c r="A30" s="12"/>
      <c r="B30" s="25">
        <v>331.2</v>
      </c>
      <c r="C30" s="20" t="s">
        <v>26</v>
      </c>
      <c r="D30" s="46">
        <v>853452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>SUM(D30:N30)</f>
        <v>853452</v>
      </c>
      <c r="P30" s="47">
        <f t="shared" si="1"/>
        <v>50.598920969941304</v>
      </c>
      <c r="Q30" s="9"/>
    </row>
    <row r="31" spans="1:17">
      <c r="A31" s="12"/>
      <c r="B31" s="25">
        <v>334.2</v>
      </c>
      <c r="C31" s="20" t="s">
        <v>29</v>
      </c>
      <c r="D31" s="46">
        <v>22345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ref="O31:O36" si="6">SUM(D31:N31)</f>
        <v>22345</v>
      </c>
      <c r="P31" s="47">
        <f t="shared" si="1"/>
        <v>1.3247761901938697</v>
      </c>
      <c r="Q31" s="9"/>
    </row>
    <row r="32" spans="1:17">
      <c r="A32" s="12"/>
      <c r="B32" s="25">
        <v>335.125</v>
      </c>
      <c r="C32" s="20" t="s">
        <v>142</v>
      </c>
      <c r="D32" s="46">
        <v>520595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520595</v>
      </c>
      <c r="P32" s="47">
        <f t="shared" si="1"/>
        <v>30.864706231102151</v>
      </c>
      <c r="Q32" s="9"/>
    </row>
    <row r="33" spans="1:17">
      <c r="A33" s="12"/>
      <c r="B33" s="25">
        <v>335.14</v>
      </c>
      <c r="C33" s="20" t="s">
        <v>94</v>
      </c>
      <c r="D33" s="46">
        <v>425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425</v>
      </c>
      <c r="P33" s="47">
        <f t="shared" si="1"/>
        <v>2.5197130491492262E-2</v>
      </c>
      <c r="Q33" s="9"/>
    </row>
    <row r="34" spans="1:17">
      <c r="A34" s="12"/>
      <c r="B34" s="25">
        <v>335.15</v>
      </c>
      <c r="C34" s="20" t="s">
        <v>95</v>
      </c>
      <c r="D34" s="46">
        <v>17679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17679</v>
      </c>
      <c r="P34" s="47">
        <f t="shared" si="1"/>
        <v>1.0481413410802158</v>
      </c>
      <c r="Q34" s="9"/>
    </row>
    <row r="35" spans="1:17">
      <c r="A35" s="12"/>
      <c r="B35" s="25">
        <v>335.18</v>
      </c>
      <c r="C35" s="20" t="s">
        <v>143</v>
      </c>
      <c r="D35" s="46">
        <v>1258169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1258169</v>
      </c>
      <c r="P35" s="47">
        <f t="shared" si="1"/>
        <v>74.593525819647837</v>
      </c>
      <c r="Q35" s="9"/>
    </row>
    <row r="36" spans="1:17">
      <c r="A36" s="12"/>
      <c r="B36" s="25">
        <v>335.21</v>
      </c>
      <c r="C36" s="20" t="s">
        <v>35</v>
      </c>
      <c r="D36" s="46">
        <v>16470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16470</v>
      </c>
      <c r="P36" s="47">
        <f t="shared" si="1"/>
        <v>0.97646291575265309</v>
      </c>
      <c r="Q36" s="9"/>
    </row>
    <row r="37" spans="1:17">
      <c r="A37" s="12"/>
      <c r="B37" s="25">
        <v>338</v>
      </c>
      <c r="C37" s="20" t="s">
        <v>36</v>
      </c>
      <c r="D37" s="46">
        <v>16752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>SUM(D37:N37)</f>
        <v>16752</v>
      </c>
      <c r="P37" s="47">
        <f t="shared" ref="P37:P62" si="7">(O37/P$64)</f>
        <v>0.99318195292583156</v>
      </c>
      <c r="Q37" s="9"/>
    </row>
    <row r="38" spans="1:17" ht="15.75">
      <c r="A38" s="29" t="s">
        <v>41</v>
      </c>
      <c r="B38" s="30"/>
      <c r="C38" s="31"/>
      <c r="D38" s="32">
        <f t="shared" ref="D38:N38" si="8">SUM(D39:D47)</f>
        <v>1912828</v>
      </c>
      <c r="E38" s="32">
        <f t="shared" si="8"/>
        <v>42150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6802089</v>
      </c>
      <c r="J38" s="32">
        <f t="shared" si="8"/>
        <v>1305718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 t="shared" si="8"/>
        <v>0</v>
      </c>
      <c r="O38" s="32">
        <f>SUM(D38:N38)</f>
        <v>10062785</v>
      </c>
      <c r="P38" s="45">
        <f t="shared" si="7"/>
        <v>596.5960158890141</v>
      </c>
      <c r="Q38" s="10"/>
    </row>
    <row r="39" spans="1:17">
      <c r="A39" s="12"/>
      <c r="B39" s="25">
        <v>341.9</v>
      </c>
      <c r="C39" s="20" t="s">
        <v>97</v>
      </c>
      <c r="D39" s="46">
        <v>48691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ref="O39:O47" si="9">SUM(D39:N39)</f>
        <v>48691</v>
      </c>
      <c r="P39" s="47">
        <f t="shared" si="7"/>
        <v>2.8867611312029409</v>
      </c>
      <c r="Q39" s="9"/>
    </row>
    <row r="40" spans="1:17">
      <c r="A40" s="12"/>
      <c r="B40" s="25">
        <v>342.1</v>
      </c>
      <c r="C40" s="20" t="s">
        <v>45</v>
      </c>
      <c r="D40" s="46">
        <v>254183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9"/>
        <v>254183</v>
      </c>
      <c r="P40" s="47">
        <f t="shared" si="7"/>
        <v>15.069840516985831</v>
      </c>
      <c r="Q40" s="9"/>
    </row>
    <row r="41" spans="1:17">
      <c r="A41" s="12"/>
      <c r="B41" s="25">
        <v>342.6</v>
      </c>
      <c r="C41" s="20" t="s">
        <v>46</v>
      </c>
      <c r="D41" s="46">
        <v>853628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9"/>
        <v>853628</v>
      </c>
      <c r="P41" s="47">
        <f t="shared" si="7"/>
        <v>50.609355546333077</v>
      </c>
      <c r="Q41" s="9"/>
    </row>
    <row r="42" spans="1:17">
      <c r="A42" s="12"/>
      <c r="B42" s="25">
        <v>343.3</v>
      </c>
      <c r="C42" s="20" t="s">
        <v>47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3108330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9"/>
        <v>3108330</v>
      </c>
      <c r="P42" s="47">
        <f t="shared" si="7"/>
        <v>184.28469793087092</v>
      </c>
      <c r="Q42" s="9"/>
    </row>
    <row r="43" spans="1:17">
      <c r="A43" s="12"/>
      <c r="B43" s="25">
        <v>343.5</v>
      </c>
      <c r="C43" s="20" t="s">
        <v>48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2627254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9"/>
        <v>2627254</v>
      </c>
      <c r="P43" s="47">
        <f t="shared" si="7"/>
        <v>155.76296911128239</v>
      </c>
      <c r="Q43" s="9"/>
    </row>
    <row r="44" spans="1:17">
      <c r="A44" s="12"/>
      <c r="B44" s="25">
        <v>343.8</v>
      </c>
      <c r="C44" s="20" t="s">
        <v>75</v>
      </c>
      <c r="D44" s="46">
        <v>0</v>
      </c>
      <c r="E44" s="46">
        <v>42150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9"/>
        <v>42150</v>
      </c>
      <c r="P44" s="47">
        <f t="shared" si="7"/>
        <v>2.4989624710974092</v>
      </c>
      <c r="Q44" s="9"/>
    </row>
    <row r="45" spans="1:17">
      <c r="A45" s="12"/>
      <c r="B45" s="25">
        <v>343.9</v>
      </c>
      <c r="C45" s="20" t="s">
        <v>49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468945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9"/>
        <v>468945</v>
      </c>
      <c r="P45" s="47">
        <f t="shared" si="7"/>
        <v>27.802513784312563</v>
      </c>
      <c r="Q45" s="9"/>
    </row>
    <row r="46" spans="1:17">
      <c r="A46" s="12"/>
      <c r="B46" s="25">
        <v>347.2</v>
      </c>
      <c r="C46" s="20" t="s">
        <v>50</v>
      </c>
      <c r="D46" s="46">
        <v>756326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9"/>
        <v>756326</v>
      </c>
      <c r="P46" s="47">
        <f t="shared" si="7"/>
        <v>44.840576273196184</v>
      </c>
      <c r="Q46" s="9"/>
    </row>
    <row r="47" spans="1:17">
      <c r="A47" s="12"/>
      <c r="B47" s="25">
        <v>349</v>
      </c>
      <c r="C47" s="20" t="s">
        <v>144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597560</v>
      </c>
      <c r="J47" s="46">
        <v>1305718</v>
      </c>
      <c r="K47" s="46">
        <v>0</v>
      </c>
      <c r="L47" s="46">
        <v>0</v>
      </c>
      <c r="M47" s="46">
        <v>0</v>
      </c>
      <c r="N47" s="46">
        <v>0</v>
      </c>
      <c r="O47" s="46">
        <f t="shared" si="9"/>
        <v>1903278</v>
      </c>
      <c r="P47" s="47">
        <f t="shared" si="7"/>
        <v>112.84033912373273</v>
      </c>
      <c r="Q47" s="9"/>
    </row>
    <row r="48" spans="1:17" ht="15.75">
      <c r="A48" s="29" t="s">
        <v>42</v>
      </c>
      <c r="B48" s="30"/>
      <c r="C48" s="31"/>
      <c r="D48" s="32">
        <f t="shared" ref="D48:N48" si="10">SUM(D49:D50)</f>
        <v>116408</v>
      </c>
      <c r="E48" s="32">
        <f t="shared" si="10"/>
        <v>20398</v>
      </c>
      <c r="F48" s="32">
        <f t="shared" si="10"/>
        <v>0</v>
      </c>
      <c r="G48" s="32">
        <f t="shared" si="10"/>
        <v>0</v>
      </c>
      <c r="H48" s="32">
        <f t="shared" si="10"/>
        <v>0</v>
      </c>
      <c r="I48" s="32">
        <f t="shared" si="10"/>
        <v>0</v>
      </c>
      <c r="J48" s="32">
        <f t="shared" si="10"/>
        <v>0</v>
      </c>
      <c r="K48" s="32">
        <f t="shared" si="10"/>
        <v>0</v>
      </c>
      <c r="L48" s="32">
        <f t="shared" si="10"/>
        <v>0</v>
      </c>
      <c r="M48" s="32">
        <f t="shared" si="10"/>
        <v>0</v>
      </c>
      <c r="N48" s="32">
        <f t="shared" si="10"/>
        <v>0</v>
      </c>
      <c r="O48" s="32">
        <f>SUM(D48:N48)</f>
        <v>136806</v>
      </c>
      <c r="P48" s="45">
        <f t="shared" si="7"/>
        <v>8.1108673741625665</v>
      </c>
      <c r="Q48" s="10"/>
    </row>
    <row r="49" spans="1:120">
      <c r="A49" s="13"/>
      <c r="B49" s="39">
        <v>351.1</v>
      </c>
      <c r="C49" s="21" t="s">
        <v>53</v>
      </c>
      <c r="D49" s="46">
        <v>112285</v>
      </c>
      <c r="E49" s="46">
        <v>20398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>SUM(D49:N49)</f>
        <v>132683</v>
      </c>
      <c r="P49" s="47">
        <f t="shared" si="7"/>
        <v>7.8664255647121601</v>
      </c>
      <c r="Q49" s="9"/>
    </row>
    <row r="50" spans="1:120">
      <c r="A50" s="13"/>
      <c r="B50" s="39">
        <v>354</v>
      </c>
      <c r="C50" s="21" t="s">
        <v>76</v>
      </c>
      <c r="D50" s="46">
        <v>4123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>SUM(D50:N50)</f>
        <v>4123</v>
      </c>
      <c r="P50" s="47">
        <f t="shared" si="7"/>
        <v>0.24444180945040611</v>
      </c>
      <c r="Q50" s="9"/>
    </row>
    <row r="51" spans="1:120" ht="15.75">
      <c r="A51" s="29" t="s">
        <v>4</v>
      </c>
      <c r="B51" s="30"/>
      <c r="C51" s="31"/>
      <c r="D51" s="32">
        <f t="shared" ref="D51:N51" si="11">SUM(D52:D58)</f>
        <v>113293</v>
      </c>
      <c r="E51" s="32">
        <f t="shared" si="11"/>
        <v>408278</v>
      </c>
      <c r="F51" s="32">
        <f t="shared" si="11"/>
        <v>0</v>
      </c>
      <c r="G51" s="32">
        <f t="shared" si="11"/>
        <v>4503</v>
      </c>
      <c r="H51" s="32">
        <f t="shared" si="11"/>
        <v>0</v>
      </c>
      <c r="I51" s="32">
        <f t="shared" si="11"/>
        <v>33377834</v>
      </c>
      <c r="J51" s="32">
        <f t="shared" si="11"/>
        <v>93089</v>
      </c>
      <c r="K51" s="32">
        <f t="shared" si="11"/>
        <v>11399902</v>
      </c>
      <c r="L51" s="32">
        <f t="shared" si="11"/>
        <v>0</v>
      </c>
      <c r="M51" s="32">
        <f t="shared" si="11"/>
        <v>0</v>
      </c>
      <c r="N51" s="32">
        <f t="shared" si="11"/>
        <v>0</v>
      </c>
      <c r="O51" s="32">
        <f>SUM(D51:N51)</f>
        <v>45396899</v>
      </c>
      <c r="P51" s="45">
        <f t="shared" si="7"/>
        <v>2691.462560028458</v>
      </c>
      <c r="Q51" s="10"/>
    </row>
    <row r="52" spans="1:120">
      <c r="A52" s="12"/>
      <c r="B52" s="25">
        <v>361.1</v>
      </c>
      <c r="C52" s="20" t="s">
        <v>54</v>
      </c>
      <c r="D52" s="46">
        <v>103442</v>
      </c>
      <c r="E52" s="46">
        <v>3607</v>
      </c>
      <c r="F52" s="46">
        <v>0</v>
      </c>
      <c r="G52" s="46">
        <v>8211</v>
      </c>
      <c r="H52" s="46">
        <v>0</v>
      </c>
      <c r="I52" s="46">
        <v>72214</v>
      </c>
      <c r="J52" s="46">
        <v>10864</v>
      </c>
      <c r="K52" s="46">
        <v>1243575</v>
      </c>
      <c r="L52" s="46">
        <v>0</v>
      </c>
      <c r="M52" s="46">
        <v>0</v>
      </c>
      <c r="N52" s="46">
        <v>0</v>
      </c>
      <c r="O52" s="46">
        <f>SUM(D52:N52)</f>
        <v>1441913</v>
      </c>
      <c r="P52" s="47">
        <f t="shared" si="7"/>
        <v>85.48722357265666</v>
      </c>
      <c r="Q52" s="9"/>
    </row>
    <row r="53" spans="1:120">
      <c r="A53" s="12"/>
      <c r="B53" s="25">
        <v>361.3</v>
      </c>
      <c r="C53" s="20" t="s">
        <v>55</v>
      </c>
      <c r="D53" s="46">
        <v>-50343</v>
      </c>
      <c r="E53" s="46">
        <v>-1873</v>
      </c>
      <c r="F53" s="46">
        <v>0</v>
      </c>
      <c r="G53" s="46">
        <v>-3708</v>
      </c>
      <c r="H53" s="46">
        <v>0</v>
      </c>
      <c r="I53" s="46">
        <v>-40039</v>
      </c>
      <c r="J53" s="46">
        <v>-5448</v>
      </c>
      <c r="K53" s="46">
        <v>0</v>
      </c>
      <c r="L53" s="46">
        <v>0</v>
      </c>
      <c r="M53" s="46">
        <v>0</v>
      </c>
      <c r="N53" s="46">
        <v>0</v>
      </c>
      <c r="O53" s="46">
        <f t="shared" ref="O53:O58" si="12">SUM(D53:N53)</f>
        <v>-101411</v>
      </c>
      <c r="P53" s="47">
        <f t="shared" si="7"/>
        <v>-6.0123910594652283</v>
      </c>
      <c r="Q53" s="9"/>
    </row>
    <row r="54" spans="1:120">
      <c r="A54" s="12"/>
      <c r="B54" s="25">
        <v>361.4</v>
      </c>
      <c r="C54" s="20" t="s">
        <v>114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8381882</v>
      </c>
      <c r="L54" s="46">
        <v>0</v>
      </c>
      <c r="M54" s="46">
        <v>0</v>
      </c>
      <c r="N54" s="46">
        <v>0</v>
      </c>
      <c r="O54" s="46">
        <f t="shared" si="12"/>
        <v>8381882</v>
      </c>
      <c r="P54" s="47">
        <f t="shared" si="7"/>
        <v>496.93970474891802</v>
      </c>
      <c r="Q54" s="9"/>
    </row>
    <row r="55" spans="1:120">
      <c r="A55" s="12"/>
      <c r="B55" s="25">
        <v>364</v>
      </c>
      <c r="C55" s="20" t="s">
        <v>98</v>
      </c>
      <c r="D55" s="46">
        <v>3</v>
      </c>
      <c r="E55" s="46">
        <v>0</v>
      </c>
      <c r="F55" s="46">
        <v>0</v>
      </c>
      <c r="G55" s="46">
        <v>0</v>
      </c>
      <c r="H55" s="46">
        <v>0</v>
      </c>
      <c r="I55" s="46">
        <v>79</v>
      </c>
      <c r="J55" s="46">
        <v>87673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2"/>
        <v>87755</v>
      </c>
      <c r="P55" s="47">
        <f t="shared" si="7"/>
        <v>5.2027627912491852</v>
      </c>
      <c r="Q55" s="9"/>
    </row>
    <row r="56" spans="1:120">
      <c r="A56" s="12"/>
      <c r="B56" s="25">
        <v>366</v>
      </c>
      <c r="C56" s="20" t="s">
        <v>57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33345400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2"/>
        <v>33345400</v>
      </c>
      <c r="P56" s="47">
        <f t="shared" si="7"/>
        <v>1976.9609296258968</v>
      </c>
      <c r="Q56" s="9"/>
    </row>
    <row r="57" spans="1:120">
      <c r="A57" s="12"/>
      <c r="B57" s="25">
        <v>368</v>
      </c>
      <c r="C57" s="20" t="s">
        <v>58</v>
      </c>
      <c r="D57" s="46">
        <v>0</v>
      </c>
      <c r="E57" s="46">
        <v>406544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1774445</v>
      </c>
      <c r="L57" s="46">
        <v>0</v>
      </c>
      <c r="M57" s="46">
        <v>0</v>
      </c>
      <c r="N57" s="46">
        <v>0</v>
      </c>
      <c r="O57" s="46">
        <f t="shared" si="12"/>
        <v>2180989</v>
      </c>
      <c r="P57" s="47">
        <f t="shared" si="7"/>
        <v>129.30509278472758</v>
      </c>
      <c r="Q57" s="9"/>
    </row>
    <row r="58" spans="1:120">
      <c r="A58" s="12"/>
      <c r="B58" s="25">
        <v>369.9</v>
      </c>
      <c r="C58" s="20" t="s">
        <v>59</v>
      </c>
      <c r="D58" s="46">
        <v>60191</v>
      </c>
      <c r="E58" s="46">
        <v>0</v>
      </c>
      <c r="F58" s="46">
        <v>0</v>
      </c>
      <c r="G58" s="46">
        <v>0</v>
      </c>
      <c r="H58" s="46">
        <v>0</v>
      </c>
      <c r="I58" s="46">
        <v>180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2"/>
        <v>60371</v>
      </c>
      <c r="P58" s="47">
        <f t="shared" si="7"/>
        <v>3.5792375644750103</v>
      </c>
      <c r="Q58" s="9"/>
    </row>
    <row r="59" spans="1:120" ht="15.75">
      <c r="A59" s="29" t="s">
        <v>43</v>
      </c>
      <c r="B59" s="30"/>
      <c r="C59" s="31"/>
      <c r="D59" s="32">
        <f t="shared" ref="D59:N59" si="13">SUM(D60:D61)</f>
        <v>1350000</v>
      </c>
      <c r="E59" s="32">
        <f t="shared" si="13"/>
        <v>0</v>
      </c>
      <c r="F59" s="32">
        <f t="shared" si="13"/>
        <v>0</v>
      </c>
      <c r="G59" s="32">
        <f t="shared" si="13"/>
        <v>244900</v>
      </c>
      <c r="H59" s="32">
        <f t="shared" si="13"/>
        <v>0</v>
      </c>
      <c r="I59" s="32">
        <f t="shared" si="13"/>
        <v>0</v>
      </c>
      <c r="J59" s="32">
        <f t="shared" si="13"/>
        <v>15383</v>
      </c>
      <c r="K59" s="32">
        <f t="shared" si="13"/>
        <v>0</v>
      </c>
      <c r="L59" s="32">
        <f t="shared" si="13"/>
        <v>0</v>
      </c>
      <c r="M59" s="32">
        <f t="shared" si="13"/>
        <v>0</v>
      </c>
      <c r="N59" s="32">
        <f t="shared" si="13"/>
        <v>0</v>
      </c>
      <c r="O59" s="32">
        <f>SUM(D59:N59)</f>
        <v>1610283</v>
      </c>
      <c r="P59" s="45">
        <f t="shared" si="7"/>
        <v>95.469437362897963</v>
      </c>
      <c r="Q59" s="9"/>
    </row>
    <row r="60" spans="1:120">
      <c r="A60" s="12"/>
      <c r="B60" s="25">
        <v>381</v>
      </c>
      <c r="C60" s="20" t="s">
        <v>60</v>
      </c>
      <c r="D60" s="46">
        <v>1350000</v>
      </c>
      <c r="E60" s="46">
        <v>0</v>
      </c>
      <c r="F60" s="46">
        <v>0</v>
      </c>
      <c r="G60" s="46">
        <v>244900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>SUM(D60:N60)</f>
        <v>1594900</v>
      </c>
      <c r="P60" s="47">
        <f t="shared" si="7"/>
        <v>94.557419813837669</v>
      </c>
      <c r="Q60" s="9"/>
    </row>
    <row r="61" spans="1:120" ht="15.75" thickBot="1">
      <c r="A61" s="12"/>
      <c r="B61" s="25">
        <v>389.4</v>
      </c>
      <c r="C61" s="20" t="s">
        <v>61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15383</v>
      </c>
      <c r="K61" s="46">
        <v>0</v>
      </c>
      <c r="L61" s="46">
        <v>0</v>
      </c>
      <c r="M61" s="46">
        <v>0</v>
      </c>
      <c r="N61" s="46">
        <v>0</v>
      </c>
      <c r="O61" s="46">
        <f>SUM(D61:N61)</f>
        <v>15383</v>
      </c>
      <c r="P61" s="47">
        <f t="shared" si="7"/>
        <v>0.9120175490602952</v>
      </c>
      <c r="Q61" s="9"/>
    </row>
    <row r="62" spans="1:120" ht="16.5" thickBot="1">
      <c r="A62" s="14" t="s">
        <v>51</v>
      </c>
      <c r="B62" s="23"/>
      <c r="C62" s="22"/>
      <c r="D62" s="15">
        <f t="shared" ref="D62:N62" si="14">SUM(D5,D15,D29,D38,D48,D51,D59)</f>
        <v>24471307</v>
      </c>
      <c r="E62" s="15">
        <f t="shared" si="14"/>
        <v>562402</v>
      </c>
      <c r="F62" s="15">
        <f t="shared" si="14"/>
        <v>0</v>
      </c>
      <c r="G62" s="15">
        <f t="shared" si="14"/>
        <v>1552818</v>
      </c>
      <c r="H62" s="15">
        <f t="shared" si="14"/>
        <v>0</v>
      </c>
      <c r="I62" s="15">
        <f t="shared" si="14"/>
        <v>40310014</v>
      </c>
      <c r="J62" s="15">
        <f t="shared" si="14"/>
        <v>1414190</v>
      </c>
      <c r="K62" s="15">
        <f t="shared" si="14"/>
        <v>11806446</v>
      </c>
      <c r="L62" s="15">
        <f t="shared" si="14"/>
        <v>0</v>
      </c>
      <c r="M62" s="15">
        <f t="shared" si="14"/>
        <v>0</v>
      </c>
      <c r="N62" s="15">
        <f t="shared" si="14"/>
        <v>0</v>
      </c>
      <c r="O62" s="15">
        <f>SUM(D62:N62)</f>
        <v>80117177</v>
      </c>
      <c r="P62" s="38">
        <f t="shared" si="7"/>
        <v>4749.9363846564302</v>
      </c>
      <c r="Q62" s="6"/>
      <c r="R62" s="2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</row>
    <row r="63" spans="1:120">
      <c r="A63" s="16"/>
      <c r="B63" s="18"/>
      <c r="C63" s="18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9"/>
    </row>
    <row r="64" spans="1:120">
      <c r="A64" s="40"/>
      <c r="B64" s="41"/>
      <c r="C64" s="41"/>
      <c r="D64" s="42"/>
      <c r="E64" s="42"/>
      <c r="F64" s="42"/>
      <c r="G64" s="42"/>
      <c r="H64" s="42"/>
      <c r="I64" s="42"/>
      <c r="J64" s="42"/>
      <c r="K64" s="42"/>
      <c r="L64" s="42"/>
      <c r="M64" s="48" t="s">
        <v>145</v>
      </c>
      <c r="N64" s="48"/>
      <c r="O64" s="48"/>
      <c r="P64" s="43">
        <v>16867</v>
      </c>
    </row>
    <row r="65" spans="1:16">
      <c r="A65" s="49"/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1"/>
    </row>
    <row r="66" spans="1:16" ht="15.75" customHeight="1" thickBot="1">
      <c r="A66" s="52" t="s">
        <v>78</v>
      </c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4"/>
    </row>
  </sheetData>
  <mergeCells count="10">
    <mergeCell ref="M64:O64"/>
    <mergeCell ref="A65:P65"/>
    <mergeCell ref="A66:P6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62</v>
      </c>
      <c r="B3" s="62"/>
      <c r="C3" s="63"/>
      <c r="D3" s="67" t="s">
        <v>37</v>
      </c>
      <c r="E3" s="68"/>
      <c r="F3" s="68"/>
      <c r="G3" s="68"/>
      <c r="H3" s="69"/>
      <c r="I3" s="67" t="s">
        <v>38</v>
      </c>
      <c r="J3" s="69"/>
      <c r="K3" s="67" t="s">
        <v>40</v>
      </c>
      <c r="L3" s="69"/>
      <c r="M3" s="36"/>
      <c r="N3" s="37"/>
      <c r="O3" s="70" t="s">
        <v>67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63</v>
      </c>
      <c r="F4" s="34" t="s">
        <v>64</v>
      </c>
      <c r="G4" s="34" t="s">
        <v>65</v>
      </c>
      <c r="H4" s="34" t="s">
        <v>6</v>
      </c>
      <c r="I4" s="34" t="s">
        <v>7</v>
      </c>
      <c r="J4" s="35" t="s">
        <v>66</v>
      </c>
      <c r="K4" s="35" t="s">
        <v>8</v>
      </c>
      <c r="L4" s="35" t="s">
        <v>9</v>
      </c>
      <c r="M4" s="35" t="s">
        <v>10</v>
      </c>
      <c r="N4" s="35" t="s">
        <v>39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13297524</v>
      </c>
      <c r="E5" s="27">
        <f t="shared" si="0"/>
        <v>0</v>
      </c>
      <c r="F5" s="27">
        <f t="shared" si="0"/>
        <v>0</v>
      </c>
      <c r="G5" s="27">
        <f t="shared" si="0"/>
        <v>986966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392912</v>
      </c>
      <c r="L5" s="27">
        <f t="shared" si="0"/>
        <v>0</v>
      </c>
      <c r="M5" s="27">
        <f t="shared" si="0"/>
        <v>0</v>
      </c>
      <c r="N5" s="28">
        <f>SUM(D5:M5)</f>
        <v>14677402</v>
      </c>
      <c r="O5" s="33">
        <f t="shared" ref="O5:O36" si="1">(N5/O$63)</f>
        <v>832.38257812056941</v>
      </c>
      <c r="P5" s="6"/>
    </row>
    <row r="6" spans="1:133">
      <c r="A6" s="12"/>
      <c r="B6" s="25">
        <v>311</v>
      </c>
      <c r="C6" s="20" t="s">
        <v>3</v>
      </c>
      <c r="D6" s="46">
        <v>9109225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9109225</v>
      </c>
      <c r="O6" s="47">
        <f t="shared" si="1"/>
        <v>516.60097544377015</v>
      </c>
      <c r="P6" s="9"/>
    </row>
    <row r="7" spans="1:133">
      <c r="A7" s="12"/>
      <c r="B7" s="25">
        <v>312.41000000000003</v>
      </c>
      <c r="C7" s="20" t="s">
        <v>11</v>
      </c>
      <c r="D7" s="46">
        <v>243198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243198</v>
      </c>
      <c r="O7" s="47">
        <f t="shared" si="1"/>
        <v>13.792207792207792</v>
      </c>
      <c r="P7" s="9"/>
    </row>
    <row r="8" spans="1:133">
      <c r="A8" s="12"/>
      <c r="B8" s="25">
        <v>312.51</v>
      </c>
      <c r="C8" s="20" t="s">
        <v>69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197627</v>
      </c>
      <c r="L8" s="46">
        <v>0</v>
      </c>
      <c r="M8" s="46">
        <v>0</v>
      </c>
      <c r="N8" s="46">
        <f>SUM(D8:M8)</f>
        <v>197627</v>
      </c>
      <c r="O8" s="47">
        <f t="shared" si="1"/>
        <v>11.207792207792208</v>
      </c>
      <c r="P8" s="9"/>
    </row>
    <row r="9" spans="1:133">
      <c r="A9" s="12"/>
      <c r="B9" s="25">
        <v>312.52</v>
      </c>
      <c r="C9" s="20" t="s">
        <v>90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195285</v>
      </c>
      <c r="L9" s="46">
        <v>0</v>
      </c>
      <c r="M9" s="46">
        <v>0</v>
      </c>
      <c r="N9" s="46">
        <f>SUM(D9:M9)</f>
        <v>195285</v>
      </c>
      <c r="O9" s="47">
        <f t="shared" si="1"/>
        <v>11.074973061872624</v>
      </c>
      <c r="P9" s="9"/>
    </row>
    <row r="10" spans="1:133">
      <c r="A10" s="12"/>
      <c r="B10" s="25">
        <v>312.60000000000002</v>
      </c>
      <c r="C10" s="20" t="s">
        <v>74</v>
      </c>
      <c r="D10" s="46">
        <v>0</v>
      </c>
      <c r="E10" s="46">
        <v>0</v>
      </c>
      <c r="F10" s="46">
        <v>0</v>
      </c>
      <c r="G10" s="46">
        <v>986966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986966</v>
      </c>
      <c r="O10" s="47">
        <f t="shared" si="1"/>
        <v>55.972664889695459</v>
      </c>
      <c r="P10" s="9"/>
    </row>
    <row r="11" spans="1:133">
      <c r="A11" s="12"/>
      <c r="B11" s="25">
        <v>314.10000000000002</v>
      </c>
      <c r="C11" s="20" t="s">
        <v>12</v>
      </c>
      <c r="D11" s="46">
        <v>2347498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2347498</v>
      </c>
      <c r="O11" s="47">
        <f t="shared" si="1"/>
        <v>133.13094765496513</v>
      </c>
      <c r="P11" s="9"/>
    </row>
    <row r="12" spans="1:133">
      <c r="A12" s="12"/>
      <c r="B12" s="25">
        <v>314.8</v>
      </c>
      <c r="C12" s="20" t="s">
        <v>14</v>
      </c>
      <c r="D12" s="46">
        <v>58092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58092</v>
      </c>
      <c r="O12" s="47">
        <f t="shared" si="1"/>
        <v>3.294504622015539</v>
      </c>
      <c r="P12" s="9"/>
    </row>
    <row r="13" spans="1:133">
      <c r="A13" s="12"/>
      <c r="B13" s="25">
        <v>315</v>
      </c>
      <c r="C13" s="20" t="s">
        <v>91</v>
      </c>
      <c r="D13" s="46">
        <v>1400762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1400762</v>
      </c>
      <c r="O13" s="47">
        <f t="shared" si="1"/>
        <v>79.439800374298187</v>
      </c>
      <c r="P13" s="9"/>
    </row>
    <row r="14" spans="1:133">
      <c r="A14" s="12"/>
      <c r="B14" s="25">
        <v>316</v>
      </c>
      <c r="C14" s="20" t="s">
        <v>92</v>
      </c>
      <c r="D14" s="46">
        <v>138749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138749</v>
      </c>
      <c r="O14" s="47">
        <f t="shared" si="1"/>
        <v>7.8687120739522483</v>
      </c>
      <c r="P14" s="9"/>
    </row>
    <row r="15" spans="1:133" ht="15.75">
      <c r="A15" s="29" t="s">
        <v>16</v>
      </c>
      <c r="B15" s="30"/>
      <c r="C15" s="31"/>
      <c r="D15" s="32">
        <f t="shared" ref="D15:M15" si="3">SUM(D16:D28)</f>
        <v>4564876</v>
      </c>
      <c r="E15" s="32">
        <f t="shared" si="3"/>
        <v>166633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392718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5124227</v>
      </c>
      <c r="O15" s="45">
        <f t="shared" si="1"/>
        <v>290.60437815459647</v>
      </c>
      <c r="P15" s="10"/>
    </row>
    <row r="16" spans="1:133">
      <c r="A16" s="12"/>
      <c r="B16" s="25">
        <v>322</v>
      </c>
      <c r="C16" s="20" t="s">
        <v>0</v>
      </c>
      <c r="D16" s="46">
        <v>2154875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2154875</v>
      </c>
      <c r="O16" s="47">
        <f t="shared" si="1"/>
        <v>122.20694153008563</v>
      </c>
      <c r="P16" s="9"/>
    </row>
    <row r="17" spans="1:16">
      <c r="A17" s="12"/>
      <c r="B17" s="25">
        <v>323.10000000000002</v>
      </c>
      <c r="C17" s="20" t="s">
        <v>17</v>
      </c>
      <c r="D17" s="46">
        <v>1782148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8" si="4">SUM(D17:M17)</f>
        <v>1782148</v>
      </c>
      <c r="O17" s="47">
        <f t="shared" si="1"/>
        <v>101.0689048942324</v>
      </c>
      <c r="P17" s="9"/>
    </row>
    <row r="18" spans="1:16">
      <c r="A18" s="12"/>
      <c r="B18" s="25">
        <v>323.39999999999998</v>
      </c>
      <c r="C18" s="20" t="s">
        <v>18</v>
      </c>
      <c r="D18" s="46">
        <v>16123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16123</v>
      </c>
      <c r="O18" s="47">
        <f t="shared" si="1"/>
        <v>0.91436511087166106</v>
      </c>
      <c r="P18" s="9"/>
    </row>
    <row r="19" spans="1:16">
      <c r="A19" s="12"/>
      <c r="B19" s="25">
        <v>323.7</v>
      </c>
      <c r="C19" s="20" t="s">
        <v>20</v>
      </c>
      <c r="D19" s="46">
        <v>578732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578732</v>
      </c>
      <c r="O19" s="47">
        <f t="shared" si="1"/>
        <v>32.820960698689959</v>
      </c>
      <c r="P19" s="9"/>
    </row>
    <row r="20" spans="1:16">
      <c r="A20" s="12"/>
      <c r="B20" s="25">
        <v>324.11</v>
      </c>
      <c r="C20" s="20" t="s">
        <v>21</v>
      </c>
      <c r="D20" s="46">
        <v>0</v>
      </c>
      <c r="E20" s="46">
        <v>120398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120398</v>
      </c>
      <c r="O20" s="47">
        <f t="shared" si="1"/>
        <v>6.8279929677309594</v>
      </c>
      <c r="P20" s="9"/>
    </row>
    <row r="21" spans="1:16">
      <c r="A21" s="12"/>
      <c r="B21" s="25">
        <v>324.12</v>
      </c>
      <c r="C21" s="20" t="s">
        <v>81</v>
      </c>
      <c r="D21" s="46">
        <v>0</v>
      </c>
      <c r="E21" s="46">
        <v>3547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3547</v>
      </c>
      <c r="O21" s="47">
        <f t="shared" si="1"/>
        <v>0.20115692168093915</v>
      </c>
      <c r="P21" s="9"/>
    </row>
    <row r="22" spans="1:16">
      <c r="A22" s="12"/>
      <c r="B22" s="25">
        <v>324.20999999999998</v>
      </c>
      <c r="C22" s="20" t="s">
        <v>22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379947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379947</v>
      </c>
      <c r="O22" s="47">
        <f t="shared" si="1"/>
        <v>21.547496171950321</v>
      </c>
      <c r="P22" s="9"/>
    </row>
    <row r="23" spans="1:16">
      <c r="A23" s="12"/>
      <c r="B23" s="25">
        <v>324.22000000000003</v>
      </c>
      <c r="C23" s="20" t="s">
        <v>82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12771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12771</v>
      </c>
      <c r="O23" s="47">
        <f t="shared" si="1"/>
        <v>0.72426699937616967</v>
      </c>
      <c r="P23" s="9"/>
    </row>
    <row r="24" spans="1:16">
      <c r="A24" s="12"/>
      <c r="B24" s="25">
        <v>324.41000000000003</v>
      </c>
      <c r="C24" s="20" t="s">
        <v>129</v>
      </c>
      <c r="D24" s="46">
        <v>0</v>
      </c>
      <c r="E24" s="46">
        <v>9901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9901</v>
      </c>
      <c r="O24" s="47">
        <f t="shared" si="1"/>
        <v>0.5615039981852209</v>
      </c>
      <c r="P24" s="9"/>
    </row>
    <row r="25" spans="1:16">
      <c r="A25" s="12"/>
      <c r="B25" s="25">
        <v>324.42</v>
      </c>
      <c r="C25" s="20" t="s">
        <v>130</v>
      </c>
      <c r="D25" s="46">
        <v>0</v>
      </c>
      <c r="E25" s="46">
        <v>328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328</v>
      </c>
      <c r="O25" s="47">
        <f t="shared" si="1"/>
        <v>1.8601485850394148E-2</v>
      </c>
      <c r="P25" s="9"/>
    </row>
    <row r="26" spans="1:16">
      <c r="A26" s="12"/>
      <c r="B26" s="25">
        <v>324.61</v>
      </c>
      <c r="C26" s="20" t="s">
        <v>23</v>
      </c>
      <c r="D26" s="46">
        <v>0</v>
      </c>
      <c r="E26" s="46">
        <v>31860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31860</v>
      </c>
      <c r="O26" s="47">
        <f t="shared" si="1"/>
        <v>1.8068394487608461</v>
      </c>
      <c r="P26" s="9"/>
    </row>
    <row r="27" spans="1:16">
      <c r="A27" s="12"/>
      <c r="B27" s="25">
        <v>324.62</v>
      </c>
      <c r="C27" s="20" t="s">
        <v>83</v>
      </c>
      <c r="D27" s="46">
        <v>0</v>
      </c>
      <c r="E27" s="46">
        <v>599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599</v>
      </c>
      <c r="O27" s="47">
        <f t="shared" si="1"/>
        <v>3.397039641581126E-2</v>
      </c>
      <c r="P27" s="9"/>
    </row>
    <row r="28" spans="1:16">
      <c r="A28" s="12"/>
      <c r="B28" s="25">
        <v>325.2</v>
      </c>
      <c r="C28" s="20" t="s">
        <v>24</v>
      </c>
      <c r="D28" s="46">
        <v>32998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32998</v>
      </c>
      <c r="O28" s="47">
        <f t="shared" si="1"/>
        <v>1.8713775307661771</v>
      </c>
      <c r="P28" s="9"/>
    </row>
    <row r="29" spans="1:16" ht="15.75">
      <c r="A29" s="29" t="s">
        <v>27</v>
      </c>
      <c r="B29" s="30"/>
      <c r="C29" s="31"/>
      <c r="D29" s="32">
        <f t="shared" ref="D29:M29" si="5">SUM(D30:D37)</f>
        <v>1667588</v>
      </c>
      <c r="E29" s="32">
        <f t="shared" si="5"/>
        <v>0</v>
      </c>
      <c r="F29" s="32">
        <f t="shared" si="5"/>
        <v>0</v>
      </c>
      <c r="G29" s="32">
        <f t="shared" si="5"/>
        <v>0</v>
      </c>
      <c r="H29" s="32">
        <f t="shared" si="5"/>
        <v>0</v>
      </c>
      <c r="I29" s="32">
        <f t="shared" si="5"/>
        <v>0</v>
      </c>
      <c r="J29" s="32">
        <f t="shared" si="5"/>
        <v>0</v>
      </c>
      <c r="K29" s="32">
        <f t="shared" si="5"/>
        <v>0</v>
      </c>
      <c r="L29" s="32">
        <f t="shared" si="5"/>
        <v>0</v>
      </c>
      <c r="M29" s="32">
        <f t="shared" si="5"/>
        <v>0</v>
      </c>
      <c r="N29" s="44">
        <f t="shared" ref="N29:N38" si="6">SUM(D29:M29)</f>
        <v>1667588</v>
      </c>
      <c r="O29" s="45">
        <f t="shared" si="1"/>
        <v>94.571995689899623</v>
      </c>
      <c r="P29" s="10"/>
    </row>
    <row r="30" spans="1:16">
      <c r="A30" s="12"/>
      <c r="B30" s="25">
        <v>331.2</v>
      </c>
      <c r="C30" s="20" t="s">
        <v>26</v>
      </c>
      <c r="D30" s="46">
        <v>88835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88835</v>
      </c>
      <c r="O30" s="47">
        <f t="shared" si="1"/>
        <v>5.0379969375602567</v>
      </c>
      <c r="P30" s="9"/>
    </row>
    <row r="31" spans="1:16">
      <c r="A31" s="12"/>
      <c r="B31" s="25">
        <v>334.2</v>
      </c>
      <c r="C31" s="20" t="s">
        <v>29</v>
      </c>
      <c r="D31" s="46">
        <v>5693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5693</v>
      </c>
      <c r="O31" s="47">
        <f t="shared" si="1"/>
        <v>0.32286054556796917</v>
      </c>
      <c r="P31" s="9"/>
    </row>
    <row r="32" spans="1:16">
      <c r="A32" s="12"/>
      <c r="B32" s="25">
        <v>335.12</v>
      </c>
      <c r="C32" s="20" t="s">
        <v>93</v>
      </c>
      <c r="D32" s="46">
        <v>430425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430425</v>
      </c>
      <c r="O32" s="47">
        <f t="shared" si="1"/>
        <v>24.410196790109453</v>
      </c>
      <c r="P32" s="9"/>
    </row>
    <row r="33" spans="1:16">
      <c r="A33" s="12"/>
      <c r="B33" s="25">
        <v>335.14</v>
      </c>
      <c r="C33" s="20" t="s">
        <v>94</v>
      </c>
      <c r="D33" s="46">
        <v>343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343</v>
      </c>
      <c r="O33" s="47">
        <f t="shared" si="1"/>
        <v>1.945216355696705E-2</v>
      </c>
      <c r="P33" s="9"/>
    </row>
    <row r="34" spans="1:16">
      <c r="A34" s="12"/>
      <c r="B34" s="25">
        <v>335.15</v>
      </c>
      <c r="C34" s="20" t="s">
        <v>95</v>
      </c>
      <c r="D34" s="46">
        <v>21546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21546</v>
      </c>
      <c r="O34" s="47">
        <f t="shared" si="1"/>
        <v>1.221913457721318</v>
      </c>
      <c r="P34" s="9"/>
    </row>
    <row r="35" spans="1:16">
      <c r="A35" s="12"/>
      <c r="B35" s="25">
        <v>335.18</v>
      </c>
      <c r="C35" s="20" t="s">
        <v>96</v>
      </c>
      <c r="D35" s="46">
        <v>1096343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1096343</v>
      </c>
      <c r="O35" s="47">
        <f t="shared" si="1"/>
        <v>62.175636590483755</v>
      </c>
      <c r="P35" s="9"/>
    </row>
    <row r="36" spans="1:16">
      <c r="A36" s="12"/>
      <c r="B36" s="25">
        <v>335.21</v>
      </c>
      <c r="C36" s="20" t="s">
        <v>35</v>
      </c>
      <c r="D36" s="46">
        <v>12850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12850</v>
      </c>
      <c r="O36" s="47">
        <f t="shared" si="1"/>
        <v>0.72874723529745367</v>
      </c>
      <c r="P36" s="9"/>
    </row>
    <row r="37" spans="1:16">
      <c r="A37" s="12"/>
      <c r="B37" s="25">
        <v>338</v>
      </c>
      <c r="C37" s="20" t="s">
        <v>36</v>
      </c>
      <c r="D37" s="46">
        <v>11553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11553</v>
      </c>
      <c r="O37" s="47">
        <f t="shared" ref="O37:O61" si="7">(N37/O$63)</f>
        <v>0.65519196960244996</v>
      </c>
      <c r="P37" s="9"/>
    </row>
    <row r="38" spans="1:16" ht="15.75">
      <c r="A38" s="29" t="s">
        <v>41</v>
      </c>
      <c r="B38" s="30"/>
      <c r="C38" s="31"/>
      <c r="D38" s="32">
        <f t="shared" ref="D38:M38" si="8">SUM(D39:D47)</f>
        <v>1513912</v>
      </c>
      <c r="E38" s="32">
        <f t="shared" si="8"/>
        <v>15450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6865586</v>
      </c>
      <c r="J38" s="32">
        <f t="shared" si="8"/>
        <v>1195830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 t="shared" si="6"/>
        <v>9590778</v>
      </c>
      <c r="O38" s="45">
        <f t="shared" si="7"/>
        <v>543.910735552657</v>
      </c>
      <c r="P38" s="10"/>
    </row>
    <row r="39" spans="1:16">
      <c r="A39" s="12"/>
      <c r="B39" s="25">
        <v>341.9</v>
      </c>
      <c r="C39" s="20" t="s">
        <v>97</v>
      </c>
      <c r="D39" s="46">
        <v>33897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7" si="9">SUM(D39:M39)</f>
        <v>33897</v>
      </c>
      <c r="O39" s="47">
        <f t="shared" si="7"/>
        <v>1.9223614813134464</v>
      </c>
      <c r="P39" s="9"/>
    </row>
    <row r="40" spans="1:16">
      <c r="A40" s="12"/>
      <c r="B40" s="25">
        <v>342.1</v>
      </c>
      <c r="C40" s="20" t="s">
        <v>45</v>
      </c>
      <c r="D40" s="46">
        <v>206809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206809</v>
      </c>
      <c r="O40" s="47">
        <f t="shared" si="7"/>
        <v>11.728520387909034</v>
      </c>
      <c r="P40" s="9"/>
    </row>
    <row r="41" spans="1:16">
      <c r="A41" s="12"/>
      <c r="B41" s="25">
        <v>342.6</v>
      </c>
      <c r="C41" s="20" t="s">
        <v>46</v>
      </c>
      <c r="D41" s="46">
        <v>701573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701573</v>
      </c>
      <c r="O41" s="47">
        <f t="shared" si="7"/>
        <v>39.787500708898087</v>
      </c>
      <c r="P41" s="9"/>
    </row>
    <row r="42" spans="1:16">
      <c r="A42" s="12"/>
      <c r="B42" s="25">
        <v>343.3</v>
      </c>
      <c r="C42" s="20" t="s">
        <v>47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2947454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2947454</v>
      </c>
      <c r="O42" s="47">
        <f t="shared" si="7"/>
        <v>167.15556059660864</v>
      </c>
      <c r="P42" s="9"/>
    </row>
    <row r="43" spans="1:16">
      <c r="A43" s="12"/>
      <c r="B43" s="25">
        <v>343.5</v>
      </c>
      <c r="C43" s="20" t="s">
        <v>48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2528245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2528245</v>
      </c>
      <c r="O43" s="47">
        <f t="shared" si="7"/>
        <v>143.3814438836273</v>
      </c>
      <c r="P43" s="9"/>
    </row>
    <row r="44" spans="1:16">
      <c r="A44" s="12"/>
      <c r="B44" s="25">
        <v>343.8</v>
      </c>
      <c r="C44" s="20" t="s">
        <v>75</v>
      </c>
      <c r="D44" s="46">
        <v>0</v>
      </c>
      <c r="E44" s="46">
        <v>15450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15450</v>
      </c>
      <c r="O44" s="47">
        <f t="shared" si="7"/>
        <v>0.8761980377700902</v>
      </c>
      <c r="P44" s="9"/>
    </row>
    <row r="45" spans="1:16">
      <c r="A45" s="12"/>
      <c r="B45" s="25">
        <v>343.9</v>
      </c>
      <c r="C45" s="20" t="s">
        <v>49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435354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435354</v>
      </c>
      <c r="O45" s="47">
        <f t="shared" si="7"/>
        <v>24.689729484489309</v>
      </c>
      <c r="P45" s="9"/>
    </row>
    <row r="46" spans="1:16">
      <c r="A46" s="12"/>
      <c r="B46" s="25">
        <v>347.2</v>
      </c>
      <c r="C46" s="20" t="s">
        <v>50</v>
      </c>
      <c r="D46" s="46">
        <v>571633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571633</v>
      </c>
      <c r="O46" s="47">
        <f t="shared" si="7"/>
        <v>32.418363296092551</v>
      </c>
      <c r="P46" s="9"/>
    </row>
    <row r="47" spans="1:16">
      <c r="A47" s="12"/>
      <c r="B47" s="25">
        <v>349</v>
      </c>
      <c r="C47" s="20" t="s">
        <v>1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954533</v>
      </c>
      <c r="J47" s="46">
        <v>1195830</v>
      </c>
      <c r="K47" s="46">
        <v>0</v>
      </c>
      <c r="L47" s="46">
        <v>0</v>
      </c>
      <c r="M47" s="46">
        <v>0</v>
      </c>
      <c r="N47" s="46">
        <f t="shared" si="9"/>
        <v>2150363</v>
      </c>
      <c r="O47" s="47">
        <f t="shared" si="7"/>
        <v>121.9510576759485</v>
      </c>
      <c r="P47" s="9"/>
    </row>
    <row r="48" spans="1:16" ht="15.75">
      <c r="A48" s="29" t="s">
        <v>42</v>
      </c>
      <c r="B48" s="30"/>
      <c r="C48" s="31"/>
      <c r="D48" s="32">
        <f t="shared" ref="D48:M48" si="10">SUM(D49:D50)</f>
        <v>72303</v>
      </c>
      <c r="E48" s="32">
        <f t="shared" si="10"/>
        <v>33458</v>
      </c>
      <c r="F48" s="32">
        <f t="shared" si="10"/>
        <v>0</v>
      </c>
      <c r="G48" s="32">
        <f t="shared" si="10"/>
        <v>0</v>
      </c>
      <c r="H48" s="32">
        <f t="shared" si="10"/>
        <v>0</v>
      </c>
      <c r="I48" s="32">
        <f t="shared" si="10"/>
        <v>0</v>
      </c>
      <c r="J48" s="32">
        <f t="shared" si="10"/>
        <v>0</v>
      </c>
      <c r="K48" s="32">
        <f t="shared" si="10"/>
        <v>0</v>
      </c>
      <c r="L48" s="32">
        <f t="shared" si="10"/>
        <v>0</v>
      </c>
      <c r="M48" s="32">
        <f t="shared" si="10"/>
        <v>0</v>
      </c>
      <c r="N48" s="32">
        <f t="shared" ref="N48:N61" si="11">SUM(D48:M48)</f>
        <v>105761</v>
      </c>
      <c r="O48" s="45">
        <f t="shared" si="7"/>
        <v>5.9979016616571199</v>
      </c>
      <c r="P48" s="10"/>
    </row>
    <row r="49" spans="1:119">
      <c r="A49" s="13"/>
      <c r="B49" s="39">
        <v>351.1</v>
      </c>
      <c r="C49" s="21" t="s">
        <v>53</v>
      </c>
      <c r="D49" s="46">
        <v>64911</v>
      </c>
      <c r="E49" s="46">
        <v>33458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98369</v>
      </c>
      <c r="O49" s="47">
        <f t="shared" si="7"/>
        <v>5.5786876878579932</v>
      </c>
      <c r="P49" s="9"/>
    </row>
    <row r="50" spans="1:119">
      <c r="A50" s="13"/>
      <c r="B50" s="39">
        <v>354</v>
      </c>
      <c r="C50" s="21" t="s">
        <v>76</v>
      </c>
      <c r="D50" s="46">
        <v>7392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7392</v>
      </c>
      <c r="O50" s="47">
        <f t="shared" si="7"/>
        <v>0.41921397379912662</v>
      </c>
      <c r="P50" s="9"/>
    </row>
    <row r="51" spans="1:119" ht="15.75">
      <c r="A51" s="29" t="s">
        <v>4</v>
      </c>
      <c r="B51" s="30"/>
      <c r="C51" s="31"/>
      <c r="D51" s="32">
        <f t="shared" ref="D51:M51" si="12">SUM(D52:D57)</f>
        <v>419751</v>
      </c>
      <c r="E51" s="32">
        <f t="shared" si="12"/>
        <v>403916</v>
      </c>
      <c r="F51" s="32">
        <f t="shared" si="12"/>
        <v>0</v>
      </c>
      <c r="G51" s="32">
        <f t="shared" si="12"/>
        <v>25282</v>
      </c>
      <c r="H51" s="32">
        <f t="shared" si="12"/>
        <v>0</v>
      </c>
      <c r="I51" s="32">
        <f t="shared" si="12"/>
        <v>224706</v>
      </c>
      <c r="J51" s="32">
        <f t="shared" si="12"/>
        <v>60789</v>
      </c>
      <c r="K51" s="32">
        <f t="shared" si="12"/>
        <v>7168996</v>
      </c>
      <c r="L51" s="32">
        <f t="shared" si="12"/>
        <v>0</v>
      </c>
      <c r="M51" s="32">
        <f t="shared" si="12"/>
        <v>0</v>
      </c>
      <c r="N51" s="32">
        <f t="shared" si="11"/>
        <v>8303440</v>
      </c>
      <c r="O51" s="45">
        <f t="shared" si="7"/>
        <v>470.9034197243804</v>
      </c>
      <c r="P51" s="10"/>
    </row>
    <row r="52" spans="1:119">
      <c r="A52" s="12"/>
      <c r="B52" s="25">
        <v>361.1</v>
      </c>
      <c r="C52" s="20" t="s">
        <v>54</v>
      </c>
      <c r="D52" s="46">
        <v>311037</v>
      </c>
      <c r="E52" s="46">
        <v>9765</v>
      </c>
      <c r="F52" s="46">
        <v>0</v>
      </c>
      <c r="G52" s="46">
        <v>22869</v>
      </c>
      <c r="H52" s="46">
        <v>0</v>
      </c>
      <c r="I52" s="46">
        <v>194737</v>
      </c>
      <c r="J52" s="46">
        <v>29547</v>
      </c>
      <c r="K52" s="46">
        <v>1011455</v>
      </c>
      <c r="L52" s="46">
        <v>0</v>
      </c>
      <c r="M52" s="46">
        <v>0</v>
      </c>
      <c r="N52" s="46">
        <f t="shared" si="11"/>
        <v>1579410</v>
      </c>
      <c r="O52" s="47">
        <f t="shared" si="7"/>
        <v>89.571258435887259</v>
      </c>
      <c r="P52" s="9"/>
    </row>
    <row r="53" spans="1:119">
      <c r="A53" s="12"/>
      <c r="B53" s="25">
        <v>361.3</v>
      </c>
      <c r="C53" s="20" t="s">
        <v>55</v>
      </c>
      <c r="D53" s="46">
        <v>35929</v>
      </c>
      <c r="E53" s="46">
        <v>1428</v>
      </c>
      <c r="F53" s="46">
        <v>0</v>
      </c>
      <c r="G53" s="46">
        <v>2413</v>
      </c>
      <c r="H53" s="46">
        <v>0</v>
      </c>
      <c r="I53" s="46">
        <v>29969</v>
      </c>
      <c r="J53" s="46">
        <v>3928</v>
      </c>
      <c r="K53" s="46">
        <v>0</v>
      </c>
      <c r="L53" s="46">
        <v>0</v>
      </c>
      <c r="M53" s="46">
        <v>0</v>
      </c>
      <c r="N53" s="46">
        <f t="shared" si="11"/>
        <v>73667</v>
      </c>
      <c r="O53" s="47">
        <f t="shared" si="7"/>
        <v>4.1777916406737363</v>
      </c>
      <c r="P53" s="9"/>
    </row>
    <row r="54" spans="1:119">
      <c r="A54" s="12"/>
      <c r="B54" s="25">
        <v>361.4</v>
      </c>
      <c r="C54" s="20" t="s">
        <v>114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3781330</v>
      </c>
      <c r="L54" s="46">
        <v>0</v>
      </c>
      <c r="M54" s="46">
        <v>0</v>
      </c>
      <c r="N54" s="46">
        <f t="shared" si="11"/>
        <v>3781330</v>
      </c>
      <c r="O54" s="47">
        <f t="shared" si="7"/>
        <v>214.44620881302103</v>
      </c>
      <c r="P54" s="9"/>
    </row>
    <row r="55" spans="1:119">
      <c r="A55" s="12"/>
      <c r="B55" s="25">
        <v>364</v>
      </c>
      <c r="C55" s="20" t="s">
        <v>98</v>
      </c>
      <c r="D55" s="46">
        <v>2183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27314</v>
      </c>
      <c r="K55" s="46">
        <v>0</v>
      </c>
      <c r="L55" s="46">
        <v>0</v>
      </c>
      <c r="M55" s="46">
        <v>0</v>
      </c>
      <c r="N55" s="46">
        <f t="shared" si="11"/>
        <v>29497</v>
      </c>
      <c r="O55" s="47">
        <f t="shared" si="7"/>
        <v>1.6728293540520616</v>
      </c>
      <c r="P55" s="9"/>
    </row>
    <row r="56" spans="1:119">
      <c r="A56" s="12"/>
      <c r="B56" s="25">
        <v>368</v>
      </c>
      <c r="C56" s="20" t="s">
        <v>58</v>
      </c>
      <c r="D56" s="46">
        <v>0</v>
      </c>
      <c r="E56" s="46">
        <v>392723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2376211</v>
      </c>
      <c r="L56" s="46">
        <v>0</v>
      </c>
      <c r="M56" s="46">
        <v>0</v>
      </c>
      <c r="N56" s="46">
        <f t="shared" si="11"/>
        <v>2768934</v>
      </c>
      <c r="O56" s="47">
        <f t="shared" si="7"/>
        <v>157.03136165144898</v>
      </c>
      <c r="P56" s="9"/>
    </row>
    <row r="57" spans="1:119">
      <c r="A57" s="12"/>
      <c r="B57" s="25">
        <v>369.9</v>
      </c>
      <c r="C57" s="20" t="s">
        <v>59</v>
      </c>
      <c r="D57" s="46">
        <v>70602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70602</v>
      </c>
      <c r="O57" s="47">
        <f t="shared" si="7"/>
        <v>4.0039698292973398</v>
      </c>
      <c r="P57" s="9"/>
    </row>
    <row r="58" spans="1:119" ht="15.75">
      <c r="A58" s="29" t="s">
        <v>43</v>
      </c>
      <c r="B58" s="30"/>
      <c r="C58" s="31"/>
      <c r="D58" s="32">
        <f t="shared" ref="D58:M58" si="13">SUM(D59:D60)</f>
        <v>1350000</v>
      </c>
      <c r="E58" s="32">
        <f t="shared" si="13"/>
        <v>0</v>
      </c>
      <c r="F58" s="32">
        <f t="shared" si="13"/>
        <v>2454083</v>
      </c>
      <c r="G58" s="32">
        <f t="shared" si="13"/>
        <v>917250</v>
      </c>
      <c r="H58" s="32">
        <f t="shared" si="13"/>
        <v>0</v>
      </c>
      <c r="I58" s="32">
        <f t="shared" si="13"/>
        <v>0</v>
      </c>
      <c r="J58" s="32">
        <f t="shared" si="13"/>
        <v>71402</v>
      </c>
      <c r="K58" s="32">
        <f t="shared" si="13"/>
        <v>0</v>
      </c>
      <c r="L58" s="32">
        <f t="shared" si="13"/>
        <v>0</v>
      </c>
      <c r="M58" s="32">
        <f t="shared" si="13"/>
        <v>0</v>
      </c>
      <c r="N58" s="32">
        <f t="shared" si="11"/>
        <v>4792735</v>
      </c>
      <c r="O58" s="45">
        <f t="shared" si="7"/>
        <v>271.80485453411217</v>
      </c>
      <c r="P58" s="9"/>
    </row>
    <row r="59" spans="1:119">
      <c r="A59" s="12"/>
      <c r="B59" s="25">
        <v>381</v>
      </c>
      <c r="C59" s="20" t="s">
        <v>60</v>
      </c>
      <c r="D59" s="46">
        <v>1350000</v>
      </c>
      <c r="E59" s="46">
        <v>0</v>
      </c>
      <c r="F59" s="46">
        <v>2454083</v>
      </c>
      <c r="G59" s="46">
        <v>917250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4721333</v>
      </c>
      <c r="O59" s="47">
        <f t="shared" si="7"/>
        <v>267.75551522713096</v>
      </c>
      <c r="P59" s="9"/>
    </row>
    <row r="60" spans="1:119" ht="15.75" thickBot="1">
      <c r="A60" s="12"/>
      <c r="B60" s="25">
        <v>389.4</v>
      </c>
      <c r="C60" s="20" t="s">
        <v>99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71402</v>
      </c>
      <c r="K60" s="46">
        <v>0</v>
      </c>
      <c r="L60" s="46">
        <v>0</v>
      </c>
      <c r="M60" s="46">
        <v>0</v>
      </c>
      <c r="N60" s="46">
        <f t="shared" si="11"/>
        <v>71402</v>
      </c>
      <c r="O60" s="47">
        <f t="shared" si="7"/>
        <v>4.0493393069812287</v>
      </c>
      <c r="P60" s="9"/>
    </row>
    <row r="61" spans="1:119" ht="16.5" thickBot="1">
      <c r="A61" s="14" t="s">
        <v>51</v>
      </c>
      <c r="B61" s="23"/>
      <c r="C61" s="22"/>
      <c r="D61" s="15">
        <f t="shared" ref="D61:M61" si="14">SUM(D5,D15,D29,D38,D48,D51,D58)</f>
        <v>22885954</v>
      </c>
      <c r="E61" s="15">
        <f t="shared" si="14"/>
        <v>619457</v>
      </c>
      <c r="F61" s="15">
        <f t="shared" si="14"/>
        <v>2454083</v>
      </c>
      <c r="G61" s="15">
        <f t="shared" si="14"/>
        <v>1929498</v>
      </c>
      <c r="H61" s="15">
        <f t="shared" si="14"/>
        <v>0</v>
      </c>
      <c r="I61" s="15">
        <f t="shared" si="14"/>
        <v>7483010</v>
      </c>
      <c r="J61" s="15">
        <f t="shared" si="14"/>
        <v>1328021</v>
      </c>
      <c r="K61" s="15">
        <f t="shared" si="14"/>
        <v>7561908</v>
      </c>
      <c r="L61" s="15">
        <f t="shared" si="14"/>
        <v>0</v>
      </c>
      <c r="M61" s="15">
        <f t="shared" si="14"/>
        <v>0</v>
      </c>
      <c r="N61" s="15">
        <f t="shared" si="11"/>
        <v>44261931</v>
      </c>
      <c r="O61" s="38">
        <f t="shared" si="7"/>
        <v>2510.1758634378721</v>
      </c>
      <c r="P61" s="6"/>
      <c r="Q61" s="2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</row>
    <row r="62" spans="1:119">
      <c r="A62" s="16"/>
      <c r="B62" s="18"/>
      <c r="C62" s="18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9"/>
    </row>
    <row r="63" spans="1:119">
      <c r="A63" s="40"/>
      <c r="B63" s="41"/>
      <c r="C63" s="41"/>
      <c r="D63" s="42"/>
      <c r="E63" s="42"/>
      <c r="F63" s="42"/>
      <c r="G63" s="42"/>
      <c r="H63" s="42"/>
      <c r="I63" s="42"/>
      <c r="J63" s="42"/>
      <c r="K63" s="42"/>
      <c r="L63" s="48" t="s">
        <v>131</v>
      </c>
      <c r="M63" s="48"/>
      <c r="N63" s="48"/>
      <c r="O63" s="43">
        <v>17633</v>
      </c>
    </row>
    <row r="64" spans="1:119">
      <c r="A64" s="49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1"/>
    </row>
    <row r="65" spans="1:15" ht="15.75" customHeight="1" thickBot="1">
      <c r="A65" s="52" t="s">
        <v>78</v>
      </c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4"/>
    </row>
  </sheetData>
  <mergeCells count="10">
    <mergeCell ref="L63:N63"/>
    <mergeCell ref="A64:O64"/>
    <mergeCell ref="A65:O6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62</v>
      </c>
      <c r="B3" s="62"/>
      <c r="C3" s="63"/>
      <c r="D3" s="67" t="s">
        <v>37</v>
      </c>
      <c r="E3" s="68"/>
      <c r="F3" s="68"/>
      <c r="G3" s="68"/>
      <c r="H3" s="69"/>
      <c r="I3" s="67" t="s">
        <v>38</v>
      </c>
      <c r="J3" s="69"/>
      <c r="K3" s="67" t="s">
        <v>40</v>
      </c>
      <c r="L3" s="69"/>
      <c r="M3" s="36"/>
      <c r="N3" s="37"/>
      <c r="O3" s="70" t="s">
        <v>67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63</v>
      </c>
      <c r="F4" s="34" t="s">
        <v>64</v>
      </c>
      <c r="G4" s="34" t="s">
        <v>65</v>
      </c>
      <c r="H4" s="34" t="s">
        <v>6</v>
      </c>
      <c r="I4" s="34" t="s">
        <v>7</v>
      </c>
      <c r="J4" s="35" t="s">
        <v>66</v>
      </c>
      <c r="K4" s="35" t="s">
        <v>8</v>
      </c>
      <c r="L4" s="35" t="s">
        <v>9</v>
      </c>
      <c r="M4" s="35" t="s">
        <v>10</v>
      </c>
      <c r="N4" s="35" t="s">
        <v>39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12665281</v>
      </c>
      <c r="E5" s="27">
        <f t="shared" si="0"/>
        <v>0</v>
      </c>
      <c r="F5" s="27">
        <f t="shared" si="0"/>
        <v>0</v>
      </c>
      <c r="G5" s="27">
        <f t="shared" si="0"/>
        <v>1035918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370686</v>
      </c>
      <c r="L5" s="27">
        <f t="shared" si="0"/>
        <v>0</v>
      </c>
      <c r="M5" s="27">
        <f t="shared" si="0"/>
        <v>0</v>
      </c>
      <c r="N5" s="28">
        <f>SUM(D5:M5)</f>
        <v>14071885</v>
      </c>
      <c r="O5" s="33">
        <f t="shared" ref="O5:O36" si="1">(N5/O$61)</f>
        <v>806.45796320706063</v>
      </c>
      <c r="P5" s="6"/>
    </row>
    <row r="6" spans="1:133">
      <c r="A6" s="12"/>
      <c r="B6" s="25">
        <v>311</v>
      </c>
      <c r="C6" s="20" t="s">
        <v>3</v>
      </c>
      <c r="D6" s="46">
        <v>8366891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8366891</v>
      </c>
      <c r="O6" s="47">
        <f t="shared" si="1"/>
        <v>479.5054730930139</v>
      </c>
      <c r="P6" s="9"/>
    </row>
    <row r="7" spans="1:133">
      <c r="A7" s="12"/>
      <c r="B7" s="25">
        <v>312.41000000000003</v>
      </c>
      <c r="C7" s="20" t="s">
        <v>11</v>
      </c>
      <c r="D7" s="46">
        <v>279860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279860</v>
      </c>
      <c r="O7" s="47">
        <f t="shared" si="1"/>
        <v>16.038741475156169</v>
      </c>
      <c r="P7" s="9"/>
    </row>
    <row r="8" spans="1:133">
      <c r="A8" s="12"/>
      <c r="B8" s="25">
        <v>312.51</v>
      </c>
      <c r="C8" s="20" t="s">
        <v>69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187057</v>
      </c>
      <c r="L8" s="46">
        <v>0</v>
      </c>
      <c r="M8" s="46">
        <v>0</v>
      </c>
      <c r="N8" s="46">
        <f>SUM(D8:M8)</f>
        <v>187057</v>
      </c>
      <c r="O8" s="47">
        <f t="shared" si="1"/>
        <v>10.720213192733109</v>
      </c>
      <c r="P8" s="9"/>
    </row>
    <row r="9" spans="1:133">
      <c r="A9" s="12"/>
      <c r="B9" s="25">
        <v>312.52</v>
      </c>
      <c r="C9" s="20" t="s">
        <v>90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183629</v>
      </c>
      <c r="L9" s="46">
        <v>0</v>
      </c>
      <c r="M9" s="46">
        <v>0</v>
      </c>
      <c r="N9" s="46">
        <f>SUM(D9:M9)</f>
        <v>183629</v>
      </c>
      <c r="O9" s="47">
        <f t="shared" si="1"/>
        <v>10.523754942976675</v>
      </c>
      <c r="P9" s="9"/>
    </row>
    <row r="10" spans="1:133">
      <c r="A10" s="12"/>
      <c r="B10" s="25">
        <v>312.60000000000002</v>
      </c>
      <c r="C10" s="20" t="s">
        <v>74</v>
      </c>
      <c r="D10" s="46">
        <v>0</v>
      </c>
      <c r="E10" s="46">
        <v>0</v>
      </c>
      <c r="F10" s="46">
        <v>0</v>
      </c>
      <c r="G10" s="46">
        <v>1035918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1035918</v>
      </c>
      <c r="O10" s="47">
        <f t="shared" si="1"/>
        <v>59.368330563356068</v>
      </c>
      <c r="P10" s="9"/>
    </row>
    <row r="11" spans="1:133">
      <c r="A11" s="12"/>
      <c r="B11" s="25">
        <v>314.10000000000002</v>
      </c>
      <c r="C11" s="20" t="s">
        <v>12</v>
      </c>
      <c r="D11" s="46">
        <v>2338806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2338806</v>
      </c>
      <c r="O11" s="47">
        <f t="shared" si="1"/>
        <v>134.03667831967448</v>
      </c>
      <c r="P11" s="9"/>
    </row>
    <row r="12" spans="1:133">
      <c r="A12" s="12"/>
      <c r="B12" s="25">
        <v>314.8</v>
      </c>
      <c r="C12" s="20" t="s">
        <v>14</v>
      </c>
      <c r="D12" s="46">
        <v>56150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56150</v>
      </c>
      <c r="O12" s="47">
        <f t="shared" si="1"/>
        <v>3.2179494526906987</v>
      </c>
      <c r="P12" s="9"/>
    </row>
    <row r="13" spans="1:133">
      <c r="A13" s="12"/>
      <c r="B13" s="25">
        <v>315</v>
      </c>
      <c r="C13" s="20" t="s">
        <v>91</v>
      </c>
      <c r="D13" s="46">
        <v>1489393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1489393</v>
      </c>
      <c r="O13" s="47">
        <f t="shared" si="1"/>
        <v>85.356925898332278</v>
      </c>
      <c r="P13" s="9"/>
    </row>
    <row r="14" spans="1:133">
      <c r="A14" s="12"/>
      <c r="B14" s="25">
        <v>316</v>
      </c>
      <c r="C14" s="20" t="s">
        <v>92</v>
      </c>
      <c r="D14" s="46">
        <v>134181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134181</v>
      </c>
      <c r="O14" s="47">
        <f t="shared" si="1"/>
        <v>7.6898962691271704</v>
      </c>
      <c r="P14" s="9"/>
    </row>
    <row r="15" spans="1:133" ht="15.75">
      <c r="A15" s="29" t="s">
        <v>16</v>
      </c>
      <c r="B15" s="30"/>
      <c r="C15" s="31"/>
      <c r="D15" s="32">
        <f t="shared" ref="D15:M15" si="3">SUM(D16:D26)</f>
        <v>5237136</v>
      </c>
      <c r="E15" s="32">
        <f t="shared" si="3"/>
        <v>156365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224643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5618144</v>
      </c>
      <c r="O15" s="45">
        <f t="shared" si="1"/>
        <v>321.97512751447073</v>
      </c>
      <c r="P15" s="10"/>
    </row>
    <row r="16" spans="1:133">
      <c r="A16" s="12"/>
      <c r="B16" s="25">
        <v>322</v>
      </c>
      <c r="C16" s="20" t="s">
        <v>0</v>
      </c>
      <c r="D16" s="46">
        <v>2696788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2696788</v>
      </c>
      <c r="O16" s="47">
        <f t="shared" si="1"/>
        <v>154.55258180984583</v>
      </c>
      <c r="P16" s="9"/>
    </row>
    <row r="17" spans="1:16">
      <c r="A17" s="12"/>
      <c r="B17" s="25">
        <v>323.10000000000002</v>
      </c>
      <c r="C17" s="20" t="s">
        <v>17</v>
      </c>
      <c r="D17" s="46">
        <v>1878969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6" si="4">SUM(D17:M17)</f>
        <v>1878969</v>
      </c>
      <c r="O17" s="47">
        <f t="shared" si="1"/>
        <v>107.68347756318414</v>
      </c>
      <c r="P17" s="9"/>
    </row>
    <row r="18" spans="1:16">
      <c r="A18" s="12"/>
      <c r="B18" s="25">
        <v>323.39999999999998</v>
      </c>
      <c r="C18" s="20" t="s">
        <v>18</v>
      </c>
      <c r="D18" s="46">
        <v>9529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9529</v>
      </c>
      <c r="O18" s="47">
        <f t="shared" si="1"/>
        <v>0.54610579402831105</v>
      </c>
      <c r="P18" s="9"/>
    </row>
    <row r="19" spans="1:16">
      <c r="A19" s="12"/>
      <c r="B19" s="25">
        <v>323.7</v>
      </c>
      <c r="C19" s="20" t="s">
        <v>20</v>
      </c>
      <c r="D19" s="46">
        <v>618892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618892</v>
      </c>
      <c r="O19" s="47">
        <f t="shared" si="1"/>
        <v>35.46862284371597</v>
      </c>
      <c r="P19" s="9"/>
    </row>
    <row r="20" spans="1:16">
      <c r="A20" s="12"/>
      <c r="B20" s="25">
        <v>324.11</v>
      </c>
      <c r="C20" s="20" t="s">
        <v>21</v>
      </c>
      <c r="D20" s="46">
        <v>0</v>
      </c>
      <c r="E20" s="46">
        <v>21498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21498</v>
      </c>
      <c r="O20" s="47">
        <f t="shared" si="1"/>
        <v>1.2320476818155768</v>
      </c>
      <c r="P20" s="9"/>
    </row>
    <row r="21" spans="1:16">
      <c r="A21" s="12"/>
      <c r="B21" s="25">
        <v>324.12</v>
      </c>
      <c r="C21" s="20" t="s">
        <v>81</v>
      </c>
      <c r="D21" s="46">
        <v>0</v>
      </c>
      <c r="E21" s="46">
        <v>91334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91334</v>
      </c>
      <c r="O21" s="47">
        <f t="shared" si="1"/>
        <v>5.2343400767952319</v>
      </c>
      <c r="P21" s="9"/>
    </row>
    <row r="22" spans="1:16">
      <c r="A22" s="12"/>
      <c r="B22" s="25">
        <v>324.20999999999998</v>
      </c>
      <c r="C22" s="20" t="s">
        <v>22</v>
      </c>
      <c r="D22" s="46">
        <v>0</v>
      </c>
      <c r="E22" s="46">
        <v>1664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1664</v>
      </c>
      <c r="O22" s="47">
        <f t="shared" si="1"/>
        <v>9.5363631153647779E-2</v>
      </c>
      <c r="P22" s="9"/>
    </row>
    <row r="23" spans="1:16">
      <c r="A23" s="12"/>
      <c r="B23" s="25">
        <v>324.22000000000003</v>
      </c>
      <c r="C23" s="20" t="s">
        <v>82</v>
      </c>
      <c r="D23" s="46">
        <v>0</v>
      </c>
      <c r="E23" s="46">
        <v>7235</v>
      </c>
      <c r="F23" s="46">
        <v>0</v>
      </c>
      <c r="G23" s="46">
        <v>0</v>
      </c>
      <c r="H23" s="46">
        <v>0</v>
      </c>
      <c r="I23" s="46">
        <v>224643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231878</v>
      </c>
      <c r="O23" s="47">
        <f t="shared" si="1"/>
        <v>13.28889907731102</v>
      </c>
      <c r="P23" s="9"/>
    </row>
    <row r="24" spans="1:16">
      <c r="A24" s="12"/>
      <c r="B24" s="25">
        <v>324.31</v>
      </c>
      <c r="C24" s="20" t="s">
        <v>120</v>
      </c>
      <c r="D24" s="46">
        <v>0</v>
      </c>
      <c r="E24" s="46">
        <v>21440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21440</v>
      </c>
      <c r="O24" s="47">
        <f t="shared" si="1"/>
        <v>1.2287237090950771</v>
      </c>
      <c r="P24" s="9"/>
    </row>
    <row r="25" spans="1:16">
      <c r="A25" s="12"/>
      <c r="B25" s="25">
        <v>324.32</v>
      </c>
      <c r="C25" s="20" t="s">
        <v>121</v>
      </c>
      <c r="D25" s="46">
        <v>0</v>
      </c>
      <c r="E25" s="46">
        <v>13194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13194</v>
      </c>
      <c r="O25" s="47">
        <f t="shared" si="1"/>
        <v>0.75614648403919993</v>
      </c>
      <c r="P25" s="9"/>
    </row>
    <row r="26" spans="1:16">
      <c r="A26" s="12"/>
      <c r="B26" s="25">
        <v>325.2</v>
      </c>
      <c r="C26" s="20" t="s">
        <v>24</v>
      </c>
      <c r="D26" s="46">
        <v>32958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32958</v>
      </c>
      <c r="O26" s="47">
        <f t="shared" si="1"/>
        <v>1.8888188434867328</v>
      </c>
      <c r="P26" s="9"/>
    </row>
    <row r="27" spans="1:16" ht="15.75">
      <c r="A27" s="29" t="s">
        <v>27</v>
      </c>
      <c r="B27" s="30"/>
      <c r="C27" s="31"/>
      <c r="D27" s="32">
        <f t="shared" ref="D27:M27" si="5">SUM(D28:D35)</f>
        <v>2422953</v>
      </c>
      <c r="E27" s="32">
        <f t="shared" si="5"/>
        <v>0</v>
      </c>
      <c r="F27" s="32">
        <f t="shared" si="5"/>
        <v>0</v>
      </c>
      <c r="G27" s="32">
        <f t="shared" si="5"/>
        <v>0</v>
      </c>
      <c r="H27" s="32">
        <f t="shared" si="5"/>
        <v>0</v>
      </c>
      <c r="I27" s="32">
        <f t="shared" si="5"/>
        <v>0</v>
      </c>
      <c r="J27" s="32">
        <f t="shared" si="5"/>
        <v>0</v>
      </c>
      <c r="K27" s="32">
        <f t="shared" si="5"/>
        <v>0</v>
      </c>
      <c r="L27" s="32">
        <f t="shared" si="5"/>
        <v>0</v>
      </c>
      <c r="M27" s="32">
        <f t="shared" si="5"/>
        <v>0</v>
      </c>
      <c r="N27" s="44">
        <f t="shared" ref="N27:N36" si="6">SUM(D27:M27)</f>
        <v>2422953</v>
      </c>
      <c r="O27" s="45">
        <f t="shared" si="1"/>
        <v>138.85913232850021</v>
      </c>
      <c r="P27" s="10"/>
    </row>
    <row r="28" spans="1:16">
      <c r="A28" s="12"/>
      <c r="B28" s="25">
        <v>331.2</v>
      </c>
      <c r="C28" s="20" t="s">
        <v>26</v>
      </c>
      <c r="D28" s="46">
        <v>695807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695807</v>
      </c>
      <c r="O28" s="47">
        <f t="shared" si="1"/>
        <v>39.876611840220072</v>
      </c>
      <c r="P28" s="9"/>
    </row>
    <row r="29" spans="1:16">
      <c r="A29" s="12"/>
      <c r="B29" s="25">
        <v>334.2</v>
      </c>
      <c r="C29" s="20" t="s">
        <v>29</v>
      </c>
      <c r="D29" s="46">
        <v>58096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58096</v>
      </c>
      <c r="O29" s="47">
        <f t="shared" si="1"/>
        <v>3.3294744684509139</v>
      </c>
      <c r="P29" s="9"/>
    </row>
    <row r="30" spans="1:16">
      <c r="A30" s="12"/>
      <c r="B30" s="25">
        <v>335.12</v>
      </c>
      <c r="C30" s="20" t="s">
        <v>93</v>
      </c>
      <c r="D30" s="46">
        <v>470154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470154</v>
      </c>
      <c r="O30" s="47">
        <f t="shared" si="1"/>
        <v>26.944466731617858</v>
      </c>
      <c r="P30" s="9"/>
    </row>
    <row r="31" spans="1:16">
      <c r="A31" s="12"/>
      <c r="B31" s="25">
        <v>335.14</v>
      </c>
      <c r="C31" s="20" t="s">
        <v>94</v>
      </c>
      <c r="D31" s="46">
        <v>282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282</v>
      </c>
      <c r="O31" s="47">
        <f t="shared" si="1"/>
        <v>1.616138460656771E-2</v>
      </c>
      <c r="P31" s="9"/>
    </row>
    <row r="32" spans="1:16">
      <c r="A32" s="12"/>
      <c r="B32" s="25">
        <v>335.15</v>
      </c>
      <c r="C32" s="20" t="s">
        <v>95</v>
      </c>
      <c r="D32" s="46">
        <v>10937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10937</v>
      </c>
      <c r="O32" s="47">
        <f t="shared" si="1"/>
        <v>0.62679809731216685</v>
      </c>
      <c r="P32" s="9"/>
    </row>
    <row r="33" spans="1:16">
      <c r="A33" s="12"/>
      <c r="B33" s="25">
        <v>335.18</v>
      </c>
      <c r="C33" s="20" t="s">
        <v>96</v>
      </c>
      <c r="D33" s="46">
        <v>1155380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1155380</v>
      </c>
      <c r="O33" s="47">
        <f t="shared" si="1"/>
        <v>66.214682789844687</v>
      </c>
      <c r="P33" s="9"/>
    </row>
    <row r="34" spans="1:16">
      <c r="A34" s="12"/>
      <c r="B34" s="25">
        <v>335.21</v>
      </c>
      <c r="C34" s="20" t="s">
        <v>35</v>
      </c>
      <c r="D34" s="46">
        <v>21090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21090</v>
      </c>
      <c r="O34" s="47">
        <f t="shared" si="1"/>
        <v>1.2086652530230959</v>
      </c>
      <c r="P34" s="9"/>
    </row>
    <row r="35" spans="1:16">
      <c r="A35" s="12"/>
      <c r="B35" s="25">
        <v>338</v>
      </c>
      <c r="C35" s="20" t="s">
        <v>36</v>
      </c>
      <c r="D35" s="46">
        <v>11207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11207</v>
      </c>
      <c r="O35" s="47">
        <f t="shared" si="1"/>
        <v>0.64227176342483805</v>
      </c>
      <c r="P35" s="9"/>
    </row>
    <row r="36" spans="1:16" ht="15.75">
      <c r="A36" s="29" t="s">
        <v>41</v>
      </c>
      <c r="B36" s="30"/>
      <c r="C36" s="31"/>
      <c r="D36" s="32">
        <f t="shared" ref="D36:M36" si="7">SUM(D37:D45)</f>
        <v>2142490</v>
      </c>
      <c r="E36" s="32">
        <f t="shared" si="7"/>
        <v>11600</v>
      </c>
      <c r="F36" s="32">
        <f t="shared" si="7"/>
        <v>0</v>
      </c>
      <c r="G36" s="32">
        <f t="shared" si="7"/>
        <v>0</v>
      </c>
      <c r="H36" s="32">
        <f t="shared" si="7"/>
        <v>0</v>
      </c>
      <c r="I36" s="32">
        <f t="shared" si="7"/>
        <v>6625438</v>
      </c>
      <c r="J36" s="32">
        <f t="shared" si="7"/>
        <v>1145313</v>
      </c>
      <c r="K36" s="32">
        <f t="shared" si="7"/>
        <v>0</v>
      </c>
      <c r="L36" s="32">
        <f t="shared" si="7"/>
        <v>0</v>
      </c>
      <c r="M36" s="32">
        <f t="shared" si="7"/>
        <v>0</v>
      </c>
      <c r="N36" s="32">
        <f t="shared" si="6"/>
        <v>9924841</v>
      </c>
      <c r="O36" s="45">
        <f t="shared" si="1"/>
        <v>568.79139205685135</v>
      </c>
      <c r="P36" s="10"/>
    </row>
    <row r="37" spans="1:16">
      <c r="A37" s="12"/>
      <c r="B37" s="25">
        <v>341.9</v>
      </c>
      <c r="C37" s="20" t="s">
        <v>97</v>
      </c>
      <c r="D37" s="46">
        <v>42470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5" si="8">SUM(D37:M37)</f>
        <v>42470</v>
      </c>
      <c r="O37" s="47">
        <f t="shared" ref="O37:O59" si="9">(N37/O$61)</f>
        <v>2.4339503696486906</v>
      </c>
      <c r="P37" s="9"/>
    </row>
    <row r="38" spans="1:16">
      <c r="A38" s="12"/>
      <c r="B38" s="25">
        <v>342.1</v>
      </c>
      <c r="C38" s="20" t="s">
        <v>45</v>
      </c>
      <c r="D38" s="46">
        <v>254252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254252</v>
      </c>
      <c r="O38" s="47">
        <f t="shared" si="9"/>
        <v>14.571150209181042</v>
      </c>
      <c r="P38" s="9"/>
    </row>
    <row r="39" spans="1:16">
      <c r="A39" s="12"/>
      <c r="B39" s="25">
        <v>342.6</v>
      </c>
      <c r="C39" s="20" t="s">
        <v>46</v>
      </c>
      <c r="D39" s="46">
        <v>952964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952964</v>
      </c>
      <c r="O39" s="47">
        <f t="shared" si="9"/>
        <v>54.614247234798555</v>
      </c>
      <c r="P39" s="9"/>
    </row>
    <row r="40" spans="1:16">
      <c r="A40" s="12"/>
      <c r="B40" s="25">
        <v>343.3</v>
      </c>
      <c r="C40" s="20" t="s">
        <v>47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2757771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2757771</v>
      </c>
      <c r="O40" s="47">
        <f t="shared" si="9"/>
        <v>158.04750988595336</v>
      </c>
      <c r="P40" s="9"/>
    </row>
    <row r="41" spans="1:16">
      <c r="A41" s="12"/>
      <c r="B41" s="25">
        <v>343.5</v>
      </c>
      <c r="C41" s="20" t="s">
        <v>48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2483087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2483087</v>
      </c>
      <c r="O41" s="47">
        <f t="shared" si="9"/>
        <v>142.30540432116453</v>
      </c>
      <c r="P41" s="9"/>
    </row>
    <row r="42" spans="1:16">
      <c r="A42" s="12"/>
      <c r="B42" s="25">
        <v>343.8</v>
      </c>
      <c r="C42" s="20" t="s">
        <v>75</v>
      </c>
      <c r="D42" s="46">
        <v>0</v>
      </c>
      <c r="E42" s="46">
        <v>11600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11600</v>
      </c>
      <c r="O42" s="47">
        <f t="shared" si="9"/>
        <v>0.66479454409994843</v>
      </c>
      <c r="P42" s="9"/>
    </row>
    <row r="43" spans="1:16">
      <c r="A43" s="12"/>
      <c r="B43" s="25">
        <v>343.9</v>
      </c>
      <c r="C43" s="20" t="s">
        <v>49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413978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413978</v>
      </c>
      <c r="O43" s="47">
        <f t="shared" si="9"/>
        <v>23.725027222190384</v>
      </c>
      <c r="P43" s="9"/>
    </row>
    <row r="44" spans="1:16">
      <c r="A44" s="12"/>
      <c r="B44" s="25">
        <v>347.2</v>
      </c>
      <c r="C44" s="20" t="s">
        <v>50</v>
      </c>
      <c r="D44" s="46">
        <v>892804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892804</v>
      </c>
      <c r="O44" s="47">
        <f t="shared" si="9"/>
        <v>51.166485185397441</v>
      </c>
      <c r="P44" s="9"/>
    </row>
    <row r="45" spans="1:16">
      <c r="A45" s="12"/>
      <c r="B45" s="25">
        <v>349</v>
      </c>
      <c r="C45" s="20" t="s">
        <v>1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970602</v>
      </c>
      <c r="J45" s="46">
        <v>1145313</v>
      </c>
      <c r="K45" s="46">
        <v>0</v>
      </c>
      <c r="L45" s="46">
        <v>0</v>
      </c>
      <c r="M45" s="46">
        <v>0</v>
      </c>
      <c r="N45" s="46">
        <f t="shared" si="8"/>
        <v>2115915</v>
      </c>
      <c r="O45" s="47">
        <f t="shared" si="9"/>
        <v>121.26282308441745</v>
      </c>
      <c r="P45" s="9"/>
    </row>
    <row r="46" spans="1:16" ht="15.75">
      <c r="A46" s="29" t="s">
        <v>42</v>
      </c>
      <c r="B46" s="30"/>
      <c r="C46" s="31"/>
      <c r="D46" s="32">
        <f t="shared" ref="D46:M46" si="10">SUM(D47:D48)</f>
        <v>173096</v>
      </c>
      <c r="E46" s="32">
        <f t="shared" si="10"/>
        <v>17675</v>
      </c>
      <c r="F46" s="32">
        <f t="shared" si="10"/>
        <v>0</v>
      </c>
      <c r="G46" s="32">
        <f t="shared" si="10"/>
        <v>0</v>
      </c>
      <c r="H46" s="32">
        <f t="shared" si="10"/>
        <v>0</v>
      </c>
      <c r="I46" s="32">
        <f t="shared" si="10"/>
        <v>0</v>
      </c>
      <c r="J46" s="32">
        <f t="shared" si="10"/>
        <v>0</v>
      </c>
      <c r="K46" s="32">
        <f t="shared" si="10"/>
        <v>0</v>
      </c>
      <c r="L46" s="32">
        <f t="shared" si="10"/>
        <v>0</v>
      </c>
      <c r="M46" s="32">
        <f t="shared" si="10"/>
        <v>0</v>
      </c>
      <c r="N46" s="32">
        <f t="shared" ref="N46:N59" si="11">SUM(D46:M46)</f>
        <v>190771</v>
      </c>
      <c r="O46" s="45">
        <f t="shared" si="9"/>
        <v>10.933062066594074</v>
      </c>
      <c r="P46" s="10"/>
    </row>
    <row r="47" spans="1:16">
      <c r="A47" s="13"/>
      <c r="B47" s="39">
        <v>351.1</v>
      </c>
      <c r="C47" s="21" t="s">
        <v>53</v>
      </c>
      <c r="D47" s="46">
        <v>122178</v>
      </c>
      <c r="E47" s="46">
        <v>17675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139853</v>
      </c>
      <c r="O47" s="47">
        <f t="shared" si="9"/>
        <v>8.0149578772422494</v>
      </c>
      <c r="P47" s="9"/>
    </row>
    <row r="48" spans="1:16">
      <c r="A48" s="13"/>
      <c r="B48" s="39">
        <v>354</v>
      </c>
      <c r="C48" s="21" t="s">
        <v>76</v>
      </c>
      <c r="D48" s="46">
        <v>50918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50918</v>
      </c>
      <c r="O48" s="47">
        <f t="shared" si="9"/>
        <v>2.9181041893518254</v>
      </c>
      <c r="P48" s="9"/>
    </row>
    <row r="49" spans="1:119" ht="15.75">
      <c r="A49" s="29" t="s">
        <v>4</v>
      </c>
      <c r="B49" s="30"/>
      <c r="C49" s="31"/>
      <c r="D49" s="32">
        <f t="shared" ref="D49:M49" si="12">SUM(D50:D55)</f>
        <v>722971</v>
      </c>
      <c r="E49" s="32">
        <f t="shared" si="12"/>
        <v>388758</v>
      </c>
      <c r="F49" s="32">
        <f t="shared" si="12"/>
        <v>0</v>
      </c>
      <c r="G49" s="32">
        <f t="shared" si="12"/>
        <v>46282</v>
      </c>
      <c r="H49" s="32">
        <f t="shared" si="12"/>
        <v>0</v>
      </c>
      <c r="I49" s="32">
        <f t="shared" si="12"/>
        <v>433235</v>
      </c>
      <c r="J49" s="32">
        <f t="shared" si="12"/>
        <v>144225</v>
      </c>
      <c r="K49" s="32">
        <f t="shared" si="12"/>
        <v>4247890</v>
      </c>
      <c r="L49" s="32">
        <f t="shared" si="12"/>
        <v>0</v>
      </c>
      <c r="M49" s="32">
        <f t="shared" si="12"/>
        <v>0</v>
      </c>
      <c r="N49" s="32">
        <f t="shared" si="11"/>
        <v>5983361</v>
      </c>
      <c r="O49" s="45">
        <f t="shared" si="9"/>
        <v>342.90566794658719</v>
      </c>
      <c r="P49" s="10"/>
    </row>
    <row r="50" spans="1:119">
      <c r="A50" s="12"/>
      <c r="B50" s="25">
        <v>361.1</v>
      </c>
      <c r="C50" s="20" t="s">
        <v>54</v>
      </c>
      <c r="D50" s="46">
        <v>460743</v>
      </c>
      <c r="E50" s="46">
        <v>13166</v>
      </c>
      <c r="F50" s="46">
        <v>0</v>
      </c>
      <c r="G50" s="46">
        <v>31874</v>
      </c>
      <c r="H50" s="46">
        <v>0</v>
      </c>
      <c r="I50" s="46">
        <v>320186</v>
      </c>
      <c r="J50" s="46">
        <v>40885</v>
      </c>
      <c r="K50" s="46">
        <v>1160120</v>
      </c>
      <c r="L50" s="46">
        <v>0</v>
      </c>
      <c r="M50" s="46">
        <v>0</v>
      </c>
      <c r="N50" s="46">
        <f t="shared" si="11"/>
        <v>2026974</v>
      </c>
      <c r="O50" s="47">
        <f t="shared" si="9"/>
        <v>116.16562553728008</v>
      </c>
      <c r="P50" s="9"/>
    </row>
    <row r="51" spans="1:119">
      <c r="A51" s="12"/>
      <c r="B51" s="25">
        <v>361.3</v>
      </c>
      <c r="C51" s="20" t="s">
        <v>55</v>
      </c>
      <c r="D51" s="46">
        <v>134253</v>
      </c>
      <c r="E51" s="46">
        <v>4907</v>
      </c>
      <c r="F51" s="46">
        <v>0</v>
      </c>
      <c r="G51" s="46">
        <v>14408</v>
      </c>
      <c r="H51" s="46">
        <v>0</v>
      </c>
      <c r="I51" s="46">
        <v>113049</v>
      </c>
      <c r="J51" s="46">
        <v>15653</v>
      </c>
      <c r="K51" s="46">
        <v>0</v>
      </c>
      <c r="L51" s="46">
        <v>0</v>
      </c>
      <c r="M51" s="46">
        <v>0</v>
      </c>
      <c r="N51" s="46">
        <f t="shared" si="11"/>
        <v>282270</v>
      </c>
      <c r="O51" s="47">
        <f t="shared" si="9"/>
        <v>16.176858272680384</v>
      </c>
      <c r="P51" s="9"/>
    </row>
    <row r="52" spans="1:119">
      <c r="A52" s="12"/>
      <c r="B52" s="25">
        <v>361.4</v>
      </c>
      <c r="C52" s="20" t="s">
        <v>114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568061</v>
      </c>
      <c r="L52" s="46">
        <v>0</v>
      </c>
      <c r="M52" s="46">
        <v>0</v>
      </c>
      <c r="N52" s="46">
        <f t="shared" si="11"/>
        <v>568061</v>
      </c>
      <c r="O52" s="47">
        <f t="shared" si="9"/>
        <v>32.555504613444896</v>
      </c>
      <c r="P52" s="9"/>
    </row>
    <row r="53" spans="1:119">
      <c r="A53" s="12"/>
      <c r="B53" s="25">
        <v>364</v>
      </c>
      <c r="C53" s="20" t="s">
        <v>98</v>
      </c>
      <c r="D53" s="46">
        <v>12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87687</v>
      </c>
      <c r="K53" s="46">
        <v>0</v>
      </c>
      <c r="L53" s="46">
        <v>0</v>
      </c>
      <c r="M53" s="46">
        <v>0</v>
      </c>
      <c r="N53" s="46">
        <f t="shared" si="11"/>
        <v>87699</v>
      </c>
      <c r="O53" s="47">
        <f t="shared" si="9"/>
        <v>5.0260186830190845</v>
      </c>
      <c r="P53" s="9"/>
    </row>
    <row r="54" spans="1:119">
      <c r="A54" s="12"/>
      <c r="B54" s="25">
        <v>368</v>
      </c>
      <c r="C54" s="20" t="s">
        <v>58</v>
      </c>
      <c r="D54" s="46">
        <v>0</v>
      </c>
      <c r="E54" s="46">
        <v>370685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2519709</v>
      </c>
      <c r="L54" s="46">
        <v>0</v>
      </c>
      <c r="M54" s="46">
        <v>0</v>
      </c>
      <c r="N54" s="46">
        <f t="shared" si="11"/>
        <v>2890394</v>
      </c>
      <c r="O54" s="47">
        <f t="shared" si="9"/>
        <v>165.64811737062297</v>
      </c>
      <c r="P54" s="9"/>
    </row>
    <row r="55" spans="1:119">
      <c r="A55" s="12"/>
      <c r="B55" s="25">
        <v>369.9</v>
      </c>
      <c r="C55" s="20" t="s">
        <v>59</v>
      </c>
      <c r="D55" s="46">
        <v>127963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127963</v>
      </c>
      <c r="O55" s="47">
        <f t="shared" si="9"/>
        <v>7.3335434695398014</v>
      </c>
      <c r="P55" s="9"/>
    </row>
    <row r="56" spans="1:119" ht="15.75">
      <c r="A56" s="29" t="s">
        <v>43</v>
      </c>
      <c r="B56" s="30"/>
      <c r="C56" s="31"/>
      <c r="D56" s="32">
        <f t="shared" ref="D56:M56" si="13">SUM(D57:D58)</f>
        <v>1350000</v>
      </c>
      <c r="E56" s="32">
        <f t="shared" si="13"/>
        <v>0</v>
      </c>
      <c r="F56" s="32">
        <f t="shared" si="13"/>
        <v>349002</v>
      </c>
      <c r="G56" s="32">
        <f t="shared" si="13"/>
        <v>1376000</v>
      </c>
      <c r="H56" s="32">
        <f t="shared" si="13"/>
        <v>0</v>
      </c>
      <c r="I56" s="32">
        <f t="shared" si="13"/>
        <v>184369</v>
      </c>
      <c r="J56" s="32">
        <f t="shared" si="13"/>
        <v>157030</v>
      </c>
      <c r="K56" s="32">
        <f t="shared" si="13"/>
        <v>0</v>
      </c>
      <c r="L56" s="32">
        <f t="shared" si="13"/>
        <v>0</v>
      </c>
      <c r="M56" s="32">
        <f t="shared" si="13"/>
        <v>0</v>
      </c>
      <c r="N56" s="32">
        <f t="shared" si="11"/>
        <v>3416401</v>
      </c>
      <c r="O56" s="45">
        <f t="shared" si="9"/>
        <v>195.79351252220758</v>
      </c>
      <c r="P56" s="9"/>
    </row>
    <row r="57" spans="1:119">
      <c r="A57" s="12"/>
      <c r="B57" s="25">
        <v>381</v>
      </c>
      <c r="C57" s="20" t="s">
        <v>60</v>
      </c>
      <c r="D57" s="46">
        <v>1350000</v>
      </c>
      <c r="E57" s="46">
        <v>0</v>
      </c>
      <c r="F57" s="46">
        <v>349002</v>
      </c>
      <c r="G57" s="46">
        <v>1376000</v>
      </c>
      <c r="H57" s="46">
        <v>0</v>
      </c>
      <c r="I57" s="46">
        <v>184369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3259371</v>
      </c>
      <c r="O57" s="47">
        <f t="shared" si="9"/>
        <v>186.79414293082698</v>
      </c>
      <c r="P57" s="9"/>
    </row>
    <row r="58" spans="1:119" ht="15.75" thickBot="1">
      <c r="A58" s="12"/>
      <c r="B58" s="25">
        <v>389.4</v>
      </c>
      <c r="C58" s="20" t="s">
        <v>99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157030</v>
      </c>
      <c r="K58" s="46">
        <v>0</v>
      </c>
      <c r="L58" s="46">
        <v>0</v>
      </c>
      <c r="M58" s="46">
        <v>0</v>
      </c>
      <c r="N58" s="46">
        <f t="shared" si="11"/>
        <v>157030</v>
      </c>
      <c r="O58" s="47">
        <f t="shared" si="9"/>
        <v>8.999369591380594</v>
      </c>
      <c r="P58" s="9"/>
    </row>
    <row r="59" spans="1:119" ht="16.5" thickBot="1">
      <c r="A59" s="14" t="s">
        <v>51</v>
      </c>
      <c r="B59" s="23"/>
      <c r="C59" s="22"/>
      <c r="D59" s="15">
        <f t="shared" ref="D59:M59" si="14">SUM(D5,D15,D27,D36,D46,D49,D56)</f>
        <v>24713927</v>
      </c>
      <c r="E59" s="15">
        <f t="shared" si="14"/>
        <v>574398</v>
      </c>
      <c r="F59" s="15">
        <f t="shared" si="14"/>
        <v>349002</v>
      </c>
      <c r="G59" s="15">
        <f t="shared" si="14"/>
        <v>2458200</v>
      </c>
      <c r="H59" s="15">
        <f t="shared" si="14"/>
        <v>0</v>
      </c>
      <c r="I59" s="15">
        <f t="shared" si="14"/>
        <v>7467685</v>
      </c>
      <c r="J59" s="15">
        <f t="shared" si="14"/>
        <v>1446568</v>
      </c>
      <c r="K59" s="15">
        <f t="shared" si="14"/>
        <v>4618576</v>
      </c>
      <c r="L59" s="15">
        <f t="shared" si="14"/>
        <v>0</v>
      </c>
      <c r="M59" s="15">
        <f t="shared" si="14"/>
        <v>0</v>
      </c>
      <c r="N59" s="15">
        <f t="shared" si="11"/>
        <v>41628356</v>
      </c>
      <c r="O59" s="38">
        <f t="shared" si="9"/>
        <v>2385.7158576422717</v>
      </c>
      <c r="P59" s="6"/>
      <c r="Q59" s="2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</row>
    <row r="60" spans="1:119">
      <c r="A60" s="16"/>
      <c r="B60" s="18"/>
      <c r="C60" s="18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9"/>
    </row>
    <row r="61" spans="1:119">
      <c r="A61" s="40"/>
      <c r="B61" s="41"/>
      <c r="C61" s="41"/>
      <c r="D61" s="42"/>
      <c r="E61" s="42"/>
      <c r="F61" s="42"/>
      <c r="G61" s="42"/>
      <c r="H61" s="42"/>
      <c r="I61" s="42"/>
      <c r="J61" s="42"/>
      <c r="K61" s="42"/>
      <c r="L61" s="48" t="s">
        <v>127</v>
      </c>
      <c r="M61" s="48"/>
      <c r="N61" s="48"/>
      <c r="O61" s="43">
        <v>17449</v>
      </c>
    </row>
    <row r="62" spans="1:119">
      <c r="A62" s="49"/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1"/>
    </row>
    <row r="63" spans="1:119" ht="15.75" customHeight="1" thickBot="1">
      <c r="A63" s="52" t="s">
        <v>78</v>
      </c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4"/>
    </row>
  </sheetData>
  <mergeCells count="10">
    <mergeCell ref="L61:N61"/>
    <mergeCell ref="A62:O62"/>
    <mergeCell ref="A63:O6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62</v>
      </c>
      <c r="B3" s="62"/>
      <c r="C3" s="63"/>
      <c r="D3" s="67" t="s">
        <v>37</v>
      </c>
      <c r="E3" s="68"/>
      <c r="F3" s="68"/>
      <c r="G3" s="68"/>
      <c r="H3" s="69"/>
      <c r="I3" s="67" t="s">
        <v>38</v>
      </c>
      <c r="J3" s="69"/>
      <c r="K3" s="67" t="s">
        <v>40</v>
      </c>
      <c r="L3" s="69"/>
      <c r="M3" s="36"/>
      <c r="N3" s="37"/>
      <c r="O3" s="70" t="s">
        <v>67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63</v>
      </c>
      <c r="F4" s="34" t="s">
        <v>64</v>
      </c>
      <c r="G4" s="34" t="s">
        <v>65</v>
      </c>
      <c r="H4" s="34" t="s">
        <v>6</v>
      </c>
      <c r="I4" s="34" t="s">
        <v>7</v>
      </c>
      <c r="J4" s="35" t="s">
        <v>66</v>
      </c>
      <c r="K4" s="35" t="s">
        <v>8</v>
      </c>
      <c r="L4" s="35" t="s">
        <v>9</v>
      </c>
      <c r="M4" s="35" t="s">
        <v>10</v>
      </c>
      <c r="N4" s="35" t="s">
        <v>39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11979235</v>
      </c>
      <c r="E5" s="27">
        <f t="shared" si="0"/>
        <v>0</v>
      </c>
      <c r="F5" s="27">
        <f t="shared" si="0"/>
        <v>0</v>
      </c>
      <c r="G5" s="27">
        <f t="shared" si="0"/>
        <v>985982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346221</v>
      </c>
      <c r="L5" s="27">
        <f t="shared" si="0"/>
        <v>0</v>
      </c>
      <c r="M5" s="27">
        <f t="shared" si="0"/>
        <v>0</v>
      </c>
      <c r="N5" s="28">
        <f>SUM(D5:M5)</f>
        <v>13311438</v>
      </c>
      <c r="O5" s="33">
        <f t="shared" ref="O5:O36" si="1">(N5/O$61)</f>
        <v>794.90254389107849</v>
      </c>
      <c r="P5" s="6"/>
    </row>
    <row r="6" spans="1:133">
      <c r="A6" s="12"/>
      <c r="B6" s="25">
        <v>311</v>
      </c>
      <c r="C6" s="20" t="s">
        <v>3</v>
      </c>
      <c r="D6" s="46">
        <v>7811512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7811512</v>
      </c>
      <c r="O6" s="47">
        <f t="shared" si="1"/>
        <v>466.47032127075124</v>
      </c>
      <c r="P6" s="9"/>
    </row>
    <row r="7" spans="1:133">
      <c r="A7" s="12"/>
      <c r="B7" s="25">
        <v>312.41000000000003</v>
      </c>
      <c r="C7" s="20" t="s">
        <v>11</v>
      </c>
      <c r="D7" s="46">
        <v>279135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279135</v>
      </c>
      <c r="O7" s="47">
        <f t="shared" si="1"/>
        <v>16.668756718022216</v>
      </c>
      <c r="P7" s="9"/>
    </row>
    <row r="8" spans="1:133">
      <c r="A8" s="12"/>
      <c r="B8" s="25">
        <v>312.51</v>
      </c>
      <c r="C8" s="20" t="s">
        <v>69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177305</v>
      </c>
      <c r="L8" s="46">
        <v>0</v>
      </c>
      <c r="M8" s="46">
        <v>0</v>
      </c>
      <c r="N8" s="46">
        <f>SUM(D8:M8)</f>
        <v>177305</v>
      </c>
      <c r="O8" s="47">
        <f t="shared" si="1"/>
        <v>10.58790158843903</v>
      </c>
      <c r="P8" s="9"/>
    </row>
    <row r="9" spans="1:133">
      <c r="A9" s="12"/>
      <c r="B9" s="25">
        <v>312.52</v>
      </c>
      <c r="C9" s="20" t="s">
        <v>90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168916</v>
      </c>
      <c r="L9" s="46">
        <v>0</v>
      </c>
      <c r="M9" s="46">
        <v>0</v>
      </c>
      <c r="N9" s="46">
        <f>SUM(D9:M9)</f>
        <v>168916</v>
      </c>
      <c r="O9" s="47">
        <f t="shared" si="1"/>
        <v>10.086946136390781</v>
      </c>
      <c r="P9" s="9"/>
    </row>
    <row r="10" spans="1:133">
      <c r="A10" s="12"/>
      <c r="B10" s="25">
        <v>312.60000000000002</v>
      </c>
      <c r="C10" s="20" t="s">
        <v>74</v>
      </c>
      <c r="D10" s="46">
        <v>0</v>
      </c>
      <c r="E10" s="46">
        <v>0</v>
      </c>
      <c r="F10" s="46">
        <v>0</v>
      </c>
      <c r="G10" s="46">
        <v>985982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985982</v>
      </c>
      <c r="O10" s="47">
        <f t="shared" si="1"/>
        <v>58.878657589872205</v>
      </c>
      <c r="P10" s="9"/>
    </row>
    <row r="11" spans="1:133">
      <c r="A11" s="12"/>
      <c r="B11" s="25">
        <v>314.10000000000002</v>
      </c>
      <c r="C11" s="20" t="s">
        <v>12</v>
      </c>
      <c r="D11" s="46">
        <v>2159463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2159463</v>
      </c>
      <c r="O11" s="47">
        <f t="shared" si="1"/>
        <v>128.95395915442495</v>
      </c>
      <c r="P11" s="9"/>
    </row>
    <row r="12" spans="1:133">
      <c r="A12" s="12"/>
      <c r="B12" s="25">
        <v>314.8</v>
      </c>
      <c r="C12" s="20" t="s">
        <v>14</v>
      </c>
      <c r="D12" s="46">
        <v>52629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52629</v>
      </c>
      <c r="O12" s="47">
        <f t="shared" si="1"/>
        <v>3.1427803654604083</v>
      </c>
      <c r="P12" s="9"/>
    </row>
    <row r="13" spans="1:133">
      <c r="A13" s="12"/>
      <c r="B13" s="25">
        <v>315</v>
      </c>
      <c r="C13" s="20" t="s">
        <v>91</v>
      </c>
      <c r="D13" s="46">
        <v>1546422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1546422</v>
      </c>
      <c r="O13" s="47">
        <f t="shared" si="1"/>
        <v>92.345754209960589</v>
      </c>
      <c r="P13" s="9"/>
    </row>
    <row r="14" spans="1:133">
      <c r="A14" s="12"/>
      <c r="B14" s="25">
        <v>316</v>
      </c>
      <c r="C14" s="20" t="s">
        <v>92</v>
      </c>
      <c r="D14" s="46">
        <v>130074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130074</v>
      </c>
      <c r="O14" s="47">
        <f t="shared" si="1"/>
        <v>7.7674668577570767</v>
      </c>
      <c r="P14" s="9"/>
    </row>
    <row r="15" spans="1:133" ht="15.75">
      <c r="A15" s="29" t="s">
        <v>16</v>
      </c>
      <c r="B15" s="30"/>
      <c r="C15" s="31"/>
      <c r="D15" s="32">
        <f t="shared" ref="D15:M15" si="3">SUM(D16:D26)</f>
        <v>4839127</v>
      </c>
      <c r="E15" s="32">
        <f t="shared" si="3"/>
        <v>123285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112492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5074904</v>
      </c>
      <c r="O15" s="45">
        <f t="shared" si="1"/>
        <v>303.05171384211155</v>
      </c>
      <c r="P15" s="10"/>
    </row>
    <row r="16" spans="1:133">
      <c r="A16" s="12"/>
      <c r="B16" s="25">
        <v>322</v>
      </c>
      <c r="C16" s="20" t="s">
        <v>0</v>
      </c>
      <c r="D16" s="46">
        <v>2453693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2453693</v>
      </c>
      <c r="O16" s="47">
        <f t="shared" si="1"/>
        <v>146.52412516421833</v>
      </c>
      <c r="P16" s="9"/>
    </row>
    <row r="17" spans="1:16">
      <c r="A17" s="12"/>
      <c r="B17" s="25">
        <v>323.10000000000002</v>
      </c>
      <c r="C17" s="20" t="s">
        <v>17</v>
      </c>
      <c r="D17" s="46">
        <v>1751250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6" si="4">SUM(D17:M17)</f>
        <v>1751250</v>
      </c>
      <c r="O17" s="47">
        <f t="shared" si="1"/>
        <v>104.57721246864924</v>
      </c>
      <c r="P17" s="9"/>
    </row>
    <row r="18" spans="1:16">
      <c r="A18" s="12"/>
      <c r="B18" s="25">
        <v>323.39999999999998</v>
      </c>
      <c r="C18" s="20" t="s">
        <v>18</v>
      </c>
      <c r="D18" s="46">
        <v>10102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10102</v>
      </c>
      <c r="O18" s="47">
        <f t="shared" si="1"/>
        <v>0.60324853696405112</v>
      </c>
      <c r="P18" s="9"/>
    </row>
    <row r="19" spans="1:16">
      <c r="A19" s="12"/>
      <c r="B19" s="25">
        <v>323.7</v>
      </c>
      <c r="C19" s="20" t="s">
        <v>20</v>
      </c>
      <c r="D19" s="46">
        <v>591183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591183</v>
      </c>
      <c r="O19" s="47">
        <f t="shared" si="1"/>
        <v>35.302938015048369</v>
      </c>
      <c r="P19" s="9"/>
    </row>
    <row r="20" spans="1:16">
      <c r="A20" s="12"/>
      <c r="B20" s="25">
        <v>324.11</v>
      </c>
      <c r="C20" s="20" t="s">
        <v>21</v>
      </c>
      <c r="D20" s="46">
        <v>0</v>
      </c>
      <c r="E20" s="46">
        <v>29081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29081</v>
      </c>
      <c r="O20" s="47">
        <f t="shared" si="1"/>
        <v>1.7365938134479877</v>
      </c>
      <c r="P20" s="9"/>
    </row>
    <row r="21" spans="1:16">
      <c r="A21" s="12"/>
      <c r="B21" s="25">
        <v>324.12</v>
      </c>
      <c r="C21" s="20" t="s">
        <v>81</v>
      </c>
      <c r="D21" s="46">
        <v>0</v>
      </c>
      <c r="E21" s="46">
        <v>49462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49462</v>
      </c>
      <c r="O21" s="47">
        <f t="shared" si="1"/>
        <v>2.9536605756598591</v>
      </c>
      <c r="P21" s="9"/>
    </row>
    <row r="22" spans="1:16">
      <c r="A22" s="12"/>
      <c r="B22" s="25">
        <v>324.20999999999998</v>
      </c>
      <c r="C22" s="20" t="s">
        <v>22</v>
      </c>
      <c r="D22" s="46">
        <v>0</v>
      </c>
      <c r="E22" s="46">
        <v>2418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2418</v>
      </c>
      <c r="O22" s="47">
        <f t="shared" si="1"/>
        <v>0.1443926907918309</v>
      </c>
      <c r="P22" s="9"/>
    </row>
    <row r="23" spans="1:16">
      <c r="A23" s="12"/>
      <c r="B23" s="25">
        <v>324.22000000000003</v>
      </c>
      <c r="C23" s="20" t="s">
        <v>82</v>
      </c>
      <c r="D23" s="46">
        <v>0</v>
      </c>
      <c r="E23" s="46">
        <v>3955</v>
      </c>
      <c r="F23" s="46">
        <v>0</v>
      </c>
      <c r="G23" s="46">
        <v>0</v>
      </c>
      <c r="H23" s="46">
        <v>0</v>
      </c>
      <c r="I23" s="46">
        <v>112492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116447</v>
      </c>
      <c r="O23" s="47">
        <f t="shared" si="1"/>
        <v>6.9537202914128748</v>
      </c>
      <c r="P23" s="9"/>
    </row>
    <row r="24" spans="1:16">
      <c r="A24" s="12"/>
      <c r="B24" s="25">
        <v>324.31</v>
      </c>
      <c r="C24" s="20" t="s">
        <v>120</v>
      </c>
      <c r="D24" s="46">
        <v>0</v>
      </c>
      <c r="E24" s="46">
        <v>31155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31155</v>
      </c>
      <c r="O24" s="47">
        <f t="shared" si="1"/>
        <v>1.8604442852024363</v>
      </c>
      <c r="P24" s="9"/>
    </row>
    <row r="25" spans="1:16">
      <c r="A25" s="12"/>
      <c r="B25" s="25">
        <v>324.32</v>
      </c>
      <c r="C25" s="20" t="s">
        <v>121</v>
      </c>
      <c r="D25" s="46">
        <v>0</v>
      </c>
      <c r="E25" s="46">
        <v>7214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7214</v>
      </c>
      <c r="O25" s="47">
        <f t="shared" si="1"/>
        <v>0.43078944225486682</v>
      </c>
      <c r="P25" s="9"/>
    </row>
    <row r="26" spans="1:16">
      <c r="A26" s="12"/>
      <c r="B26" s="25">
        <v>325.2</v>
      </c>
      <c r="C26" s="20" t="s">
        <v>24</v>
      </c>
      <c r="D26" s="46">
        <v>32899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32899</v>
      </c>
      <c r="O26" s="47">
        <f t="shared" si="1"/>
        <v>1.9645885584617222</v>
      </c>
      <c r="P26" s="9"/>
    </row>
    <row r="27" spans="1:16" ht="15.75">
      <c r="A27" s="29" t="s">
        <v>27</v>
      </c>
      <c r="B27" s="30"/>
      <c r="C27" s="31"/>
      <c r="D27" s="32">
        <f t="shared" ref="D27:M27" si="5">SUM(D28:D35)</f>
        <v>1821446</v>
      </c>
      <c r="E27" s="32">
        <f t="shared" si="5"/>
        <v>0</v>
      </c>
      <c r="F27" s="32">
        <f t="shared" si="5"/>
        <v>0</v>
      </c>
      <c r="G27" s="32">
        <f t="shared" si="5"/>
        <v>0</v>
      </c>
      <c r="H27" s="32">
        <f t="shared" si="5"/>
        <v>0</v>
      </c>
      <c r="I27" s="32">
        <f t="shared" si="5"/>
        <v>0</v>
      </c>
      <c r="J27" s="32">
        <f t="shared" si="5"/>
        <v>0</v>
      </c>
      <c r="K27" s="32">
        <f t="shared" si="5"/>
        <v>0</v>
      </c>
      <c r="L27" s="32">
        <f t="shared" si="5"/>
        <v>0</v>
      </c>
      <c r="M27" s="32">
        <f t="shared" si="5"/>
        <v>0</v>
      </c>
      <c r="N27" s="44">
        <f t="shared" ref="N27:N36" si="6">SUM(D27:M27)</f>
        <v>1821446</v>
      </c>
      <c r="O27" s="45">
        <f t="shared" si="1"/>
        <v>108.76901946733548</v>
      </c>
      <c r="P27" s="10"/>
    </row>
    <row r="28" spans="1:16">
      <c r="A28" s="12"/>
      <c r="B28" s="25">
        <v>331.2</v>
      </c>
      <c r="C28" s="20" t="s">
        <v>26</v>
      </c>
      <c r="D28" s="46">
        <v>188272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188272</v>
      </c>
      <c r="O28" s="47">
        <f t="shared" si="1"/>
        <v>11.242804251761616</v>
      </c>
      <c r="P28" s="9"/>
    </row>
    <row r="29" spans="1:16">
      <c r="A29" s="12"/>
      <c r="B29" s="25">
        <v>334.2</v>
      </c>
      <c r="C29" s="20" t="s">
        <v>29</v>
      </c>
      <c r="D29" s="46">
        <v>17509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17509</v>
      </c>
      <c r="O29" s="47">
        <f t="shared" si="1"/>
        <v>1.0455631195509376</v>
      </c>
      <c r="P29" s="9"/>
    </row>
    <row r="30" spans="1:16">
      <c r="A30" s="12"/>
      <c r="B30" s="25">
        <v>335.12</v>
      </c>
      <c r="C30" s="20" t="s">
        <v>93</v>
      </c>
      <c r="D30" s="46">
        <v>443500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443500</v>
      </c>
      <c r="O30" s="47">
        <f t="shared" si="1"/>
        <v>26.483936462438791</v>
      </c>
      <c r="P30" s="9"/>
    </row>
    <row r="31" spans="1:16">
      <c r="A31" s="12"/>
      <c r="B31" s="25">
        <v>335.14</v>
      </c>
      <c r="C31" s="20" t="s">
        <v>94</v>
      </c>
      <c r="D31" s="46">
        <v>156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156</v>
      </c>
      <c r="O31" s="47">
        <f t="shared" si="1"/>
        <v>9.3156574704407018E-3</v>
      </c>
      <c r="P31" s="9"/>
    </row>
    <row r="32" spans="1:16">
      <c r="A32" s="12"/>
      <c r="B32" s="25">
        <v>335.15</v>
      </c>
      <c r="C32" s="20" t="s">
        <v>95</v>
      </c>
      <c r="D32" s="46">
        <v>3157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3157</v>
      </c>
      <c r="O32" s="47">
        <f t="shared" si="1"/>
        <v>0.18852263227039293</v>
      </c>
      <c r="P32" s="9"/>
    </row>
    <row r="33" spans="1:16">
      <c r="A33" s="12"/>
      <c r="B33" s="25">
        <v>335.18</v>
      </c>
      <c r="C33" s="20" t="s">
        <v>96</v>
      </c>
      <c r="D33" s="46">
        <v>1142133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1142133</v>
      </c>
      <c r="O33" s="47">
        <f t="shared" si="1"/>
        <v>68.203332139018272</v>
      </c>
      <c r="P33" s="9"/>
    </row>
    <row r="34" spans="1:16">
      <c r="A34" s="12"/>
      <c r="B34" s="25">
        <v>335.21</v>
      </c>
      <c r="C34" s="20" t="s">
        <v>35</v>
      </c>
      <c r="D34" s="46">
        <v>15095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15095</v>
      </c>
      <c r="O34" s="47">
        <f t="shared" si="1"/>
        <v>0.90140929177116924</v>
      </c>
      <c r="P34" s="9"/>
    </row>
    <row r="35" spans="1:16">
      <c r="A35" s="12"/>
      <c r="B35" s="25">
        <v>338</v>
      </c>
      <c r="C35" s="20" t="s">
        <v>36</v>
      </c>
      <c r="D35" s="46">
        <v>11624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11624</v>
      </c>
      <c r="O35" s="47">
        <f t="shared" si="1"/>
        <v>0.69413591305386357</v>
      </c>
      <c r="P35" s="9"/>
    </row>
    <row r="36" spans="1:16" ht="15.75">
      <c r="A36" s="29" t="s">
        <v>41</v>
      </c>
      <c r="B36" s="30"/>
      <c r="C36" s="31"/>
      <c r="D36" s="32">
        <f t="shared" ref="D36:M36" si="7">SUM(D37:D45)</f>
        <v>1997366</v>
      </c>
      <c r="E36" s="32">
        <f t="shared" si="7"/>
        <v>10375</v>
      </c>
      <c r="F36" s="32">
        <f t="shared" si="7"/>
        <v>0</v>
      </c>
      <c r="G36" s="32">
        <f t="shared" si="7"/>
        <v>0</v>
      </c>
      <c r="H36" s="32">
        <f t="shared" si="7"/>
        <v>0</v>
      </c>
      <c r="I36" s="32">
        <f t="shared" si="7"/>
        <v>6352780</v>
      </c>
      <c r="J36" s="32">
        <f t="shared" si="7"/>
        <v>1129885</v>
      </c>
      <c r="K36" s="32">
        <f t="shared" si="7"/>
        <v>0</v>
      </c>
      <c r="L36" s="32">
        <f t="shared" si="7"/>
        <v>0</v>
      </c>
      <c r="M36" s="32">
        <f t="shared" si="7"/>
        <v>0</v>
      </c>
      <c r="N36" s="32">
        <f t="shared" si="6"/>
        <v>9490406</v>
      </c>
      <c r="O36" s="45">
        <f t="shared" si="1"/>
        <v>566.72674071420045</v>
      </c>
      <c r="P36" s="10"/>
    </row>
    <row r="37" spans="1:16">
      <c r="A37" s="12"/>
      <c r="B37" s="25">
        <v>341.9</v>
      </c>
      <c r="C37" s="20" t="s">
        <v>97</v>
      </c>
      <c r="D37" s="46">
        <v>49257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5" si="8">SUM(D37:M37)</f>
        <v>49257</v>
      </c>
      <c r="O37" s="47">
        <f t="shared" ref="O37:O59" si="9">(N37/O$61)</f>
        <v>2.941418846291652</v>
      </c>
      <c r="P37" s="9"/>
    </row>
    <row r="38" spans="1:16">
      <c r="A38" s="12"/>
      <c r="B38" s="25">
        <v>342.1</v>
      </c>
      <c r="C38" s="20" t="s">
        <v>45</v>
      </c>
      <c r="D38" s="46">
        <v>226056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226056</v>
      </c>
      <c r="O38" s="47">
        <f t="shared" si="9"/>
        <v>13.499104263704766</v>
      </c>
      <c r="P38" s="9"/>
    </row>
    <row r="39" spans="1:16">
      <c r="A39" s="12"/>
      <c r="B39" s="25">
        <v>342.6</v>
      </c>
      <c r="C39" s="20" t="s">
        <v>46</v>
      </c>
      <c r="D39" s="46">
        <v>840271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840271</v>
      </c>
      <c r="O39" s="47">
        <f t="shared" si="9"/>
        <v>50.177415502209485</v>
      </c>
      <c r="P39" s="9"/>
    </row>
    <row r="40" spans="1:16">
      <c r="A40" s="12"/>
      <c r="B40" s="25">
        <v>343.3</v>
      </c>
      <c r="C40" s="20" t="s">
        <v>47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2398929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2398929</v>
      </c>
      <c r="O40" s="47">
        <f t="shared" si="9"/>
        <v>143.25385166606952</v>
      </c>
      <c r="P40" s="9"/>
    </row>
    <row r="41" spans="1:16">
      <c r="A41" s="12"/>
      <c r="B41" s="25">
        <v>343.5</v>
      </c>
      <c r="C41" s="20" t="s">
        <v>48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2309628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2309628</v>
      </c>
      <c r="O41" s="47">
        <f t="shared" si="9"/>
        <v>137.92117520601934</v>
      </c>
      <c r="P41" s="9"/>
    </row>
    <row r="42" spans="1:16">
      <c r="A42" s="12"/>
      <c r="B42" s="25">
        <v>343.8</v>
      </c>
      <c r="C42" s="20" t="s">
        <v>75</v>
      </c>
      <c r="D42" s="46">
        <v>0</v>
      </c>
      <c r="E42" s="46">
        <v>10375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10375</v>
      </c>
      <c r="O42" s="47">
        <f t="shared" si="9"/>
        <v>0.61955093753732238</v>
      </c>
      <c r="P42" s="9"/>
    </row>
    <row r="43" spans="1:16">
      <c r="A43" s="12"/>
      <c r="B43" s="25">
        <v>343.9</v>
      </c>
      <c r="C43" s="20" t="s">
        <v>49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415299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415299</v>
      </c>
      <c r="O43" s="47">
        <f t="shared" si="9"/>
        <v>24.799892511644572</v>
      </c>
      <c r="P43" s="9"/>
    </row>
    <row r="44" spans="1:16">
      <c r="A44" s="12"/>
      <c r="B44" s="25">
        <v>347.2</v>
      </c>
      <c r="C44" s="20" t="s">
        <v>50</v>
      </c>
      <c r="D44" s="46">
        <v>881782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881782</v>
      </c>
      <c r="O44" s="47">
        <f t="shared" si="9"/>
        <v>52.656276125641945</v>
      </c>
      <c r="P44" s="9"/>
    </row>
    <row r="45" spans="1:16">
      <c r="A45" s="12"/>
      <c r="B45" s="25">
        <v>349</v>
      </c>
      <c r="C45" s="20" t="s">
        <v>1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1228924</v>
      </c>
      <c r="J45" s="46">
        <v>1129885</v>
      </c>
      <c r="K45" s="46">
        <v>0</v>
      </c>
      <c r="L45" s="46">
        <v>0</v>
      </c>
      <c r="M45" s="46">
        <v>0</v>
      </c>
      <c r="N45" s="46">
        <f t="shared" si="8"/>
        <v>2358809</v>
      </c>
      <c r="O45" s="47">
        <f t="shared" si="9"/>
        <v>140.85805565508181</v>
      </c>
      <c r="P45" s="9"/>
    </row>
    <row r="46" spans="1:16" ht="15.75">
      <c r="A46" s="29" t="s">
        <v>42</v>
      </c>
      <c r="B46" s="30"/>
      <c r="C46" s="31"/>
      <c r="D46" s="32">
        <f t="shared" ref="D46:M46" si="10">SUM(D47:D48)</f>
        <v>99131</v>
      </c>
      <c r="E46" s="32">
        <f t="shared" si="10"/>
        <v>52946</v>
      </c>
      <c r="F46" s="32">
        <f t="shared" si="10"/>
        <v>0</v>
      </c>
      <c r="G46" s="32">
        <f t="shared" si="10"/>
        <v>0</v>
      </c>
      <c r="H46" s="32">
        <f t="shared" si="10"/>
        <v>0</v>
      </c>
      <c r="I46" s="32">
        <f t="shared" si="10"/>
        <v>0</v>
      </c>
      <c r="J46" s="32">
        <f t="shared" si="10"/>
        <v>0</v>
      </c>
      <c r="K46" s="32">
        <f t="shared" si="10"/>
        <v>0</v>
      </c>
      <c r="L46" s="32">
        <f t="shared" si="10"/>
        <v>0</v>
      </c>
      <c r="M46" s="32">
        <f t="shared" si="10"/>
        <v>0</v>
      </c>
      <c r="N46" s="32">
        <f t="shared" ref="N46:N59" si="11">SUM(D46:M46)</f>
        <v>152077</v>
      </c>
      <c r="O46" s="45">
        <f t="shared" si="9"/>
        <v>9.0813925713603254</v>
      </c>
      <c r="P46" s="10"/>
    </row>
    <row r="47" spans="1:16">
      <c r="A47" s="13"/>
      <c r="B47" s="39">
        <v>351.1</v>
      </c>
      <c r="C47" s="21" t="s">
        <v>53</v>
      </c>
      <c r="D47" s="46">
        <v>80216</v>
      </c>
      <c r="E47" s="46">
        <v>52946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133162</v>
      </c>
      <c r="O47" s="47">
        <f t="shared" si="9"/>
        <v>7.9518691030693898</v>
      </c>
      <c r="P47" s="9"/>
    </row>
    <row r="48" spans="1:16">
      <c r="A48" s="13"/>
      <c r="B48" s="39">
        <v>354</v>
      </c>
      <c r="C48" s="21" t="s">
        <v>76</v>
      </c>
      <c r="D48" s="46">
        <v>18915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18915</v>
      </c>
      <c r="O48" s="47">
        <f t="shared" si="9"/>
        <v>1.1295234682909352</v>
      </c>
      <c r="P48" s="9"/>
    </row>
    <row r="49" spans="1:119" ht="15.75">
      <c r="A49" s="29" t="s">
        <v>4</v>
      </c>
      <c r="B49" s="30"/>
      <c r="C49" s="31"/>
      <c r="D49" s="32">
        <f t="shared" ref="D49:M49" si="12">SUM(D50:D55)</f>
        <v>744231</v>
      </c>
      <c r="E49" s="32">
        <f t="shared" si="12"/>
        <v>352445</v>
      </c>
      <c r="F49" s="32">
        <f t="shared" si="12"/>
        <v>0</v>
      </c>
      <c r="G49" s="32">
        <f t="shared" si="12"/>
        <v>14641</v>
      </c>
      <c r="H49" s="32">
        <f t="shared" si="12"/>
        <v>0</v>
      </c>
      <c r="I49" s="32">
        <f t="shared" si="12"/>
        <v>145007</v>
      </c>
      <c r="J49" s="32">
        <f t="shared" si="12"/>
        <v>47022</v>
      </c>
      <c r="K49" s="32">
        <f t="shared" si="12"/>
        <v>6136199</v>
      </c>
      <c r="L49" s="32">
        <f t="shared" si="12"/>
        <v>0</v>
      </c>
      <c r="M49" s="32">
        <f t="shared" si="12"/>
        <v>0</v>
      </c>
      <c r="N49" s="32">
        <f t="shared" si="11"/>
        <v>7439545</v>
      </c>
      <c r="O49" s="45">
        <f t="shared" si="9"/>
        <v>444.2580317687806</v>
      </c>
      <c r="P49" s="10"/>
    </row>
    <row r="50" spans="1:119">
      <c r="A50" s="12"/>
      <c r="B50" s="25">
        <v>361.1</v>
      </c>
      <c r="C50" s="20" t="s">
        <v>54</v>
      </c>
      <c r="D50" s="46">
        <v>289456</v>
      </c>
      <c r="E50" s="46">
        <v>9890</v>
      </c>
      <c r="F50" s="46">
        <v>0</v>
      </c>
      <c r="G50" s="46">
        <v>26625</v>
      </c>
      <c r="H50" s="46">
        <v>0</v>
      </c>
      <c r="I50" s="46">
        <v>230634</v>
      </c>
      <c r="J50" s="46">
        <v>31257</v>
      </c>
      <c r="K50" s="46">
        <v>1050149</v>
      </c>
      <c r="L50" s="46">
        <v>0</v>
      </c>
      <c r="M50" s="46">
        <v>0</v>
      </c>
      <c r="N50" s="46">
        <f t="shared" si="11"/>
        <v>1638011</v>
      </c>
      <c r="O50" s="47">
        <f t="shared" si="9"/>
        <v>97.815060312910546</v>
      </c>
      <c r="P50" s="9"/>
    </row>
    <row r="51" spans="1:119">
      <c r="A51" s="12"/>
      <c r="B51" s="25">
        <v>361.3</v>
      </c>
      <c r="C51" s="20" t="s">
        <v>55</v>
      </c>
      <c r="D51" s="46">
        <v>-101119</v>
      </c>
      <c r="E51" s="46">
        <v>-3666</v>
      </c>
      <c r="F51" s="46">
        <v>0</v>
      </c>
      <c r="G51" s="46">
        <v>-11984</v>
      </c>
      <c r="H51" s="46">
        <v>0</v>
      </c>
      <c r="I51" s="46">
        <v>-85627</v>
      </c>
      <c r="J51" s="46">
        <v>-12131</v>
      </c>
      <c r="K51" s="46">
        <v>0</v>
      </c>
      <c r="L51" s="46">
        <v>0</v>
      </c>
      <c r="M51" s="46">
        <v>0</v>
      </c>
      <c r="N51" s="46">
        <f t="shared" si="11"/>
        <v>-214527</v>
      </c>
      <c r="O51" s="47">
        <f t="shared" si="9"/>
        <v>-12.810641347187389</v>
      </c>
      <c r="P51" s="9"/>
    </row>
    <row r="52" spans="1:119">
      <c r="A52" s="12"/>
      <c r="B52" s="25">
        <v>361.4</v>
      </c>
      <c r="C52" s="20" t="s">
        <v>114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2522893</v>
      </c>
      <c r="L52" s="46">
        <v>0</v>
      </c>
      <c r="M52" s="46">
        <v>0</v>
      </c>
      <c r="N52" s="46">
        <f t="shared" si="11"/>
        <v>2522893</v>
      </c>
      <c r="O52" s="47">
        <f t="shared" si="9"/>
        <v>150.65645527290098</v>
      </c>
      <c r="P52" s="9"/>
    </row>
    <row r="53" spans="1:119">
      <c r="A53" s="12"/>
      <c r="B53" s="25">
        <v>364</v>
      </c>
      <c r="C53" s="20" t="s">
        <v>98</v>
      </c>
      <c r="D53" s="46">
        <v>1007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27896</v>
      </c>
      <c r="K53" s="46">
        <v>0</v>
      </c>
      <c r="L53" s="46">
        <v>0</v>
      </c>
      <c r="M53" s="46">
        <v>0</v>
      </c>
      <c r="N53" s="46">
        <f t="shared" si="11"/>
        <v>28903</v>
      </c>
      <c r="O53" s="47">
        <f t="shared" si="9"/>
        <v>1.7259644094112028</v>
      </c>
      <c r="P53" s="9"/>
    </row>
    <row r="54" spans="1:119">
      <c r="A54" s="12"/>
      <c r="B54" s="25">
        <v>368</v>
      </c>
      <c r="C54" s="20" t="s">
        <v>58</v>
      </c>
      <c r="D54" s="46">
        <v>0</v>
      </c>
      <c r="E54" s="46">
        <v>346221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2563157</v>
      </c>
      <c r="L54" s="46">
        <v>0</v>
      </c>
      <c r="M54" s="46">
        <v>0</v>
      </c>
      <c r="N54" s="46">
        <f t="shared" si="11"/>
        <v>2909378</v>
      </c>
      <c r="O54" s="47">
        <f t="shared" si="9"/>
        <v>173.73569807715276</v>
      </c>
      <c r="P54" s="9"/>
    </row>
    <row r="55" spans="1:119">
      <c r="A55" s="12"/>
      <c r="B55" s="25">
        <v>369.9</v>
      </c>
      <c r="C55" s="20" t="s">
        <v>59</v>
      </c>
      <c r="D55" s="46">
        <v>554887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554887</v>
      </c>
      <c r="O55" s="47">
        <f t="shared" si="9"/>
        <v>33.135495043592499</v>
      </c>
      <c r="P55" s="9"/>
    </row>
    <row r="56" spans="1:119" ht="15.75">
      <c r="A56" s="29" t="s">
        <v>43</v>
      </c>
      <c r="B56" s="30"/>
      <c r="C56" s="31"/>
      <c r="D56" s="32">
        <f t="shared" ref="D56:M56" si="13">SUM(D57:D58)</f>
        <v>1700615</v>
      </c>
      <c r="E56" s="32">
        <f t="shared" si="13"/>
        <v>121900</v>
      </c>
      <c r="F56" s="32">
        <f t="shared" si="13"/>
        <v>346962</v>
      </c>
      <c r="G56" s="32">
        <f t="shared" si="13"/>
        <v>932000</v>
      </c>
      <c r="H56" s="32">
        <f t="shared" si="13"/>
        <v>0</v>
      </c>
      <c r="I56" s="32">
        <f t="shared" si="13"/>
        <v>0</v>
      </c>
      <c r="J56" s="32">
        <f t="shared" si="13"/>
        <v>90950</v>
      </c>
      <c r="K56" s="32">
        <f t="shared" si="13"/>
        <v>0</v>
      </c>
      <c r="L56" s="32">
        <f t="shared" si="13"/>
        <v>0</v>
      </c>
      <c r="M56" s="32">
        <f t="shared" si="13"/>
        <v>0</v>
      </c>
      <c r="N56" s="32">
        <f t="shared" si="11"/>
        <v>3192427</v>
      </c>
      <c r="O56" s="45">
        <f t="shared" si="9"/>
        <v>190.6381822524782</v>
      </c>
      <c r="P56" s="9"/>
    </row>
    <row r="57" spans="1:119">
      <c r="A57" s="12"/>
      <c r="B57" s="25">
        <v>381</v>
      </c>
      <c r="C57" s="20" t="s">
        <v>60</v>
      </c>
      <c r="D57" s="46">
        <v>1700615</v>
      </c>
      <c r="E57" s="46">
        <v>121900</v>
      </c>
      <c r="F57" s="46">
        <v>346962</v>
      </c>
      <c r="G57" s="46">
        <v>932000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3101477</v>
      </c>
      <c r="O57" s="47">
        <f t="shared" si="9"/>
        <v>185.20703451570523</v>
      </c>
      <c r="P57" s="9"/>
    </row>
    <row r="58" spans="1:119" ht="15.75" thickBot="1">
      <c r="A58" s="12"/>
      <c r="B58" s="25">
        <v>389.4</v>
      </c>
      <c r="C58" s="20" t="s">
        <v>99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90950</v>
      </c>
      <c r="K58" s="46">
        <v>0</v>
      </c>
      <c r="L58" s="46">
        <v>0</v>
      </c>
      <c r="M58" s="46">
        <v>0</v>
      </c>
      <c r="N58" s="46">
        <f t="shared" si="11"/>
        <v>90950</v>
      </c>
      <c r="O58" s="47">
        <f t="shared" si="9"/>
        <v>5.431147736772961</v>
      </c>
      <c r="P58" s="9"/>
    </row>
    <row r="59" spans="1:119" ht="16.5" thickBot="1">
      <c r="A59" s="14" t="s">
        <v>51</v>
      </c>
      <c r="B59" s="23"/>
      <c r="C59" s="22"/>
      <c r="D59" s="15">
        <f t="shared" ref="D59:M59" si="14">SUM(D5,D15,D27,D36,D46,D49,D56)</f>
        <v>23181151</v>
      </c>
      <c r="E59" s="15">
        <f t="shared" si="14"/>
        <v>660951</v>
      </c>
      <c r="F59" s="15">
        <f t="shared" si="14"/>
        <v>346962</v>
      </c>
      <c r="G59" s="15">
        <f t="shared" si="14"/>
        <v>1932623</v>
      </c>
      <c r="H59" s="15">
        <f t="shared" si="14"/>
        <v>0</v>
      </c>
      <c r="I59" s="15">
        <f t="shared" si="14"/>
        <v>6610279</v>
      </c>
      <c r="J59" s="15">
        <f t="shared" si="14"/>
        <v>1267857</v>
      </c>
      <c r="K59" s="15">
        <f t="shared" si="14"/>
        <v>6482420</v>
      </c>
      <c r="L59" s="15">
        <f t="shared" si="14"/>
        <v>0</v>
      </c>
      <c r="M59" s="15">
        <f t="shared" si="14"/>
        <v>0</v>
      </c>
      <c r="N59" s="15">
        <f t="shared" si="11"/>
        <v>40482243</v>
      </c>
      <c r="O59" s="38">
        <f t="shared" si="9"/>
        <v>2417.4276245073452</v>
      </c>
      <c r="P59" s="6"/>
      <c r="Q59" s="2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</row>
    <row r="60" spans="1:119">
      <c r="A60" s="16"/>
      <c r="B60" s="18"/>
      <c r="C60" s="18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9"/>
    </row>
    <row r="61" spans="1:119">
      <c r="A61" s="40"/>
      <c r="B61" s="41"/>
      <c r="C61" s="41"/>
      <c r="D61" s="42"/>
      <c r="E61" s="42"/>
      <c r="F61" s="42"/>
      <c r="G61" s="42"/>
      <c r="H61" s="42"/>
      <c r="I61" s="42"/>
      <c r="J61" s="42"/>
      <c r="K61" s="42"/>
      <c r="L61" s="48" t="s">
        <v>125</v>
      </c>
      <c r="M61" s="48"/>
      <c r="N61" s="48"/>
      <c r="O61" s="43">
        <v>16746</v>
      </c>
    </row>
    <row r="62" spans="1:119">
      <c r="A62" s="49"/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1"/>
    </row>
    <row r="63" spans="1:119" ht="15.75" customHeight="1" thickBot="1">
      <c r="A63" s="52" t="s">
        <v>78</v>
      </c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4"/>
    </row>
  </sheetData>
  <mergeCells count="10">
    <mergeCell ref="L61:N61"/>
    <mergeCell ref="A62:O62"/>
    <mergeCell ref="A63:O6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62</v>
      </c>
      <c r="B3" s="62"/>
      <c r="C3" s="63"/>
      <c r="D3" s="67" t="s">
        <v>37</v>
      </c>
      <c r="E3" s="68"/>
      <c r="F3" s="68"/>
      <c r="G3" s="68"/>
      <c r="H3" s="69"/>
      <c r="I3" s="67" t="s">
        <v>38</v>
      </c>
      <c r="J3" s="69"/>
      <c r="K3" s="67" t="s">
        <v>40</v>
      </c>
      <c r="L3" s="69"/>
      <c r="M3" s="36"/>
      <c r="N3" s="37"/>
      <c r="O3" s="70" t="s">
        <v>67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63</v>
      </c>
      <c r="F4" s="34" t="s">
        <v>64</v>
      </c>
      <c r="G4" s="34" t="s">
        <v>65</v>
      </c>
      <c r="H4" s="34" t="s">
        <v>6</v>
      </c>
      <c r="I4" s="34" t="s">
        <v>7</v>
      </c>
      <c r="J4" s="35" t="s">
        <v>66</v>
      </c>
      <c r="K4" s="35" t="s">
        <v>8</v>
      </c>
      <c r="L4" s="35" t="s">
        <v>9</v>
      </c>
      <c r="M4" s="35" t="s">
        <v>10</v>
      </c>
      <c r="N4" s="35" t="s">
        <v>39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11283305</v>
      </c>
      <c r="E5" s="27">
        <f t="shared" si="0"/>
        <v>340417</v>
      </c>
      <c r="F5" s="27">
        <f t="shared" si="0"/>
        <v>0</v>
      </c>
      <c r="G5" s="27">
        <f t="shared" si="0"/>
        <v>933911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340417</v>
      </c>
      <c r="L5" s="27">
        <f t="shared" si="0"/>
        <v>0</v>
      </c>
      <c r="M5" s="27">
        <f t="shared" si="0"/>
        <v>0</v>
      </c>
      <c r="N5" s="28">
        <f>SUM(D5:M5)</f>
        <v>12898050</v>
      </c>
      <c r="O5" s="33">
        <f t="shared" ref="O5:O36" si="1">(N5/O$62)</f>
        <v>779.90385778207769</v>
      </c>
      <c r="P5" s="6"/>
    </row>
    <row r="6" spans="1:133">
      <c r="A6" s="12"/>
      <c r="B6" s="25">
        <v>311</v>
      </c>
      <c r="C6" s="20" t="s">
        <v>3</v>
      </c>
      <c r="D6" s="46">
        <v>7224779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7224779</v>
      </c>
      <c r="O6" s="47">
        <f t="shared" si="1"/>
        <v>436.85929374773252</v>
      </c>
      <c r="P6" s="9"/>
    </row>
    <row r="7" spans="1:133">
      <c r="A7" s="12"/>
      <c r="B7" s="25">
        <v>312.41000000000003</v>
      </c>
      <c r="C7" s="20" t="s">
        <v>11</v>
      </c>
      <c r="D7" s="46">
        <v>278284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278284</v>
      </c>
      <c r="O7" s="47">
        <f t="shared" si="1"/>
        <v>16.826944007739751</v>
      </c>
      <c r="P7" s="9"/>
    </row>
    <row r="8" spans="1:133">
      <c r="A8" s="12"/>
      <c r="B8" s="25">
        <v>312.51</v>
      </c>
      <c r="C8" s="20" t="s">
        <v>69</v>
      </c>
      <c r="D8" s="46">
        <v>0</v>
      </c>
      <c r="E8" s="46">
        <v>177513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177513</v>
      </c>
      <c r="L8" s="46">
        <v>0</v>
      </c>
      <c r="M8" s="46">
        <v>0</v>
      </c>
      <c r="N8" s="46">
        <f>SUM(D8:M8)</f>
        <v>355026</v>
      </c>
      <c r="O8" s="47">
        <f t="shared" si="1"/>
        <v>21.467287459184906</v>
      </c>
      <c r="P8" s="9"/>
    </row>
    <row r="9" spans="1:133">
      <c r="A9" s="12"/>
      <c r="B9" s="25">
        <v>312.52</v>
      </c>
      <c r="C9" s="20" t="s">
        <v>90</v>
      </c>
      <c r="D9" s="46">
        <v>0</v>
      </c>
      <c r="E9" s="46">
        <v>162904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162904</v>
      </c>
      <c r="L9" s="46">
        <v>0</v>
      </c>
      <c r="M9" s="46">
        <v>0</v>
      </c>
      <c r="N9" s="46">
        <f>SUM(D9:M9)</f>
        <v>325808</v>
      </c>
      <c r="O9" s="47">
        <f t="shared" si="1"/>
        <v>19.700568387955013</v>
      </c>
      <c r="P9" s="9"/>
    </row>
    <row r="10" spans="1:133">
      <c r="A10" s="12"/>
      <c r="B10" s="25">
        <v>312.60000000000002</v>
      </c>
      <c r="C10" s="20" t="s">
        <v>74</v>
      </c>
      <c r="D10" s="46">
        <v>0</v>
      </c>
      <c r="E10" s="46">
        <v>0</v>
      </c>
      <c r="F10" s="46">
        <v>0</v>
      </c>
      <c r="G10" s="46">
        <v>933911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933911</v>
      </c>
      <c r="O10" s="47">
        <f t="shared" si="1"/>
        <v>56.470613133389769</v>
      </c>
      <c r="P10" s="9"/>
    </row>
    <row r="11" spans="1:133">
      <c r="A11" s="12"/>
      <c r="B11" s="25">
        <v>314.10000000000002</v>
      </c>
      <c r="C11" s="20" t="s">
        <v>12</v>
      </c>
      <c r="D11" s="46">
        <v>2109698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2109698</v>
      </c>
      <c r="O11" s="47">
        <f t="shared" si="1"/>
        <v>127.56669488450841</v>
      </c>
      <c r="P11" s="9"/>
    </row>
    <row r="12" spans="1:133">
      <c r="A12" s="12"/>
      <c r="B12" s="25">
        <v>314.8</v>
      </c>
      <c r="C12" s="20" t="s">
        <v>14</v>
      </c>
      <c r="D12" s="46">
        <v>50954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50954</v>
      </c>
      <c r="O12" s="47">
        <f t="shared" si="1"/>
        <v>3.081025516991172</v>
      </c>
      <c r="P12" s="9"/>
    </row>
    <row r="13" spans="1:133">
      <c r="A13" s="12"/>
      <c r="B13" s="25">
        <v>315</v>
      </c>
      <c r="C13" s="20" t="s">
        <v>91</v>
      </c>
      <c r="D13" s="46">
        <v>1492696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1492696</v>
      </c>
      <c r="O13" s="47">
        <f t="shared" si="1"/>
        <v>90.258556052727059</v>
      </c>
      <c r="P13" s="9"/>
    </row>
    <row r="14" spans="1:133">
      <c r="A14" s="12"/>
      <c r="B14" s="25">
        <v>316</v>
      </c>
      <c r="C14" s="20" t="s">
        <v>92</v>
      </c>
      <c r="D14" s="46">
        <v>126894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126894</v>
      </c>
      <c r="O14" s="47">
        <f t="shared" si="1"/>
        <v>7.6728745918490748</v>
      </c>
      <c r="P14" s="9"/>
    </row>
    <row r="15" spans="1:133" ht="15.75">
      <c r="A15" s="29" t="s">
        <v>16</v>
      </c>
      <c r="B15" s="30"/>
      <c r="C15" s="31"/>
      <c r="D15" s="32">
        <f t="shared" ref="D15:M15" si="3">SUM(D16:D26)</f>
        <v>4746525</v>
      </c>
      <c r="E15" s="32">
        <f t="shared" si="3"/>
        <v>199400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779588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5725513</v>
      </c>
      <c r="O15" s="45">
        <f t="shared" si="1"/>
        <v>346.20347079453381</v>
      </c>
      <c r="P15" s="10"/>
    </row>
    <row r="16" spans="1:133">
      <c r="A16" s="12"/>
      <c r="B16" s="25">
        <v>322</v>
      </c>
      <c r="C16" s="20" t="s">
        <v>0</v>
      </c>
      <c r="D16" s="46">
        <v>2421847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2421847</v>
      </c>
      <c r="O16" s="47">
        <f t="shared" si="1"/>
        <v>146.44134720038699</v>
      </c>
      <c r="P16" s="9"/>
    </row>
    <row r="17" spans="1:16">
      <c r="A17" s="12"/>
      <c r="B17" s="25">
        <v>323.10000000000002</v>
      </c>
      <c r="C17" s="20" t="s">
        <v>17</v>
      </c>
      <c r="D17" s="46">
        <v>1681781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6" si="4">SUM(D17:M17)</f>
        <v>1681781</v>
      </c>
      <c r="O17" s="47">
        <f t="shared" si="1"/>
        <v>101.69192163502237</v>
      </c>
      <c r="P17" s="9"/>
    </row>
    <row r="18" spans="1:16">
      <c r="A18" s="12"/>
      <c r="B18" s="25">
        <v>323.39999999999998</v>
      </c>
      <c r="C18" s="20" t="s">
        <v>18</v>
      </c>
      <c r="D18" s="46">
        <v>7760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7760</v>
      </c>
      <c r="O18" s="47">
        <f t="shared" si="1"/>
        <v>0.46922239690409967</v>
      </c>
      <c r="P18" s="9"/>
    </row>
    <row r="19" spans="1:16">
      <c r="A19" s="12"/>
      <c r="B19" s="25">
        <v>323.7</v>
      </c>
      <c r="C19" s="20" t="s">
        <v>20</v>
      </c>
      <c r="D19" s="46">
        <v>602216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602216</v>
      </c>
      <c r="O19" s="47">
        <f t="shared" si="1"/>
        <v>36.414076671907125</v>
      </c>
      <c r="P19" s="9"/>
    </row>
    <row r="20" spans="1:16">
      <c r="A20" s="12"/>
      <c r="B20" s="25">
        <v>324.11</v>
      </c>
      <c r="C20" s="20" t="s">
        <v>21</v>
      </c>
      <c r="D20" s="46">
        <v>0</v>
      </c>
      <c r="E20" s="46">
        <v>19306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19306</v>
      </c>
      <c r="O20" s="47">
        <f t="shared" si="1"/>
        <v>1.1673721127101222</v>
      </c>
      <c r="P20" s="9"/>
    </row>
    <row r="21" spans="1:16">
      <c r="A21" s="12"/>
      <c r="B21" s="25">
        <v>324.12</v>
      </c>
      <c r="C21" s="20" t="s">
        <v>81</v>
      </c>
      <c r="D21" s="46">
        <v>0</v>
      </c>
      <c r="E21" s="46">
        <v>127915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127915</v>
      </c>
      <c r="O21" s="47">
        <f t="shared" si="1"/>
        <v>7.7346111984520496</v>
      </c>
      <c r="P21" s="9"/>
    </row>
    <row r="22" spans="1:16">
      <c r="A22" s="12"/>
      <c r="B22" s="25">
        <v>324.20999999999998</v>
      </c>
      <c r="C22" s="20" t="s">
        <v>22</v>
      </c>
      <c r="D22" s="46">
        <v>0</v>
      </c>
      <c r="E22" s="46">
        <v>1430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1430</v>
      </c>
      <c r="O22" s="47">
        <f t="shared" si="1"/>
        <v>8.6467529326399811E-2</v>
      </c>
      <c r="P22" s="9"/>
    </row>
    <row r="23" spans="1:16">
      <c r="A23" s="12"/>
      <c r="B23" s="25">
        <v>324.22000000000003</v>
      </c>
      <c r="C23" s="20" t="s">
        <v>82</v>
      </c>
      <c r="D23" s="46">
        <v>0</v>
      </c>
      <c r="E23" s="46">
        <v>11448</v>
      </c>
      <c r="F23" s="46">
        <v>0</v>
      </c>
      <c r="G23" s="46">
        <v>0</v>
      </c>
      <c r="H23" s="46">
        <v>0</v>
      </c>
      <c r="I23" s="46">
        <v>779588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791036</v>
      </c>
      <c r="O23" s="47">
        <f t="shared" si="1"/>
        <v>47.831418551215386</v>
      </c>
      <c r="P23" s="9"/>
    </row>
    <row r="24" spans="1:16">
      <c r="A24" s="12"/>
      <c r="B24" s="25">
        <v>324.31</v>
      </c>
      <c r="C24" s="20" t="s">
        <v>120</v>
      </c>
      <c r="D24" s="46">
        <v>0</v>
      </c>
      <c r="E24" s="46">
        <v>18425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18425</v>
      </c>
      <c r="O24" s="47">
        <f t="shared" si="1"/>
        <v>1.114100858628613</v>
      </c>
      <c r="P24" s="9"/>
    </row>
    <row r="25" spans="1:16">
      <c r="A25" s="12"/>
      <c r="B25" s="25">
        <v>324.32</v>
      </c>
      <c r="C25" s="20" t="s">
        <v>121</v>
      </c>
      <c r="D25" s="46">
        <v>0</v>
      </c>
      <c r="E25" s="46">
        <v>20876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20876</v>
      </c>
      <c r="O25" s="47">
        <f t="shared" si="1"/>
        <v>1.2623049945579876</v>
      </c>
      <c r="P25" s="9"/>
    </row>
    <row r="26" spans="1:16">
      <c r="A26" s="12"/>
      <c r="B26" s="25">
        <v>325.2</v>
      </c>
      <c r="C26" s="20" t="s">
        <v>24</v>
      </c>
      <c r="D26" s="46">
        <v>32921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32921</v>
      </c>
      <c r="O26" s="47">
        <f t="shared" si="1"/>
        <v>1.990627645422663</v>
      </c>
      <c r="P26" s="9"/>
    </row>
    <row r="27" spans="1:16" ht="15.75">
      <c r="A27" s="29" t="s">
        <v>27</v>
      </c>
      <c r="B27" s="30"/>
      <c r="C27" s="31"/>
      <c r="D27" s="32">
        <f t="shared" ref="D27:M27" si="5">SUM(D28:D36)</f>
        <v>1571422</v>
      </c>
      <c r="E27" s="32">
        <f t="shared" si="5"/>
        <v>0</v>
      </c>
      <c r="F27" s="32">
        <f t="shared" si="5"/>
        <v>0</v>
      </c>
      <c r="G27" s="32">
        <f t="shared" si="5"/>
        <v>0</v>
      </c>
      <c r="H27" s="32">
        <f t="shared" si="5"/>
        <v>0</v>
      </c>
      <c r="I27" s="32">
        <f t="shared" si="5"/>
        <v>31050</v>
      </c>
      <c r="J27" s="32">
        <f t="shared" si="5"/>
        <v>0</v>
      </c>
      <c r="K27" s="32">
        <f t="shared" si="5"/>
        <v>0</v>
      </c>
      <c r="L27" s="32">
        <f t="shared" si="5"/>
        <v>0</v>
      </c>
      <c r="M27" s="32">
        <f t="shared" si="5"/>
        <v>0</v>
      </c>
      <c r="N27" s="44">
        <f t="shared" ref="N27:N37" si="6">SUM(D27:M27)</f>
        <v>1602472</v>
      </c>
      <c r="O27" s="45">
        <f t="shared" si="1"/>
        <v>96.896359898415767</v>
      </c>
      <c r="P27" s="10"/>
    </row>
    <row r="28" spans="1:16">
      <c r="A28" s="12"/>
      <c r="B28" s="25">
        <v>331.2</v>
      </c>
      <c r="C28" s="20" t="s">
        <v>26</v>
      </c>
      <c r="D28" s="46">
        <v>6912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6912</v>
      </c>
      <c r="O28" s="47">
        <f t="shared" si="1"/>
        <v>0.41794654734550729</v>
      </c>
      <c r="P28" s="9"/>
    </row>
    <row r="29" spans="1:16">
      <c r="A29" s="12"/>
      <c r="B29" s="25">
        <v>334.2</v>
      </c>
      <c r="C29" s="20" t="s">
        <v>29</v>
      </c>
      <c r="D29" s="46">
        <v>17683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17683</v>
      </c>
      <c r="O29" s="47">
        <f t="shared" si="1"/>
        <v>1.0692344902648445</v>
      </c>
      <c r="P29" s="9"/>
    </row>
    <row r="30" spans="1:16">
      <c r="A30" s="12"/>
      <c r="B30" s="25">
        <v>334.31</v>
      </c>
      <c r="C30" s="20" t="s">
        <v>117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31050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31050</v>
      </c>
      <c r="O30" s="47">
        <f t="shared" si="1"/>
        <v>1.8774942556536462</v>
      </c>
      <c r="P30" s="9"/>
    </row>
    <row r="31" spans="1:16">
      <c r="A31" s="12"/>
      <c r="B31" s="25">
        <v>335.12</v>
      </c>
      <c r="C31" s="20" t="s">
        <v>93</v>
      </c>
      <c r="D31" s="46">
        <v>420009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420009</v>
      </c>
      <c r="O31" s="47">
        <f t="shared" si="1"/>
        <v>25.39660176563067</v>
      </c>
      <c r="P31" s="9"/>
    </row>
    <row r="32" spans="1:16">
      <c r="A32" s="12"/>
      <c r="B32" s="25">
        <v>335.14</v>
      </c>
      <c r="C32" s="20" t="s">
        <v>94</v>
      </c>
      <c r="D32" s="46">
        <v>135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135</v>
      </c>
      <c r="O32" s="47">
        <f t="shared" si="1"/>
        <v>8.1630185028419393E-3</v>
      </c>
      <c r="P32" s="9"/>
    </row>
    <row r="33" spans="1:16">
      <c r="A33" s="12"/>
      <c r="B33" s="25">
        <v>335.15</v>
      </c>
      <c r="C33" s="20" t="s">
        <v>95</v>
      </c>
      <c r="D33" s="46">
        <v>20348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20348</v>
      </c>
      <c r="O33" s="47">
        <f t="shared" si="1"/>
        <v>1.230378522191317</v>
      </c>
      <c r="P33" s="9"/>
    </row>
    <row r="34" spans="1:16">
      <c r="A34" s="12"/>
      <c r="B34" s="25">
        <v>335.18</v>
      </c>
      <c r="C34" s="20" t="s">
        <v>96</v>
      </c>
      <c r="D34" s="46">
        <v>1079903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1079903</v>
      </c>
      <c r="O34" s="47">
        <f t="shared" si="1"/>
        <v>65.298282742774219</v>
      </c>
      <c r="P34" s="9"/>
    </row>
    <row r="35" spans="1:16">
      <c r="A35" s="12"/>
      <c r="B35" s="25">
        <v>335.21</v>
      </c>
      <c r="C35" s="20" t="s">
        <v>35</v>
      </c>
      <c r="D35" s="46">
        <v>13727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13727</v>
      </c>
      <c r="O35" s="47">
        <f t="shared" si="1"/>
        <v>0.83002781472971343</v>
      </c>
      <c r="P35" s="9"/>
    </row>
    <row r="36" spans="1:16">
      <c r="A36" s="12"/>
      <c r="B36" s="25">
        <v>338</v>
      </c>
      <c r="C36" s="20" t="s">
        <v>36</v>
      </c>
      <c r="D36" s="46">
        <v>12705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12705</v>
      </c>
      <c r="O36" s="47">
        <f t="shared" si="1"/>
        <v>0.76823074132301361</v>
      </c>
      <c r="P36" s="9"/>
    </row>
    <row r="37" spans="1:16" ht="15.75">
      <c r="A37" s="29" t="s">
        <v>41</v>
      </c>
      <c r="B37" s="30"/>
      <c r="C37" s="31"/>
      <c r="D37" s="32">
        <f t="shared" ref="D37:M37" si="7">SUM(D38:D46)</f>
        <v>1684033</v>
      </c>
      <c r="E37" s="32">
        <f t="shared" si="7"/>
        <v>12725</v>
      </c>
      <c r="F37" s="32">
        <f t="shared" si="7"/>
        <v>0</v>
      </c>
      <c r="G37" s="32">
        <f t="shared" si="7"/>
        <v>0</v>
      </c>
      <c r="H37" s="32">
        <f t="shared" si="7"/>
        <v>0</v>
      </c>
      <c r="I37" s="32">
        <f t="shared" si="7"/>
        <v>5771698</v>
      </c>
      <c r="J37" s="32">
        <f t="shared" si="7"/>
        <v>1010772</v>
      </c>
      <c r="K37" s="32">
        <f t="shared" si="7"/>
        <v>0</v>
      </c>
      <c r="L37" s="32">
        <f t="shared" si="7"/>
        <v>0</v>
      </c>
      <c r="M37" s="32">
        <f t="shared" si="7"/>
        <v>0</v>
      </c>
      <c r="N37" s="32">
        <f t="shared" si="6"/>
        <v>8479228</v>
      </c>
      <c r="O37" s="45">
        <f t="shared" ref="O37:O60" si="8">(N37/O$62)</f>
        <v>512.71181521344784</v>
      </c>
      <c r="P37" s="10"/>
    </row>
    <row r="38" spans="1:16">
      <c r="A38" s="12"/>
      <c r="B38" s="25">
        <v>341.9</v>
      </c>
      <c r="C38" s="20" t="s">
        <v>97</v>
      </c>
      <c r="D38" s="46">
        <v>39506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6" si="9">SUM(D38:M38)</f>
        <v>39506</v>
      </c>
      <c r="O38" s="47">
        <f t="shared" si="8"/>
        <v>2.3888015479501754</v>
      </c>
      <c r="P38" s="9"/>
    </row>
    <row r="39" spans="1:16">
      <c r="A39" s="12"/>
      <c r="B39" s="25">
        <v>342.1</v>
      </c>
      <c r="C39" s="20" t="s">
        <v>45</v>
      </c>
      <c r="D39" s="46">
        <v>164225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164225</v>
      </c>
      <c r="O39" s="47">
        <f t="shared" si="8"/>
        <v>9.9301608416979086</v>
      </c>
      <c r="P39" s="9"/>
    </row>
    <row r="40" spans="1:16">
      <c r="A40" s="12"/>
      <c r="B40" s="25">
        <v>342.6</v>
      </c>
      <c r="C40" s="20" t="s">
        <v>46</v>
      </c>
      <c r="D40" s="46">
        <v>623609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623609</v>
      </c>
      <c r="O40" s="47">
        <f t="shared" si="8"/>
        <v>37.70764300399081</v>
      </c>
      <c r="P40" s="9"/>
    </row>
    <row r="41" spans="1:16">
      <c r="A41" s="12"/>
      <c r="B41" s="25">
        <v>343.3</v>
      </c>
      <c r="C41" s="20" t="s">
        <v>47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2474742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2474742</v>
      </c>
      <c r="O41" s="47">
        <f t="shared" si="8"/>
        <v>149.63973878340792</v>
      </c>
      <c r="P41" s="9"/>
    </row>
    <row r="42" spans="1:16">
      <c r="A42" s="12"/>
      <c r="B42" s="25">
        <v>343.4</v>
      </c>
      <c r="C42" s="20" t="s">
        <v>122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2251344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2251344</v>
      </c>
      <c r="O42" s="47">
        <f t="shared" si="8"/>
        <v>136.13157576490508</v>
      </c>
      <c r="P42" s="9"/>
    </row>
    <row r="43" spans="1:16">
      <c r="A43" s="12"/>
      <c r="B43" s="25">
        <v>343.8</v>
      </c>
      <c r="C43" s="20" t="s">
        <v>75</v>
      </c>
      <c r="D43" s="46">
        <v>0</v>
      </c>
      <c r="E43" s="46">
        <v>12725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12725</v>
      </c>
      <c r="O43" s="47">
        <f t="shared" si="8"/>
        <v>0.76944007739750875</v>
      </c>
      <c r="P43" s="9"/>
    </row>
    <row r="44" spans="1:16">
      <c r="A44" s="12"/>
      <c r="B44" s="25">
        <v>343.9</v>
      </c>
      <c r="C44" s="20" t="s">
        <v>49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413267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413267</v>
      </c>
      <c r="O44" s="47">
        <f t="shared" si="8"/>
        <v>24.988934574918371</v>
      </c>
      <c r="P44" s="9"/>
    </row>
    <row r="45" spans="1:16">
      <c r="A45" s="12"/>
      <c r="B45" s="25">
        <v>347.2</v>
      </c>
      <c r="C45" s="20" t="s">
        <v>50</v>
      </c>
      <c r="D45" s="46">
        <v>856693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856693</v>
      </c>
      <c r="O45" s="47">
        <f t="shared" si="8"/>
        <v>51.801487483371631</v>
      </c>
      <c r="P45" s="9"/>
    </row>
    <row r="46" spans="1:16">
      <c r="A46" s="12"/>
      <c r="B46" s="25">
        <v>349</v>
      </c>
      <c r="C46" s="20" t="s">
        <v>1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632345</v>
      </c>
      <c r="J46" s="46">
        <v>1010772</v>
      </c>
      <c r="K46" s="46">
        <v>0</v>
      </c>
      <c r="L46" s="46">
        <v>0</v>
      </c>
      <c r="M46" s="46">
        <v>0</v>
      </c>
      <c r="N46" s="46">
        <f t="shared" si="9"/>
        <v>1643117</v>
      </c>
      <c r="O46" s="47">
        <f t="shared" si="8"/>
        <v>99.354033135808436</v>
      </c>
      <c r="P46" s="9"/>
    </row>
    <row r="47" spans="1:16" ht="15.75">
      <c r="A47" s="29" t="s">
        <v>42</v>
      </c>
      <c r="B47" s="30"/>
      <c r="C47" s="31"/>
      <c r="D47" s="32">
        <f t="shared" ref="D47:M47" si="10">SUM(D48:D49)</f>
        <v>63827</v>
      </c>
      <c r="E47" s="32">
        <f t="shared" si="10"/>
        <v>24766</v>
      </c>
      <c r="F47" s="32">
        <f t="shared" si="10"/>
        <v>0</v>
      </c>
      <c r="G47" s="32">
        <f t="shared" si="10"/>
        <v>0</v>
      </c>
      <c r="H47" s="32">
        <f t="shared" si="10"/>
        <v>0</v>
      </c>
      <c r="I47" s="32">
        <f t="shared" si="10"/>
        <v>0</v>
      </c>
      <c r="J47" s="32">
        <f t="shared" si="10"/>
        <v>0</v>
      </c>
      <c r="K47" s="32">
        <f t="shared" si="10"/>
        <v>0</v>
      </c>
      <c r="L47" s="32">
        <f t="shared" si="10"/>
        <v>0</v>
      </c>
      <c r="M47" s="32">
        <f t="shared" si="10"/>
        <v>0</v>
      </c>
      <c r="N47" s="32">
        <f t="shared" ref="N47:N60" si="11">SUM(D47:M47)</f>
        <v>88593</v>
      </c>
      <c r="O47" s="45">
        <f t="shared" si="8"/>
        <v>5.3569355423872294</v>
      </c>
      <c r="P47" s="10"/>
    </row>
    <row r="48" spans="1:16">
      <c r="A48" s="13"/>
      <c r="B48" s="39">
        <v>351.1</v>
      </c>
      <c r="C48" s="21" t="s">
        <v>53</v>
      </c>
      <c r="D48" s="46">
        <v>60577</v>
      </c>
      <c r="E48" s="46">
        <v>24766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85343</v>
      </c>
      <c r="O48" s="47">
        <f t="shared" si="8"/>
        <v>5.1604184302817755</v>
      </c>
      <c r="P48" s="9"/>
    </row>
    <row r="49" spans="1:119">
      <c r="A49" s="13"/>
      <c r="B49" s="39">
        <v>354</v>
      </c>
      <c r="C49" s="21" t="s">
        <v>76</v>
      </c>
      <c r="D49" s="46">
        <v>3250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3250</v>
      </c>
      <c r="O49" s="47">
        <f t="shared" si="8"/>
        <v>0.19651711210545411</v>
      </c>
      <c r="P49" s="9"/>
    </row>
    <row r="50" spans="1:119" ht="15.75">
      <c r="A50" s="29" t="s">
        <v>4</v>
      </c>
      <c r="B50" s="30"/>
      <c r="C50" s="31"/>
      <c r="D50" s="32">
        <f t="shared" ref="D50:M50" si="12">SUM(D51:D56)</f>
        <v>308102</v>
      </c>
      <c r="E50" s="32">
        <f t="shared" si="12"/>
        <v>4120</v>
      </c>
      <c r="F50" s="32">
        <f t="shared" si="12"/>
        <v>0</v>
      </c>
      <c r="G50" s="32">
        <f t="shared" si="12"/>
        <v>3501</v>
      </c>
      <c r="H50" s="32">
        <f t="shared" si="12"/>
        <v>0</v>
      </c>
      <c r="I50" s="32">
        <f t="shared" si="12"/>
        <v>100384</v>
      </c>
      <c r="J50" s="32">
        <f t="shared" si="12"/>
        <v>51290</v>
      </c>
      <c r="K50" s="32">
        <f t="shared" si="12"/>
        <v>7481822</v>
      </c>
      <c r="L50" s="32">
        <f t="shared" si="12"/>
        <v>0</v>
      </c>
      <c r="M50" s="32">
        <f t="shared" si="12"/>
        <v>0</v>
      </c>
      <c r="N50" s="32">
        <f t="shared" si="11"/>
        <v>7949219</v>
      </c>
      <c r="O50" s="45">
        <f t="shared" si="8"/>
        <v>480.66386503809406</v>
      </c>
      <c r="P50" s="10"/>
    </row>
    <row r="51" spans="1:119">
      <c r="A51" s="12"/>
      <c r="B51" s="25">
        <v>361.1</v>
      </c>
      <c r="C51" s="20" t="s">
        <v>54</v>
      </c>
      <c r="D51" s="46">
        <v>145504</v>
      </c>
      <c r="E51" s="46">
        <v>4978</v>
      </c>
      <c r="F51" s="46">
        <v>0</v>
      </c>
      <c r="G51" s="46">
        <v>4852</v>
      </c>
      <c r="H51" s="46">
        <v>0</v>
      </c>
      <c r="I51" s="46">
        <v>120062</v>
      </c>
      <c r="J51" s="46">
        <v>19808</v>
      </c>
      <c r="K51" s="46">
        <v>901464</v>
      </c>
      <c r="L51" s="46">
        <v>0</v>
      </c>
      <c r="M51" s="46">
        <v>0</v>
      </c>
      <c r="N51" s="46">
        <f t="shared" si="11"/>
        <v>1196668</v>
      </c>
      <c r="O51" s="47">
        <f t="shared" si="8"/>
        <v>72.358689079695253</v>
      </c>
      <c r="P51" s="9"/>
    </row>
    <row r="52" spans="1:119">
      <c r="A52" s="12"/>
      <c r="B52" s="25">
        <v>361.3</v>
      </c>
      <c r="C52" s="20" t="s">
        <v>55</v>
      </c>
      <c r="D52" s="46">
        <v>-22075</v>
      </c>
      <c r="E52" s="46">
        <v>-858</v>
      </c>
      <c r="F52" s="46">
        <v>0</v>
      </c>
      <c r="G52" s="46">
        <v>-1351</v>
      </c>
      <c r="H52" s="46">
        <v>0</v>
      </c>
      <c r="I52" s="46">
        <v>-19820</v>
      </c>
      <c r="J52" s="46">
        <v>-2287</v>
      </c>
      <c r="K52" s="46">
        <v>0</v>
      </c>
      <c r="L52" s="46">
        <v>0</v>
      </c>
      <c r="M52" s="46">
        <v>0</v>
      </c>
      <c r="N52" s="46">
        <f t="shared" si="11"/>
        <v>-46391</v>
      </c>
      <c r="O52" s="47">
        <f t="shared" si="8"/>
        <v>-2.8051154915951142</v>
      </c>
      <c r="P52" s="9"/>
    </row>
    <row r="53" spans="1:119">
      <c r="A53" s="12"/>
      <c r="B53" s="25">
        <v>361.4</v>
      </c>
      <c r="C53" s="20" t="s">
        <v>114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3914886</v>
      </c>
      <c r="L53" s="46">
        <v>0</v>
      </c>
      <c r="M53" s="46">
        <v>0</v>
      </c>
      <c r="N53" s="46">
        <f t="shared" si="11"/>
        <v>3914886</v>
      </c>
      <c r="O53" s="47">
        <f t="shared" si="8"/>
        <v>236.72064336679162</v>
      </c>
      <c r="P53" s="9"/>
    </row>
    <row r="54" spans="1:119">
      <c r="A54" s="12"/>
      <c r="B54" s="25">
        <v>364</v>
      </c>
      <c r="C54" s="20" t="s">
        <v>98</v>
      </c>
      <c r="D54" s="46">
        <v>2452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33769</v>
      </c>
      <c r="K54" s="46">
        <v>0</v>
      </c>
      <c r="L54" s="46">
        <v>0</v>
      </c>
      <c r="M54" s="46">
        <v>0</v>
      </c>
      <c r="N54" s="46">
        <f t="shared" si="11"/>
        <v>36221</v>
      </c>
      <c r="O54" s="47">
        <f t="shared" si="8"/>
        <v>2.1901680977143547</v>
      </c>
      <c r="P54" s="9"/>
    </row>
    <row r="55" spans="1:119">
      <c r="A55" s="12"/>
      <c r="B55" s="25">
        <v>368</v>
      </c>
      <c r="C55" s="20" t="s">
        <v>58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2665472</v>
      </c>
      <c r="L55" s="46">
        <v>0</v>
      </c>
      <c r="M55" s="46">
        <v>0</v>
      </c>
      <c r="N55" s="46">
        <f t="shared" si="11"/>
        <v>2665472</v>
      </c>
      <c r="O55" s="47">
        <f t="shared" si="8"/>
        <v>161.17257225783044</v>
      </c>
      <c r="P55" s="9"/>
    </row>
    <row r="56" spans="1:119">
      <c r="A56" s="12"/>
      <c r="B56" s="25">
        <v>369.9</v>
      </c>
      <c r="C56" s="20" t="s">
        <v>59</v>
      </c>
      <c r="D56" s="46">
        <v>182221</v>
      </c>
      <c r="E56" s="46">
        <v>0</v>
      </c>
      <c r="F56" s="46">
        <v>0</v>
      </c>
      <c r="G56" s="46">
        <v>0</v>
      </c>
      <c r="H56" s="46">
        <v>0</v>
      </c>
      <c r="I56" s="46">
        <v>142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182363</v>
      </c>
      <c r="O56" s="47">
        <f t="shared" si="8"/>
        <v>11.026907727657516</v>
      </c>
      <c r="P56" s="9"/>
    </row>
    <row r="57" spans="1:119" ht="15.75">
      <c r="A57" s="29" t="s">
        <v>43</v>
      </c>
      <c r="B57" s="30"/>
      <c r="C57" s="31"/>
      <c r="D57" s="32">
        <f t="shared" ref="D57:M57" si="13">SUM(D58:D59)</f>
        <v>1200000</v>
      </c>
      <c r="E57" s="32">
        <f t="shared" si="13"/>
        <v>22300</v>
      </c>
      <c r="F57" s="32">
        <f t="shared" si="13"/>
        <v>335807</v>
      </c>
      <c r="G57" s="32">
        <f t="shared" si="13"/>
        <v>670000</v>
      </c>
      <c r="H57" s="32">
        <f t="shared" si="13"/>
        <v>0</v>
      </c>
      <c r="I57" s="32">
        <f t="shared" si="13"/>
        <v>0</v>
      </c>
      <c r="J57" s="32">
        <f t="shared" si="13"/>
        <v>298363</v>
      </c>
      <c r="K57" s="32">
        <f t="shared" si="13"/>
        <v>0</v>
      </c>
      <c r="L57" s="32">
        <f t="shared" si="13"/>
        <v>0</v>
      </c>
      <c r="M57" s="32">
        <f t="shared" si="13"/>
        <v>0</v>
      </c>
      <c r="N57" s="32">
        <f t="shared" si="11"/>
        <v>2526470</v>
      </c>
      <c r="O57" s="45">
        <f t="shared" si="8"/>
        <v>152.76756560648204</v>
      </c>
      <c r="P57" s="9"/>
    </row>
    <row r="58" spans="1:119">
      <c r="A58" s="12"/>
      <c r="B58" s="25">
        <v>381</v>
      </c>
      <c r="C58" s="20" t="s">
        <v>60</v>
      </c>
      <c r="D58" s="46">
        <v>1200000</v>
      </c>
      <c r="E58" s="46">
        <v>22300</v>
      </c>
      <c r="F58" s="46">
        <v>335807</v>
      </c>
      <c r="G58" s="46">
        <v>670000</v>
      </c>
      <c r="H58" s="46">
        <v>0</v>
      </c>
      <c r="I58" s="46">
        <v>0</v>
      </c>
      <c r="J58" s="46">
        <v>290000</v>
      </c>
      <c r="K58" s="46">
        <v>0</v>
      </c>
      <c r="L58" s="46">
        <v>0</v>
      </c>
      <c r="M58" s="46">
        <v>0</v>
      </c>
      <c r="N58" s="46">
        <f t="shared" si="11"/>
        <v>2518107</v>
      </c>
      <c r="O58" s="47">
        <f t="shared" si="8"/>
        <v>152.2618817269319</v>
      </c>
      <c r="P58" s="9"/>
    </row>
    <row r="59" spans="1:119" ht="15.75" thickBot="1">
      <c r="A59" s="12"/>
      <c r="B59" s="25">
        <v>389.4</v>
      </c>
      <c r="C59" s="20" t="s">
        <v>99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8363</v>
      </c>
      <c r="K59" s="46">
        <v>0</v>
      </c>
      <c r="L59" s="46">
        <v>0</v>
      </c>
      <c r="M59" s="46">
        <v>0</v>
      </c>
      <c r="N59" s="46">
        <f t="shared" si="11"/>
        <v>8363</v>
      </c>
      <c r="O59" s="47">
        <f t="shared" si="8"/>
        <v>0.50568387955012695</v>
      </c>
      <c r="P59" s="9"/>
    </row>
    <row r="60" spans="1:119" ht="16.5" thickBot="1">
      <c r="A60" s="14" t="s">
        <v>51</v>
      </c>
      <c r="B60" s="23"/>
      <c r="C60" s="22"/>
      <c r="D60" s="15">
        <f t="shared" ref="D60:M60" si="14">SUM(D5,D15,D27,D37,D47,D50,D57)</f>
        <v>20857214</v>
      </c>
      <c r="E60" s="15">
        <f t="shared" si="14"/>
        <v>603728</v>
      </c>
      <c r="F60" s="15">
        <f t="shared" si="14"/>
        <v>335807</v>
      </c>
      <c r="G60" s="15">
        <f t="shared" si="14"/>
        <v>1607412</v>
      </c>
      <c r="H60" s="15">
        <f t="shared" si="14"/>
        <v>0</v>
      </c>
      <c r="I60" s="15">
        <f t="shared" si="14"/>
        <v>6682720</v>
      </c>
      <c r="J60" s="15">
        <f t="shared" si="14"/>
        <v>1360425</v>
      </c>
      <c r="K60" s="15">
        <f t="shared" si="14"/>
        <v>7822239</v>
      </c>
      <c r="L60" s="15">
        <f t="shared" si="14"/>
        <v>0</v>
      </c>
      <c r="M60" s="15">
        <f t="shared" si="14"/>
        <v>0</v>
      </c>
      <c r="N60" s="15">
        <f t="shared" si="11"/>
        <v>39269545</v>
      </c>
      <c r="O60" s="38">
        <f t="shared" si="8"/>
        <v>2374.5038698754383</v>
      </c>
      <c r="P60" s="6"/>
      <c r="Q60" s="2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</row>
    <row r="61" spans="1:119">
      <c r="A61" s="16"/>
      <c r="B61" s="18"/>
      <c r="C61" s="18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9"/>
    </row>
    <row r="62" spans="1:119">
      <c r="A62" s="40"/>
      <c r="B62" s="41"/>
      <c r="C62" s="41"/>
      <c r="D62" s="42"/>
      <c r="E62" s="42"/>
      <c r="F62" s="42"/>
      <c r="G62" s="42"/>
      <c r="H62" s="42"/>
      <c r="I62" s="42"/>
      <c r="J62" s="42"/>
      <c r="K62" s="42"/>
      <c r="L62" s="48" t="s">
        <v>123</v>
      </c>
      <c r="M62" s="48"/>
      <c r="N62" s="48"/>
      <c r="O62" s="43">
        <v>16538</v>
      </c>
    </row>
    <row r="63" spans="1:119">
      <c r="A63" s="49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1"/>
    </row>
    <row r="64" spans="1:119" ht="15.75" customHeight="1" thickBot="1">
      <c r="A64" s="52" t="s">
        <v>78</v>
      </c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4"/>
    </row>
  </sheetData>
  <mergeCells count="10">
    <mergeCell ref="L62:N62"/>
    <mergeCell ref="A63:O63"/>
    <mergeCell ref="A64:O6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62</v>
      </c>
      <c r="B3" s="62"/>
      <c r="C3" s="63"/>
      <c r="D3" s="67" t="s">
        <v>37</v>
      </c>
      <c r="E3" s="68"/>
      <c r="F3" s="68"/>
      <c r="G3" s="68"/>
      <c r="H3" s="69"/>
      <c r="I3" s="67" t="s">
        <v>38</v>
      </c>
      <c r="J3" s="69"/>
      <c r="K3" s="67" t="s">
        <v>40</v>
      </c>
      <c r="L3" s="69"/>
      <c r="M3" s="36"/>
      <c r="N3" s="37"/>
      <c r="O3" s="70" t="s">
        <v>67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63</v>
      </c>
      <c r="F4" s="34" t="s">
        <v>64</v>
      </c>
      <c r="G4" s="34" t="s">
        <v>65</v>
      </c>
      <c r="H4" s="34" t="s">
        <v>6</v>
      </c>
      <c r="I4" s="34" t="s">
        <v>7</v>
      </c>
      <c r="J4" s="35" t="s">
        <v>66</v>
      </c>
      <c r="K4" s="35" t="s">
        <v>8</v>
      </c>
      <c r="L4" s="35" t="s">
        <v>9</v>
      </c>
      <c r="M4" s="35" t="s">
        <v>10</v>
      </c>
      <c r="N4" s="35" t="s">
        <v>39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10920562</v>
      </c>
      <c r="E5" s="27">
        <f t="shared" si="0"/>
        <v>323910</v>
      </c>
      <c r="F5" s="27">
        <f t="shared" si="0"/>
        <v>0</v>
      </c>
      <c r="G5" s="27">
        <f t="shared" si="0"/>
        <v>876155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323910</v>
      </c>
      <c r="L5" s="27">
        <f t="shared" si="0"/>
        <v>0</v>
      </c>
      <c r="M5" s="27">
        <f t="shared" si="0"/>
        <v>0</v>
      </c>
      <c r="N5" s="28">
        <f>SUM(D5:M5)</f>
        <v>12444537</v>
      </c>
      <c r="O5" s="33">
        <f t="shared" ref="O5:O36" si="1">(N5/O$64)</f>
        <v>772.04150381537318</v>
      </c>
      <c r="P5" s="6"/>
    </row>
    <row r="6" spans="1:133">
      <c r="A6" s="12"/>
      <c r="B6" s="25">
        <v>311</v>
      </c>
      <c r="C6" s="20" t="s">
        <v>3</v>
      </c>
      <c r="D6" s="46">
        <v>6866830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6866830</v>
      </c>
      <c r="O6" s="47">
        <f t="shared" si="1"/>
        <v>426.00843724796823</v>
      </c>
      <c r="P6" s="9"/>
    </row>
    <row r="7" spans="1:133">
      <c r="A7" s="12"/>
      <c r="B7" s="25">
        <v>312.41000000000003</v>
      </c>
      <c r="C7" s="20" t="s">
        <v>11</v>
      </c>
      <c r="D7" s="46">
        <v>269194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269194</v>
      </c>
      <c r="O7" s="47">
        <f t="shared" si="1"/>
        <v>16.700415658539612</v>
      </c>
      <c r="P7" s="9"/>
    </row>
    <row r="8" spans="1:133">
      <c r="A8" s="12"/>
      <c r="B8" s="25">
        <v>312.51</v>
      </c>
      <c r="C8" s="20" t="s">
        <v>69</v>
      </c>
      <c r="D8" s="46">
        <v>0</v>
      </c>
      <c r="E8" s="46">
        <v>169159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169159</v>
      </c>
      <c r="L8" s="46">
        <v>0</v>
      </c>
      <c r="M8" s="46">
        <v>0</v>
      </c>
      <c r="N8" s="46">
        <f>SUM(D8:M8)</f>
        <v>338318</v>
      </c>
      <c r="O8" s="47">
        <f t="shared" si="1"/>
        <v>20.988771015571686</v>
      </c>
      <c r="P8" s="9"/>
    </row>
    <row r="9" spans="1:133">
      <c r="A9" s="12"/>
      <c r="B9" s="25">
        <v>312.52</v>
      </c>
      <c r="C9" s="20" t="s">
        <v>90</v>
      </c>
      <c r="D9" s="46">
        <v>0</v>
      </c>
      <c r="E9" s="46">
        <v>154751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154751</v>
      </c>
      <c r="L9" s="46">
        <v>0</v>
      </c>
      <c r="M9" s="46">
        <v>0</v>
      </c>
      <c r="N9" s="46">
        <f>SUM(D9:M9)</f>
        <v>309502</v>
      </c>
      <c r="O9" s="47">
        <f t="shared" si="1"/>
        <v>19.20106706371363</v>
      </c>
      <c r="P9" s="9"/>
    </row>
    <row r="10" spans="1:133">
      <c r="A10" s="12"/>
      <c r="B10" s="25">
        <v>312.60000000000002</v>
      </c>
      <c r="C10" s="20" t="s">
        <v>74</v>
      </c>
      <c r="D10" s="46">
        <v>0</v>
      </c>
      <c r="E10" s="46">
        <v>0</v>
      </c>
      <c r="F10" s="46">
        <v>0</v>
      </c>
      <c r="G10" s="46">
        <v>876155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876155</v>
      </c>
      <c r="O10" s="47">
        <f t="shared" si="1"/>
        <v>54.355419070661952</v>
      </c>
      <c r="P10" s="9"/>
    </row>
    <row r="11" spans="1:133">
      <c r="A11" s="12"/>
      <c r="B11" s="25">
        <v>314.10000000000002</v>
      </c>
      <c r="C11" s="20" t="s">
        <v>12</v>
      </c>
      <c r="D11" s="46">
        <v>2081455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2081455</v>
      </c>
      <c r="O11" s="47">
        <f t="shared" si="1"/>
        <v>129.13052918915565</v>
      </c>
      <c r="P11" s="9"/>
    </row>
    <row r="12" spans="1:133">
      <c r="A12" s="12"/>
      <c r="B12" s="25">
        <v>314.8</v>
      </c>
      <c r="C12" s="20" t="s">
        <v>14</v>
      </c>
      <c r="D12" s="46">
        <v>51760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51760</v>
      </c>
      <c r="O12" s="47">
        <f t="shared" si="1"/>
        <v>3.2111173149699113</v>
      </c>
      <c r="P12" s="9"/>
    </row>
    <row r="13" spans="1:133">
      <c r="A13" s="12"/>
      <c r="B13" s="25">
        <v>315</v>
      </c>
      <c r="C13" s="20" t="s">
        <v>91</v>
      </c>
      <c r="D13" s="46">
        <v>1525228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1525228</v>
      </c>
      <c r="O13" s="47">
        <f t="shared" si="1"/>
        <v>94.622991500713439</v>
      </c>
      <c r="P13" s="9"/>
    </row>
    <row r="14" spans="1:133">
      <c r="A14" s="12"/>
      <c r="B14" s="25">
        <v>316</v>
      </c>
      <c r="C14" s="20" t="s">
        <v>92</v>
      </c>
      <c r="D14" s="46">
        <v>126095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126095</v>
      </c>
      <c r="O14" s="47">
        <f t="shared" si="1"/>
        <v>7.8227557540790373</v>
      </c>
      <c r="P14" s="9"/>
    </row>
    <row r="15" spans="1:133" ht="15.75">
      <c r="A15" s="29" t="s">
        <v>16</v>
      </c>
      <c r="B15" s="30"/>
      <c r="C15" s="31"/>
      <c r="D15" s="32">
        <f t="shared" ref="D15:M15" si="3">SUM(D16:D26)</f>
        <v>4092597</v>
      </c>
      <c r="E15" s="32">
        <f t="shared" si="3"/>
        <v>165209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43980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4301786</v>
      </c>
      <c r="O15" s="45">
        <f t="shared" si="1"/>
        <v>266.87672932564055</v>
      </c>
      <c r="P15" s="10"/>
    </row>
    <row r="16" spans="1:133">
      <c r="A16" s="12"/>
      <c r="B16" s="25">
        <v>322</v>
      </c>
      <c r="C16" s="20" t="s">
        <v>0</v>
      </c>
      <c r="D16" s="46">
        <v>1833744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1833744</v>
      </c>
      <c r="O16" s="47">
        <f t="shared" si="1"/>
        <v>113.76288851665736</v>
      </c>
      <c r="P16" s="9"/>
    </row>
    <row r="17" spans="1:16">
      <c r="A17" s="12"/>
      <c r="B17" s="25">
        <v>323.10000000000002</v>
      </c>
      <c r="C17" s="20" t="s">
        <v>17</v>
      </c>
      <c r="D17" s="46">
        <v>1682124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6" si="4">SUM(D17:M17)</f>
        <v>1682124</v>
      </c>
      <c r="O17" s="47">
        <f t="shared" si="1"/>
        <v>104.35659780383398</v>
      </c>
      <c r="P17" s="9"/>
    </row>
    <row r="18" spans="1:16">
      <c r="A18" s="12"/>
      <c r="B18" s="25">
        <v>323.39999999999998</v>
      </c>
      <c r="C18" s="20" t="s">
        <v>18</v>
      </c>
      <c r="D18" s="46">
        <v>5493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5493</v>
      </c>
      <c r="O18" s="47">
        <f t="shared" si="1"/>
        <v>0.34077796389354176</v>
      </c>
      <c r="P18" s="9"/>
    </row>
    <row r="19" spans="1:16">
      <c r="A19" s="12"/>
      <c r="B19" s="25">
        <v>323.7</v>
      </c>
      <c r="C19" s="20" t="s">
        <v>20</v>
      </c>
      <c r="D19" s="46">
        <v>538315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538315</v>
      </c>
      <c r="O19" s="47">
        <f t="shared" si="1"/>
        <v>33.396302500155095</v>
      </c>
      <c r="P19" s="9"/>
    </row>
    <row r="20" spans="1:16">
      <c r="A20" s="12"/>
      <c r="B20" s="25">
        <v>324.11</v>
      </c>
      <c r="C20" s="20" t="s">
        <v>21</v>
      </c>
      <c r="D20" s="46">
        <v>0</v>
      </c>
      <c r="E20" s="46">
        <v>44578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44578</v>
      </c>
      <c r="O20" s="47">
        <f t="shared" si="1"/>
        <v>2.7655561759414358</v>
      </c>
      <c r="P20" s="9"/>
    </row>
    <row r="21" spans="1:16">
      <c r="A21" s="12"/>
      <c r="B21" s="25">
        <v>324.12</v>
      </c>
      <c r="C21" s="20" t="s">
        <v>81</v>
      </c>
      <c r="D21" s="46">
        <v>0</v>
      </c>
      <c r="E21" s="46">
        <v>54055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54055</v>
      </c>
      <c r="O21" s="47">
        <f t="shared" si="1"/>
        <v>3.3534958744338978</v>
      </c>
      <c r="P21" s="9"/>
    </row>
    <row r="22" spans="1:16">
      <c r="A22" s="12"/>
      <c r="B22" s="25">
        <v>324.20999999999998</v>
      </c>
      <c r="C22" s="20" t="s">
        <v>22</v>
      </c>
      <c r="D22" s="46">
        <v>0</v>
      </c>
      <c r="E22" s="46">
        <v>3803</v>
      </c>
      <c r="F22" s="46">
        <v>0</v>
      </c>
      <c r="G22" s="46">
        <v>0</v>
      </c>
      <c r="H22" s="46">
        <v>0</v>
      </c>
      <c r="I22" s="46">
        <v>4475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8278</v>
      </c>
      <c r="O22" s="47">
        <f t="shared" si="1"/>
        <v>0.51355543147837956</v>
      </c>
      <c r="P22" s="9"/>
    </row>
    <row r="23" spans="1:16">
      <c r="A23" s="12"/>
      <c r="B23" s="25">
        <v>324.22000000000003</v>
      </c>
      <c r="C23" s="20" t="s">
        <v>82</v>
      </c>
      <c r="D23" s="46">
        <v>0</v>
      </c>
      <c r="E23" s="46">
        <v>5211</v>
      </c>
      <c r="F23" s="46">
        <v>0</v>
      </c>
      <c r="G23" s="46">
        <v>0</v>
      </c>
      <c r="H23" s="46">
        <v>0</v>
      </c>
      <c r="I23" s="46">
        <v>39505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44716</v>
      </c>
      <c r="O23" s="47">
        <f t="shared" si="1"/>
        <v>2.7741175010856751</v>
      </c>
      <c r="P23" s="9"/>
    </row>
    <row r="24" spans="1:16">
      <c r="A24" s="12"/>
      <c r="B24" s="25">
        <v>324.61</v>
      </c>
      <c r="C24" s="20" t="s">
        <v>23</v>
      </c>
      <c r="D24" s="46">
        <v>0</v>
      </c>
      <c r="E24" s="46">
        <v>47905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47905</v>
      </c>
      <c r="O24" s="47">
        <f t="shared" si="1"/>
        <v>2.9719585582232146</v>
      </c>
      <c r="P24" s="9"/>
    </row>
    <row r="25" spans="1:16">
      <c r="A25" s="12"/>
      <c r="B25" s="25">
        <v>324.62</v>
      </c>
      <c r="C25" s="20" t="s">
        <v>83</v>
      </c>
      <c r="D25" s="46">
        <v>0</v>
      </c>
      <c r="E25" s="46">
        <v>9657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9657</v>
      </c>
      <c r="O25" s="47">
        <f t="shared" si="1"/>
        <v>0.59910664433277494</v>
      </c>
      <c r="P25" s="9"/>
    </row>
    <row r="26" spans="1:16">
      <c r="A26" s="12"/>
      <c r="B26" s="25">
        <v>325.2</v>
      </c>
      <c r="C26" s="20" t="s">
        <v>24</v>
      </c>
      <c r="D26" s="46">
        <v>32921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32921</v>
      </c>
      <c r="O26" s="47">
        <f t="shared" si="1"/>
        <v>2.0423723556051865</v>
      </c>
      <c r="P26" s="9"/>
    </row>
    <row r="27" spans="1:16" ht="15.75">
      <c r="A27" s="29" t="s">
        <v>27</v>
      </c>
      <c r="B27" s="30"/>
      <c r="C27" s="31"/>
      <c r="D27" s="32">
        <f t="shared" ref="D27:M27" si="5">SUM(D28:D38)</f>
        <v>1437933</v>
      </c>
      <c r="E27" s="32">
        <f t="shared" si="5"/>
        <v>0</v>
      </c>
      <c r="F27" s="32">
        <f t="shared" si="5"/>
        <v>0</v>
      </c>
      <c r="G27" s="32">
        <f t="shared" si="5"/>
        <v>143711</v>
      </c>
      <c r="H27" s="32">
        <f t="shared" si="5"/>
        <v>0</v>
      </c>
      <c r="I27" s="32">
        <f t="shared" si="5"/>
        <v>9609</v>
      </c>
      <c r="J27" s="32">
        <f t="shared" si="5"/>
        <v>0</v>
      </c>
      <c r="K27" s="32">
        <f t="shared" si="5"/>
        <v>0</v>
      </c>
      <c r="L27" s="32">
        <f t="shared" si="5"/>
        <v>0</v>
      </c>
      <c r="M27" s="32">
        <f t="shared" si="5"/>
        <v>0</v>
      </c>
      <c r="N27" s="44">
        <f>SUM(D27:M27)</f>
        <v>1591253</v>
      </c>
      <c r="O27" s="45">
        <f t="shared" si="1"/>
        <v>98.719089273528141</v>
      </c>
      <c r="P27" s="10"/>
    </row>
    <row r="28" spans="1:16">
      <c r="A28" s="12"/>
      <c r="B28" s="25">
        <v>331.2</v>
      </c>
      <c r="C28" s="20" t="s">
        <v>26</v>
      </c>
      <c r="D28" s="46">
        <v>2088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2088</v>
      </c>
      <c r="O28" s="47">
        <f t="shared" si="1"/>
        <v>0.12953657174762703</v>
      </c>
      <c r="P28" s="9"/>
    </row>
    <row r="29" spans="1:16">
      <c r="A29" s="12"/>
      <c r="B29" s="25">
        <v>334.1</v>
      </c>
      <c r="C29" s="20" t="s">
        <v>112</v>
      </c>
      <c r="D29" s="46">
        <v>0</v>
      </c>
      <c r="E29" s="46">
        <v>0</v>
      </c>
      <c r="F29" s="46">
        <v>0</v>
      </c>
      <c r="G29" s="46">
        <v>22560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22560</v>
      </c>
      <c r="O29" s="47">
        <f t="shared" si="1"/>
        <v>1.3995905453191886</v>
      </c>
      <c r="P29" s="9"/>
    </row>
    <row r="30" spans="1:16">
      <c r="A30" s="12"/>
      <c r="B30" s="25">
        <v>334.2</v>
      </c>
      <c r="C30" s="20" t="s">
        <v>29</v>
      </c>
      <c r="D30" s="46">
        <v>16127</v>
      </c>
      <c r="E30" s="46">
        <v>0</v>
      </c>
      <c r="F30" s="46">
        <v>0</v>
      </c>
      <c r="G30" s="46">
        <v>30289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46416</v>
      </c>
      <c r="O30" s="47">
        <f t="shared" si="1"/>
        <v>2.8795831006886283</v>
      </c>
      <c r="P30" s="9"/>
    </row>
    <row r="31" spans="1:16">
      <c r="A31" s="12"/>
      <c r="B31" s="25">
        <v>334.31</v>
      </c>
      <c r="C31" s="20" t="s">
        <v>117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9609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9609</v>
      </c>
      <c r="O31" s="47">
        <f t="shared" si="1"/>
        <v>0.59612879210869163</v>
      </c>
      <c r="P31" s="9"/>
    </row>
    <row r="32" spans="1:16">
      <c r="A32" s="12"/>
      <c r="B32" s="25">
        <v>334.39</v>
      </c>
      <c r="C32" s="20" t="s">
        <v>113</v>
      </c>
      <c r="D32" s="46">
        <v>0</v>
      </c>
      <c r="E32" s="46">
        <v>0</v>
      </c>
      <c r="F32" s="46">
        <v>0</v>
      </c>
      <c r="G32" s="46">
        <v>90862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7" si="6">SUM(D32:M32)</f>
        <v>90862</v>
      </c>
      <c r="O32" s="47">
        <f t="shared" si="1"/>
        <v>5.6369501830138349</v>
      </c>
      <c r="P32" s="9"/>
    </row>
    <row r="33" spans="1:16">
      <c r="A33" s="12"/>
      <c r="B33" s="25">
        <v>335.12</v>
      </c>
      <c r="C33" s="20" t="s">
        <v>93</v>
      </c>
      <c r="D33" s="46">
        <v>382650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382650</v>
      </c>
      <c r="O33" s="47">
        <f t="shared" si="1"/>
        <v>23.739065698864692</v>
      </c>
      <c r="P33" s="9"/>
    </row>
    <row r="34" spans="1:16">
      <c r="A34" s="12"/>
      <c r="B34" s="25">
        <v>335.14</v>
      </c>
      <c r="C34" s="20" t="s">
        <v>94</v>
      </c>
      <c r="D34" s="46">
        <v>263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263</v>
      </c>
      <c r="O34" s="47">
        <f t="shared" si="1"/>
        <v>1.6316148644456852E-2</v>
      </c>
      <c r="P34" s="9"/>
    </row>
    <row r="35" spans="1:16">
      <c r="A35" s="12"/>
      <c r="B35" s="25">
        <v>335.15</v>
      </c>
      <c r="C35" s="20" t="s">
        <v>95</v>
      </c>
      <c r="D35" s="46">
        <v>979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979</v>
      </c>
      <c r="O35" s="47">
        <f t="shared" si="1"/>
        <v>6.0735777653700598E-2</v>
      </c>
      <c r="P35" s="9"/>
    </row>
    <row r="36" spans="1:16">
      <c r="A36" s="12"/>
      <c r="B36" s="25">
        <v>335.18</v>
      </c>
      <c r="C36" s="20" t="s">
        <v>96</v>
      </c>
      <c r="D36" s="46">
        <v>1009414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1009414</v>
      </c>
      <c r="O36" s="47">
        <f t="shared" si="1"/>
        <v>62.622619269185435</v>
      </c>
      <c r="P36" s="9"/>
    </row>
    <row r="37" spans="1:16">
      <c r="A37" s="12"/>
      <c r="B37" s="25">
        <v>335.21</v>
      </c>
      <c r="C37" s="20" t="s">
        <v>35</v>
      </c>
      <c r="D37" s="46">
        <v>14643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14643</v>
      </c>
      <c r="O37" s="47">
        <f t="shared" ref="O37:O62" si="7">(N37/O$64)</f>
        <v>0.90843104410943609</v>
      </c>
      <c r="P37" s="9"/>
    </row>
    <row r="38" spans="1:16">
      <c r="A38" s="12"/>
      <c r="B38" s="25">
        <v>338</v>
      </c>
      <c r="C38" s="20" t="s">
        <v>36</v>
      </c>
      <c r="D38" s="46">
        <v>11769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11769</v>
      </c>
      <c r="O38" s="47">
        <f t="shared" si="7"/>
        <v>0.73013214219244371</v>
      </c>
      <c r="P38" s="9"/>
    </row>
    <row r="39" spans="1:16" ht="15.75">
      <c r="A39" s="29" t="s">
        <v>41</v>
      </c>
      <c r="B39" s="30"/>
      <c r="C39" s="31"/>
      <c r="D39" s="32">
        <f t="shared" ref="D39:M39" si="8">SUM(D40:D48)</f>
        <v>1727446</v>
      </c>
      <c r="E39" s="32">
        <f t="shared" si="8"/>
        <v>2275</v>
      </c>
      <c r="F39" s="32">
        <f t="shared" si="8"/>
        <v>0</v>
      </c>
      <c r="G39" s="32">
        <f t="shared" si="8"/>
        <v>0</v>
      </c>
      <c r="H39" s="32">
        <f t="shared" si="8"/>
        <v>0</v>
      </c>
      <c r="I39" s="32">
        <f t="shared" si="8"/>
        <v>5166170</v>
      </c>
      <c r="J39" s="32">
        <f t="shared" si="8"/>
        <v>2699586</v>
      </c>
      <c r="K39" s="32">
        <f t="shared" si="8"/>
        <v>0</v>
      </c>
      <c r="L39" s="32">
        <f t="shared" si="8"/>
        <v>0</v>
      </c>
      <c r="M39" s="32">
        <f t="shared" si="8"/>
        <v>0</v>
      </c>
      <c r="N39" s="32">
        <f>SUM(D39:M39)</f>
        <v>9595477</v>
      </c>
      <c r="O39" s="45">
        <f t="shared" si="7"/>
        <v>595.28984428314413</v>
      </c>
      <c r="P39" s="10"/>
    </row>
    <row r="40" spans="1:16">
      <c r="A40" s="12"/>
      <c r="B40" s="25">
        <v>341.9</v>
      </c>
      <c r="C40" s="20" t="s">
        <v>97</v>
      </c>
      <c r="D40" s="46">
        <v>51044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48" si="9">SUM(D40:M40)</f>
        <v>51044</v>
      </c>
      <c r="O40" s="47">
        <f t="shared" si="7"/>
        <v>3.1666976859606675</v>
      </c>
      <c r="P40" s="9"/>
    </row>
    <row r="41" spans="1:16">
      <c r="A41" s="12"/>
      <c r="B41" s="25">
        <v>342.1</v>
      </c>
      <c r="C41" s="20" t="s">
        <v>45</v>
      </c>
      <c r="D41" s="46">
        <v>95837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95837</v>
      </c>
      <c r="O41" s="47">
        <f t="shared" si="7"/>
        <v>5.9455921583224765</v>
      </c>
      <c r="P41" s="9"/>
    </row>
    <row r="42" spans="1:16">
      <c r="A42" s="12"/>
      <c r="B42" s="25">
        <v>342.6</v>
      </c>
      <c r="C42" s="20" t="s">
        <v>46</v>
      </c>
      <c r="D42" s="46">
        <v>732071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732071</v>
      </c>
      <c r="O42" s="47">
        <f t="shared" si="7"/>
        <v>45.416651157019665</v>
      </c>
      <c r="P42" s="9"/>
    </row>
    <row r="43" spans="1:16">
      <c r="A43" s="12"/>
      <c r="B43" s="25">
        <v>343.3</v>
      </c>
      <c r="C43" s="20" t="s">
        <v>47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2353787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2353787</v>
      </c>
      <c r="O43" s="47">
        <f t="shared" si="7"/>
        <v>146.02562193684471</v>
      </c>
      <c r="P43" s="9"/>
    </row>
    <row r="44" spans="1:16">
      <c r="A44" s="12"/>
      <c r="B44" s="25">
        <v>343.5</v>
      </c>
      <c r="C44" s="20" t="s">
        <v>48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2153167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2153167</v>
      </c>
      <c r="O44" s="47">
        <f t="shared" si="7"/>
        <v>133.57944041193622</v>
      </c>
      <c r="P44" s="9"/>
    </row>
    <row r="45" spans="1:16">
      <c r="A45" s="12"/>
      <c r="B45" s="25">
        <v>343.8</v>
      </c>
      <c r="C45" s="20" t="s">
        <v>75</v>
      </c>
      <c r="D45" s="46">
        <v>0</v>
      </c>
      <c r="E45" s="46">
        <v>2275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2275</v>
      </c>
      <c r="O45" s="47">
        <f t="shared" si="7"/>
        <v>0.14113778770395186</v>
      </c>
      <c r="P45" s="9"/>
    </row>
    <row r="46" spans="1:16">
      <c r="A46" s="12"/>
      <c r="B46" s="25">
        <v>343.9</v>
      </c>
      <c r="C46" s="20" t="s">
        <v>49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414008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414008</v>
      </c>
      <c r="O46" s="47">
        <f t="shared" si="7"/>
        <v>25.684471741423167</v>
      </c>
      <c r="P46" s="9"/>
    </row>
    <row r="47" spans="1:16">
      <c r="A47" s="12"/>
      <c r="B47" s="25">
        <v>347.2</v>
      </c>
      <c r="C47" s="20" t="s">
        <v>50</v>
      </c>
      <c r="D47" s="46">
        <v>848494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848494</v>
      </c>
      <c r="O47" s="47">
        <f t="shared" si="7"/>
        <v>52.639369687945901</v>
      </c>
      <c r="P47" s="9"/>
    </row>
    <row r="48" spans="1:16">
      <c r="A48" s="12"/>
      <c r="B48" s="25">
        <v>349</v>
      </c>
      <c r="C48" s="20" t="s">
        <v>1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245208</v>
      </c>
      <c r="J48" s="46">
        <v>2699586</v>
      </c>
      <c r="K48" s="46">
        <v>0</v>
      </c>
      <c r="L48" s="46">
        <v>0</v>
      </c>
      <c r="M48" s="46">
        <v>0</v>
      </c>
      <c r="N48" s="46">
        <f t="shared" si="9"/>
        <v>2944794</v>
      </c>
      <c r="O48" s="47">
        <f t="shared" si="7"/>
        <v>182.69086171598735</v>
      </c>
      <c r="P48" s="9"/>
    </row>
    <row r="49" spans="1:119" ht="15.75">
      <c r="A49" s="29" t="s">
        <v>42</v>
      </c>
      <c r="B49" s="30"/>
      <c r="C49" s="31"/>
      <c r="D49" s="32">
        <f t="shared" ref="D49:M49" si="10">SUM(D50:D51)</f>
        <v>76363</v>
      </c>
      <c r="E49" s="32">
        <f t="shared" si="10"/>
        <v>40398</v>
      </c>
      <c r="F49" s="32">
        <f t="shared" si="10"/>
        <v>0</v>
      </c>
      <c r="G49" s="32">
        <f t="shared" si="10"/>
        <v>0</v>
      </c>
      <c r="H49" s="32">
        <f t="shared" si="10"/>
        <v>0</v>
      </c>
      <c r="I49" s="32">
        <f t="shared" si="10"/>
        <v>0</v>
      </c>
      <c r="J49" s="32">
        <f t="shared" si="10"/>
        <v>0</v>
      </c>
      <c r="K49" s="32">
        <f t="shared" si="10"/>
        <v>0</v>
      </c>
      <c r="L49" s="32">
        <f t="shared" si="10"/>
        <v>0</v>
      </c>
      <c r="M49" s="32">
        <f t="shared" si="10"/>
        <v>0</v>
      </c>
      <c r="N49" s="32">
        <f t="shared" ref="N49:N62" si="11">SUM(D49:M49)</f>
        <v>116761</v>
      </c>
      <c r="O49" s="45">
        <f t="shared" si="7"/>
        <v>7.2436875736708233</v>
      </c>
      <c r="P49" s="10"/>
    </row>
    <row r="50" spans="1:119">
      <c r="A50" s="13"/>
      <c r="B50" s="39">
        <v>351.1</v>
      </c>
      <c r="C50" s="21" t="s">
        <v>53</v>
      </c>
      <c r="D50" s="46">
        <v>59287</v>
      </c>
      <c r="E50" s="46">
        <v>40398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99685</v>
      </c>
      <c r="O50" s="47">
        <f t="shared" si="7"/>
        <v>6.184316644953161</v>
      </c>
      <c r="P50" s="9"/>
    </row>
    <row r="51" spans="1:119">
      <c r="A51" s="13"/>
      <c r="B51" s="39">
        <v>354</v>
      </c>
      <c r="C51" s="21" t="s">
        <v>76</v>
      </c>
      <c r="D51" s="46">
        <v>17076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17076</v>
      </c>
      <c r="O51" s="47">
        <f t="shared" si="7"/>
        <v>1.0593709287176625</v>
      </c>
      <c r="P51" s="9"/>
    </row>
    <row r="52" spans="1:119" ht="15.75">
      <c r="A52" s="29" t="s">
        <v>4</v>
      </c>
      <c r="B52" s="30"/>
      <c r="C52" s="31"/>
      <c r="D52" s="32">
        <f t="shared" ref="D52:M52" si="12">SUM(D53:D58)</f>
        <v>210361</v>
      </c>
      <c r="E52" s="32">
        <f t="shared" si="12"/>
        <v>2752</v>
      </c>
      <c r="F52" s="32">
        <f t="shared" si="12"/>
        <v>0</v>
      </c>
      <c r="G52" s="32">
        <f t="shared" si="12"/>
        <v>1232</v>
      </c>
      <c r="H52" s="32">
        <f t="shared" si="12"/>
        <v>0</v>
      </c>
      <c r="I52" s="32">
        <f t="shared" si="12"/>
        <v>60340</v>
      </c>
      <c r="J52" s="32">
        <f t="shared" si="12"/>
        <v>105196</v>
      </c>
      <c r="K52" s="32">
        <f t="shared" si="12"/>
        <v>6189941</v>
      </c>
      <c r="L52" s="32">
        <f t="shared" si="12"/>
        <v>0</v>
      </c>
      <c r="M52" s="32">
        <f t="shared" si="12"/>
        <v>0</v>
      </c>
      <c r="N52" s="32">
        <f t="shared" si="11"/>
        <v>6569822</v>
      </c>
      <c r="O52" s="45">
        <f t="shared" si="7"/>
        <v>407.58248030274831</v>
      </c>
      <c r="P52" s="10"/>
    </row>
    <row r="53" spans="1:119">
      <c r="A53" s="12"/>
      <c r="B53" s="25">
        <v>361.1</v>
      </c>
      <c r="C53" s="20" t="s">
        <v>54</v>
      </c>
      <c r="D53" s="46">
        <v>86349</v>
      </c>
      <c r="E53" s="46">
        <v>2982</v>
      </c>
      <c r="F53" s="46">
        <v>0</v>
      </c>
      <c r="G53" s="46">
        <v>1379</v>
      </c>
      <c r="H53" s="46">
        <v>0</v>
      </c>
      <c r="I53" s="46">
        <v>65060</v>
      </c>
      <c r="J53" s="46">
        <v>13923</v>
      </c>
      <c r="K53" s="46">
        <v>894971</v>
      </c>
      <c r="L53" s="46">
        <v>0</v>
      </c>
      <c r="M53" s="46">
        <v>0</v>
      </c>
      <c r="N53" s="46">
        <f t="shared" si="11"/>
        <v>1064664</v>
      </c>
      <c r="O53" s="47">
        <f t="shared" si="7"/>
        <v>66.050251256281413</v>
      </c>
      <c r="P53" s="9"/>
    </row>
    <row r="54" spans="1:119">
      <c r="A54" s="12"/>
      <c r="B54" s="25">
        <v>361.3</v>
      </c>
      <c r="C54" s="20" t="s">
        <v>55</v>
      </c>
      <c r="D54" s="46">
        <v>-5465</v>
      </c>
      <c r="E54" s="46">
        <v>-230</v>
      </c>
      <c r="F54" s="46">
        <v>0</v>
      </c>
      <c r="G54" s="46">
        <v>-147</v>
      </c>
      <c r="H54" s="46">
        <v>0</v>
      </c>
      <c r="I54" s="46">
        <v>-5252</v>
      </c>
      <c r="J54" s="46">
        <v>-798</v>
      </c>
      <c r="K54" s="46">
        <v>0</v>
      </c>
      <c r="L54" s="46">
        <v>0</v>
      </c>
      <c r="M54" s="46">
        <v>0</v>
      </c>
      <c r="N54" s="46">
        <f t="shared" si="11"/>
        <v>-11892</v>
      </c>
      <c r="O54" s="47">
        <f t="shared" si="7"/>
        <v>-0.73776288851665739</v>
      </c>
      <c r="P54" s="9"/>
    </row>
    <row r="55" spans="1:119">
      <c r="A55" s="12"/>
      <c r="B55" s="25">
        <v>361.4</v>
      </c>
      <c r="C55" s="20" t="s">
        <v>114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2649487</v>
      </c>
      <c r="L55" s="46">
        <v>0</v>
      </c>
      <c r="M55" s="46">
        <v>0</v>
      </c>
      <c r="N55" s="46">
        <f t="shared" si="11"/>
        <v>2649487</v>
      </c>
      <c r="O55" s="47">
        <f t="shared" si="7"/>
        <v>164.37043240895838</v>
      </c>
      <c r="P55" s="9"/>
    </row>
    <row r="56" spans="1:119">
      <c r="A56" s="12"/>
      <c r="B56" s="25">
        <v>364</v>
      </c>
      <c r="C56" s="20" t="s">
        <v>98</v>
      </c>
      <c r="D56" s="46">
        <v>2729</v>
      </c>
      <c r="E56" s="46">
        <v>0</v>
      </c>
      <c r="F56" s="46">
        <v>0</v>
      </c>
      <c r="G56" s="46">
        <v>0</v>
      </c>
      <c r="H56" s="46">
        <v>0</v>
      </c>
      <c r="I56" s="46">
        <v>532</v>
      </c>
      <c r="J56" s="46">
        <v>92071</v>
      </c>
      <c r="K56" s="46">
        <v>0</v>
      </c>
      <c r="L56" s="46">
        <v>0</v>
      </c>
      <c r="M56" s="46">
        <v>0</v>
      </c>
      <c r="N56" s="46">
        <f t="shared" si="11"/>
        <v>95332</v>
      </c>
      <c r="O56" s="47">
        <f t="shared" si="7"/>
        <v>5.9142626713815991</v>
      </c>
      <c r="P56" s="9"/>
    </row>
    <row r="57" spans="1:119">
      <c r="A57" s="12"/>
      <c r="B57" s="25">
        <v>368</v>
      </c>
      <c r="C57" s="20" t="s">
        <v>58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2645483</v>
      </c>
      <c r="L57" s="46">
        <v>0</v>
      </c>
      <c r="M57" s="46">
        <v>0</v>
      </c>
      <c r="N57" s="46">
        <f t="shared" si="11"/>
        <v>2645483</v>
      </c>
      <c r="O57" s="47">
        <f t="shared" si="7"/>
        <v>164.12202990259942</v>
      </c>
      <c r="P57" s="9"/>
    </row>
    <row r="58" spans="1:119">
      <c r="A58" s="12"/>
      <c r="B58" s="25">
        <v>369.9</v>
      </c>
      <c r="C58" s="20" t="s">
        <v>59</v>
      </c>
      <c r="D58" s="46">
        <v>126748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126748</v>
      </c>
      <c r="O58" s="47">
        <f t="shared" si="7"/>
        <v>7.8632669520441718</v>
      </c>
      <c r="P58" s="9"/>
    </row>
    <row r="59" spans="1:119" ht="15.75">
      <c r="A59" s="29" t="s">
        <v>43</v>
      </c>
      <c r="B59" s="30"/>
      <c r="C59" s="31"/>
      <c r="D59" s="32">
        <f t="shared" ref="D59:M59" si="13">SUM(D60:D61)</f>
        <v>1100000</v>
      </c>
      <c r="E59" s="32">
        <f t="shared" si="13"/>
        <v>66515</v>
      </c>
      <c r="F59" s="32">
        <f t="shared" si="13"/>
        <v>336928</v>
      </c>
      <c r="G59" s="32">
        <f t="shared" si="13"/>
        <v>760000</v>
      </c>
      <c r="H59" s="32">
        <f t="shared" si="13"/>
        <v>0</v>
      </c>
      <c r="I59" s="32">
        <f t="shared" si="13"/>
        <v>89812</v>
      </c>
      <c r="J59" s="32">
        <f t="shared" si="13"/>
        <v>434588</v>
      </c>
      <c r="K59" s="32">
        <f t="shared" si="13"/>
        <v>0</v>
      </c>
      <c r="L59" s="32">
        <f t="shared" si="13"/>
        <v>0</v>
      </c>
      <c r="M59" s="32">
        <f t="shared" si="13"/>
        <v>0</v>
      </c>
      <c r="N59" s="32">
        <f t="shared" si="11"/>
        <v>2787843</v>
      </c>
      <c r="O59" s="45">
        <f t="shared" si="7"/>
        <v>172.95384329052672</v>
      </c>
      <c r="P59" s="9"/>
    </row>
    <row r="60" spans="1:119">
      <c r="A60" s="12"/>
      <c r="B60" s="25">
        <v>381</v>
      </c>
      <c r="C60" s="20" t="s">
        <v>60</v>
      </c>
      <c r="D60" s="46">
        <v>1100000</v>
      </c>
      <c r="E60" s="46">
        <v>66515</v>
      </c>
      <c r="F60" s="46">
        <v>336928</v>
      </c>
      <c r="G60" s="46">
        <v>760000</v>
      </c>
      <c r="H60" s="46">
        <v>0</v>
      </c>
      <c r="I60" s="46">
        <v>0</v>
      </c>
      <c r="J60" s="46">
        <v>375000</v>
      </c>
      <c r="K60" s="46">
        <v>0</v>
      </c>
      <c r="L60" s="46">
        <v>0</v>
      </c>
      <c r="M60" s="46">
        <v>0</v>
      </c>
      <c r="N60" s="46">
        <f t="shared" si="11"/>
        <v>2638443</v>
      </c>
      <c r="O60" s="47">
        <f t="shared" si="7"/>
        <v>163.68527824306719</v>
      </c>
      <c r="P60" s="9"/>
    </row>
    <row r="61" spans="1:119" ht="15.75" thickBot="1">
      <c r="A61" s="12"/>
      <c r="B61" s="25">
        <v>389.4</v>
      </c>
      <c r="C61" s="20" t="s">
        <v>99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89812</v>
      </c>
      <c r="J61" s="46">
        <v>59588</v>
      </c>
      <c r="K61" s="46">
        <v>0</v>
      </c>
      <c r="L61" s="46">
        <v>0</v>
      </c>
      <c r="M61" s="46">
        <v>0</v>
      </c>
      <c r="N61" s="46">
        <f t="shared" si="11"/>
        <v>149400</v>
      </c>
      <c r="O61" s="47">
        <f t="shared" si="7"/>
        <v>9.2685650474595196</v>
      </c>
      <c r="P61" s="9"/>
    </row>
    <row r="62" spans="1:119" ht="16.5" thickBot="1">
      <c r="A62" s="14" t="s">
        <v>51</v>
      </c>
      <c r="B62" s="23"/>
      <c r="C62" s="22"/>
      <c r="D62" s="15">
        <f t="shared" ref="D62:M62" si="14">SUM(D5,D15,D27,D39,D49,D52,D59)</f>
        <v>19565262</v>
      </c>
      <c r="E62" s="15">
        <f t="shared" si="14"/>
        <v>601059</v>
      </c>
      <c r="F62" s="15">
        <f t="shared" si="14"/>
        <v>336928</v>
      </c>
      <c r="G62" s="15">
        <f t="shared" si="14"/>
        <v>1781098</v>
      </c>
      <c r="H62" s="15">
        <f t="shared" si="14"/>
        <v>0</v>
      </c>
      <c r="I62" s="15">
        <f t="shared" si="14"/>
        <v>5369911</v>
      </c>
      <c r="J62" s="15">
        <f t="shared" si="14"/>
        <v>3239370</v>
      </c>
      <c r="K62" s="15">
        <f t="shared" si="14"/>
        <v>6513851</v>
      </c>
      <c r="L62" s="15">
        <f t="shared" si="14"/>
        <v>0</v>
      </c>
      <c r="M62" s="15">
        <f t="shared" si="14"/>
        <v>0</v>
      </c>
      <c r="N62" s="15">
        <f t="shared" si="11"/>
        <v>37407479</v>
      </c>
      <c r="O62" s="38">
        <f t="shared" si="7"/>
        <v>2320.7071778646318</v>
      </c>
      <c r="P62" s="6"/>
      <c r="Q62" s="2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</row>
    <row r="63" spans="1:119">
      <c r="A63" s="16"/>
      <c r="B63" s="18"/>
      <c r="C63" s="18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9"/>
    </row>
    <row r="64" spans="1:119">
      <c r="A64" s="40"/>
      <c r="B64" s="41"/>
      <c r="C64" s="41"/>
      <c r="D64" s="42"/>
      <c r="E64" s="42"/>
      <c r="F64" s="42"/>
      <c r="G64" s="42"/>
      <c r="H64" s="42"/>
      <c r="I64" s="42"/>
      <c r="J64" s="42"/>
      <c r="K64" s="42"/>
      <c r="L64" s="48" t="s">
        <v>118</v>
      </c>
      <c r="M64" s="48"/>
      <c r="N64" s="48"/>
      <c r="O64" s="43">
        <v>16119</v>
      </c>
    </row>
    <row r="65" spans="1:15">
      <c r="A65" s="49"/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1"/>
    </row>
    <row r="66" spans="1:15" ht="15.75" customHeight="1" thickBot="1">
      <c r="A66" s="52" t="s">
        <v>78</v>
      </c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4"/>
    </row>
  </sheetData>
  <mergeCells count="10">
    <mergeCell ref="L64:N64"/>
    <mergeCell ref="A65:O65"/>
    <mergeCell ref="A66:O6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62</v>
      </c>
      <c r="B3" s="62"/>
      <c r="C3" s="63"/>
      <c r="D3" s="67" t="s">
        <v>37</v>
      </c>
      <c r="E3" s="68"/>
      <c r="F3" s="68"/>
      <c r="G3" s="68"/>
      <c r="H3" s="69"/>
      <c r="I3" s="67" t="s">
        <v>38</v>
      </c>
      <c r="J3" s="69"/>
      <c r="K3" s="67" t="s">
        <v>40</v>
      </c>
      <c r="L3" s="69"/>
      <c r="M3" s="36"/>
      <c r="N3" s="37"/>
      <c r="O3" s="70" t="s">
        <v>67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63</v>
      </c>
      <c r="F4" s="34" t="s">
        <v>64</v>
      </c>
      <c r="G4" s="34" t="s">
        <v>65</v>
      </c>
      <c r="H4" s="34" t="s">
        <v>6</v>
      </c>
      <c r="I4" s="34" t="s">
        <v>7</v>
      </c>
      <c r="J4" s="35" t="s">
        <v>66</v>
      </c>
      <c r="K4" s="35" t="s">
        <v>8</v>
      </c>
      <c r="L4" s="35" t="s">
        <v>9</v>
      </c>
      <c r="M4" s="35" t="s">
        <v>10</v>
      </c>
      <c r="N4" s="35" t="s">
        <v>39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10503791</v>
      </c>
      <c r="E5" s="27">
        <f t="shared" si="0"/>
        <v>312326</v>
      </c>
      <c r="F5" s="27">
        <f t="shared" si="0"/>
        <v>0</v>
      </c>
      <c r="G5" s="27">
        <f t="shared" si="0"/>
        <v>572526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316139</v>
      </c>
      <c r="L5" s="27">
        <f t="shared" si="0"/>
        <v>0</v>
      </c>
      <c r="M5" s="27">
        <f t="shared" si="0"/>
        <v>0</v>
      </c>
      <c r="N5" s="28">
        <f>SUM(D5:M5)</f>
        <v>11704782</v>
      </c>
      <c r="O5" s="33">
        <f t="shared" ref="O5:O36" si="1">(N5/O$62)</f>
        <v>735.91839044325684</v>
      </c>
      <c r="P5" s="6"/>
    </row>
    <row r="6" spans="1:133">
      <c r="A6" s="12"/>
      <c r="B6" s="25">
        <v>311</v>
      </c>
      <c r="C6" s="20" t="s">
        <v>3</v>
      </c>
      <c r="D6" s="46">
        <v>6385067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6385067</v>
      </c>
      <c r="O6" s="47">
        <f t="shared" si="1"/>
        <v>401.45029864822385</v>
      </c>
      <c r="P6" s="9"/>
    </row>
    <row r="7" spans="1:133">
      <c r="A7" s="12"/>
      <c r="B7" s="25">
        <v>312.10000000000002</v>
      </c>
      <c r="C7" s="20" t="s">
        <v>86</v>
      </c>
      <c r="D7" s="46">
        <v>260382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260382</v>
      </c>
      <c r="O7" s="47">
        <f t="shared" si="1"/>
        <v>16.371078277271298</v>
      </c>
      <c r="P7" s="9"/>
    </row>
    <row r="8" spans="1:133">
      <c r="A8" s="12"/>
      <c r="B8" s="25">
        <v>312.51</v>
      </c>
      <c r="C8" s="20" t="s">
        <v>69</v>
      </c>
      <c r="D8" s="46">
        <v>0</v>
      </c>
      <c r="E8" s="46">
        <v>172706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176519</v>
      </c>
      <c r="L8" s="46">
        <v>0</v>
      </c>
      <c r="M8" s="46">
        <v>0</v>
      </c>
      <c r="N8" s="46">
        <f>SUM(D8:M8)</f>
        <v>349225</v>
      </c>
      <c r="O8" s="47">
        <f t="shared" si="1"/>
        <v>21.956931782458348</v>
      </c>
      <c r="P8" s="9"/>
    </row>
    <row r="9" spans="1:133">
      <c r="A9" s="12"/>
      <c r="B9" s="25">
        <v>312.52</v>
      </c>
      <c r="C9" s="20" t="s">
        <v>90</v>
      </c>
      <c r="D9" s="46">
        <v>0</v>
      </c>
      <c r="E9" s="46">
        <v>139620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139620</v>
      </c>
      <c r="L9" s="46">
        <v>0</v>
      </c>
      <c r="M9" s="46">
        <v>0</v>
      </c>
      <c r="N9" s="46">
        <f>SUM(D9:M9)</f>
        <v>279240</v>
      </c>
      <c r="O9" s="47">
        <f t="shared" si="1"/>
        <v>17.556743162527507</v>
      </c>
      <c r="P9" s="9"/>
    </row>
    <row r="10" spans="1:133">
      <c r="A10" s="12"/>
      <c r="B10" s="25">
        <v>312.60000000000002</v>
      </c>
      <c r="C10" s="20" t="s">
        <v>74</v>
      </c>
      <c r="D10" s="46">
        <v>0</v>
      </c>
      <c r="E10" s="46">
        <v>0</v>
      </c>
      <c r="F10" s="46">
        <v>0</v>
      </c>
      <c r="G10" s="46">
        <v>572526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572526</v>
      </c>
      <c r="O10" s="47">
        <f t="shared" si="1"/>
        <v>35.996604841244888</v>
      </c>
      <c r="P10" s="9"/>
    </row>
    <row r="11" spans="1:133">
      <c r="A11" s="12"/>
      <c r="B11" s="25">
        <v>314.10000000000002</v>
      </c>
      <c r="C11" s="20" t="s">
        <v>12</v>
      </c>
      <c r="D11" s="46">
        <v>2033737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2033737</v>
      </c>
      <c r="O11" s="47">
        <f t="shared" si="1"/>
        <v>127.86777742848162</v>
      </c>
      <c r="P11" s="9"/>
    </row>
    <row r="12" spans="1:133">
      <c r="A12" s="12"/>
      <c r="B12" s="25">
        <v>314.8</v>
      </c>
      <c r="C12" s="20" t="s">
        <v>14</v>
      </c>
      <c r="D12" s="46">
        <v>55510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55510</v>
      </c>
      <c r="O12" s="47">
        <f t="shared" si="1"/>
        <v>3.4900974536309337</v>
      </c>
      <c r="P12" s="9"/>
    </row>
    <row r="13" spans="1:133">
      <c r="A13" s="12"/>
      <c r="B13" s="25">
        <v>315</v>
      </c>
      <c r="C13" s="20" t="s">
        <v>91</v>
      </c>
      <c r="D13" s="46">
        <v>1647456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1647456</v>
      </c>
      <c r="O13" s="47">
        <f t="shared" si="1"/>
        <v>103.58101226029551</v>
      </c>
      <c r="P13" s="9"/>
    </row>
    <row r="14" spans="1:133">
      <c r="A14" s="12"/>
      <c r="B14" s="25">
        <v>316</v>
      </c>
      <c r="C14" s="20" t="s">
        <v>92</v>
      </c>
      <c r="D14" s="46">
        <v>121639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121639</v>
      </c>
      <c r="O14" s="47">
        <f t="shared" si="1"/>
        <v>7.647846589122917</v>
      </c>
      <c r="P14" s="9"/>
    </row>
    <row r="15" spans="1:133" ht="15.75">
      <c r="A15" s="29" t="s">
        <v>16</v>
      </c>
      <c r="B15" s="30"/>
      <c r="C15" s="31"/>
      <c r="D15" s="32">
        <f t="shared" ref="D15:M15" si="3">SUM(D16:D26)</f>
        <v>3291417</v>
      </c>
      <c r="E15" s="32">
        <f t="shared" si="3"/>
        <v>32587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101862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3425866</v>
      </c>
      <c r="O15" s="45">
        <f t="shared" si="1"/>
        <v>215.39553599497015</v>
      </c>
      <c r="P15" s="10"/>
    </row>
    <row r="16" spans="1:133">
      <c r="A16" s="12"/>
      <c r="B16" s="25">
        <v>322</v>
      </c>
      <c r="C16" s="20" t="s">
        <v>0</v>
      </c>
      <c r="D16" s="46">
        <v>1024341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1024341</v>
      </c>
      <c r="O16" s="47">
        <f t="shared" si="1"/>
        <v>64.40370952530651</v>
      </c>
      <c r="P16" s="9"/>
    </row>
    <row r="17" spans="1:16">
      <c r="A17" s="12"/>
      <c r="B17" s="25">
        <v>323.10000000000002</v>
      </c>
      <c r="C17" s="20" t="s">
        <v>17</v>
      </c>
      <c r="D17" s="46">
        <v>1770152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6" si="4">SUM(D17:M17)</f>
        <v>1770152</v>
      </c>
      <c r="O17" s="47">
        <f t="shared" si="1"/>
        <v>111.29531593838415</v>
      </c>
      <c r="P17" s="9"/>
    </row>
    <row r="18" spans="1:16">
      <c r="A18" s="12"/>
      <c r="B18" s="25">
        <v>323.39999999999998</v>
      </c>
      <c r="C18" s="20" t="s">
        <v>18</v>
      </c>
      <c r="D18" s="46">
        <v>9280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9280</v>
      </c>
      <c r="O18" s="47">
        <f t="shared" si="1"/>
        <v>0.58346431939641619</v>
      </c>
      <c r="P18" s="9"/>
    </row>
    <row r="19" spans="1:16">
      <c r="A19" s="12"/>
      <c r="B19" s="25">
        <v>323.7</v>
      </c>
      <c r="C19" s="20" t="s">
        <v>20</v>
      </c>
      <c r="D19" s="46">
        <v>454699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454699</v>
      </c>
      <c r="O19" s="47">
        <f t="shared" si="1"/>
        <v>28.588431310908518</v>
      </c>
      <c r="P19" s="9"/>
    </row>
    <row r="20" spans="1:16">
      <c r="A20" s="12"/>
      <c r="B20" s="25">
        <v>324.11</v>
      </c>
      <c r="C20" s="20" t="s">
        <v>21</v>
      </c>
      <c r="D20" s="46">
        <v>0</v>
      </c>
      <c r="E20" s="46">
        <v>12460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12460</v>
      </c>
      <c r="O20" s="47">
        <f t="shared" si="1"/>
        <v>0.78340144608613649</v>
      </c>
      <c r="P20" s="9"/>
    </row>
    <row r="21" spans="1:16">
      <c r="A21" s="12"/>
      <c r="B21" s="25">
        <v>324.12</v>
      </c>
      <c r="C21" s="20" t="s">
        <v>81</v>
      </c>
      <c r="D21" s="46">
        <v>0</v>
      </c>
      <c r="E21" s="46">
        <v>4045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4045</v>
      </c>
      <c r="O21" s="47">
        <f t="shared" si="1"/>
        <v>0.25432254008173533</v>
      </c>
      <c r="P21" s="9"/>
    </row>
    <row r="22" spans="1:16">
      <c r="A22" s="12"/>
      <c r="B22" s="25">
        <v>324.20999999999998</v>
      </c>
      <c r="C22" s="20" t="s">
        <v>22</v>
      </c>
      <c r="D22" s="46">
        <v>0</v>
      </c>
      <c r="E22" s="46">
        <v>1092</v>
      </c>
      <c r="F22" s="46">
        <v>0</v>
      </c>
      <c r="G22" s="46">
        <v>0</v>
      </c>
      <c r="H22" s="46">
        <v>0</v>
      </c>
      <c r="I22" s="46">
        <v>45074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46166</v>
      </c>
      <c r="O22" s="47">
        <f t="shared" si="1"/>
        <v>2.9026092423766112</v>
      </c>
      <c r="P22" s="9"/>
    </row>
    <row r="23" spans="1:16">
      <c r="A23" s="12"/>
      <c r="B23" s="25">
        <v>324.22000000000003</v>
      </c>
      <c r="C23" s="20" t="s">
        <v>82</v>
      </c>
      <c r="D23" s="46">
        <v>0</v>
      </c>
      <c r="E23" s="46">
        <v>326</v>
      </c>
      <c r="F23" s="46">
        <v>0</v>
      </c>
      <c r="G23" s="46">
        <v>0</v>
      </c>
      <c r="H23" s="46">
        <v>0</v>
      </c>
      <c r="I23" s="46">
        <v>56788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57114</v>
      </c>
      <c r="O23" s="47">
        <f t="shared" si="1"/>
        <v>3.5909462433197108</v>
      </c>
      <c r="P23" s="9"/>
    </row>
    <row r="24" spans="1:16">
      <c r="A24" s="12"/>
      <c r="B24" s="25">
        <v>324.61</v>
      </c>
      <c r="C24" s="20" t="s">
        <v>23</v>
      </c>
      <c r="D24" s="46">
        <v>0</v>
      </c>
      <c r="E24" s="46">
        <v>14070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14070</v>
      </c>
      <c r="O24" s="47">
        <f t="shared" si="1"/>
        <v>0.88462747563659228</v>
      </c>
      <c r="P24" s="9"/>
    </row>
    <row r="25" spans="1:16">
      <c r="A25" s="12"/>
      <c r="B25" s="25">
        <v>324.62</v>
      </c>
      <c r="C25" s="20" t="s">
        <v>83</v>
      </c>
      <c r="D25" s="46">
        <v>0</v>
      </c>
      <c r="E25" s="46">
        <v>594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594</v>
      </c>
      <c r="O25" s="47">
        <f t="shared" si="1"/>
        <v>3.7346746306193022E-2</v>
      </c>
      <c r="P25" s="9"/>
    </row>
    <row r="26" spans="1:16">
      <c r="A26" s="12"/>
      <c r="B26" s="25">
        <v>325.2</v>
      </c>
      <c r="C26" s="20" t="s">
        <v>24</v>
      </c>
      <c r="D26" s="46">
        <v>32945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32945</v>
      </c>
      <c r="O26" s="47">
        <f t="shared" si="1"/>
        <v>2.0713612071675573</v>
      </c>
      <c r="P26" s="9"/>
    </row>
    <row r="27" spans="1:16" ht="15.75">
      <c r="A27" s="29" t="s">
        <v>27</v>
      </c>
      <c r="B27" s="30"/>
      <c r="C27" s="31"/>
      <c r="D27" s="32">
        <f t="shared" ref="D27:M27" si="5">SUM(D28:D37)</f>
        <v>1388195</v>
      </c>
      <c r="E27" s="32">
        <f t="shared" si="5"/>
        <v>1706</v>
      </c>
      <c r="F27" s="32">
        <f t="shared" si="5"/>
        <v>0</v>
      </c>
      <c r="G27" s="32">
        <f t="shared" si="5"/>
        <v>342174</v>
      </c>
      <c r="H27" s="32">
        <f t="shared" si="5"/>
        <v>0</v>
      </c>
      <c r="I27" s="32">
        <f t="shared" si="5"/>
        <v>0</v>
      </c>
      <c r="J27" s="32">
        <f t="shared" si="5"/>
        <v>0</v>
      </c>
      <c r="K27" s="32">
        <f t="shared" si="5"/>
        <v>0</v>
      </c>
      <c r="L27" s="32">
        <f t="shared" si="5"/>
        <v>0</v>
      </c>
      <c r="M27" s="32">
        <f t="shared" si="5"/>
        <v>0</v>
      </c>
      <c r="N27" s="44">
        <f>SUM(D27:M27)</f>
        <v>1732075</v>
      </c>
      <c r="O27" s="45">
        <f t="shared" si="1"/>
        <v>108.90128890286074</v>
      </c>
      <c r="P27" s="10"/>
    </row>
    <row r="28" spans="1:16">
      <c r="A28" s="12"/>
      <c r="B28" s="25">
        <v>331.2</v>
      </c>
      <c r="C28" s="20" t="s">
        <v>26</v>
      </c>
      <c r="D28" s="46">
        <v>0</v>
      </c>
      <c r="E28" s="46">
        <v>1706</v>
      </c>
      <c r="F28" s="46">
        <v>0</v>
      </c>
      <c r="G28" s="46">
        <v>68667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70373</v>
      </c>
      <c r="O28" s="47">
        <f t="shared" si="1"/>
        <v>4.4245834643193964</v>
      </c>
      <c r="P28" s="9"/>
    </row>
    <row r="29" spans="1:16">
      <c r="A29" s="12"/>
      <c r="B29" s="25">
        <v>334.1</v>
      </c>
      <c r="C29" s="20" t="s">
        <v>112</v>
      </c>
      <c r="D29" s="46">
        <v>0</v>
      </c>
      <c r="E29" s="46">
        <v>0</v>
      </c>
      <c r="F29" s="46">
        <v>0</v>
      </c>
      <c r="G29" s="46">
        <v>198616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198616</v>
      </c>
      <c r="O29" s="47">
        <f t="shared" si="1"/>
        <v>12.487645394530022</v>
      </c>
      <c r="P29" s="9"/>
    </row>
    <row r="30" spans="1:16">
      <c r="A30" s="12"/>
      <c r="B30" s="25">
        <v>334.2</v>
      </c>
      <c r="C30" s="20" t="s">
        <v>29</v>
      </c>
      <c r="D30" s="46">
        <v>18479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18479</v>
      </c>
      <c r="O30" s="47">
        <f t="shared" si="1"/>
        <v>1.1618359006601697</v>
      </c>
      <c r="P30" s="9"/>
    </row>
    <row r="31" spans="1:16">
      <c r="A31" s="12"/>
      <c r="B31" s="25">
        <v>334.39</v>
      </c>
      <c r="C31" s="20" t="s">
        <v>113</v>
      </c>
      <c r="D31" s="46">
        <v>0</v>
      </c>
      <c r="E31" s="46">
        <v>0</v>
      </c>
      <c r="F31" s="46">
        <v>0</v>
      </c>
      <c r="G31" s="46">
        <v>74891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6" si="6">SUM(D31:M31)</f>
        <v>74891</v>
      </c>
      <c r="O31" s="47">
        <f t="shared" si="1"/>
        <v>4.7086450801634703</v>
      </c>
      <c r="P31" s="9"/>
    </row>
    <row r="32" spans="1:16">
      <c r="A32" s="12"/>
      <c r="B32" s="25">
        <v>335.12</v>
      </c>
      <c r="C32" s="20" t="s">
        <v>93</v>
      </c>
      <c r="D32" s="46">
        <v>360889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360889</v>
      </c>
      <c r="O32" s="47">
        <f t="shared" si="1"/>
        <v>22.690286073561772</v>
      </c>
      <c r="P32" s="9"/>
    </row>
    <row r="33" spans="1:16">
      <c r="A33" s="12"/>
      <c r="B33" s="25">
        <v>335.14</v>
      </c>
      <c r="C33" s="20" t="s">
        <v>94</v>
      </c>
      <c r="D33" s="46">
        <v>118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118</v>
      </c>
      <c r="O33" s="47">
        <f t="shared" si="1"/>
        <v>7.4190506130147752E-3</v>
      </c>
      <c r="P33" s="9"/>
    </row>
    <row r="34" spans="1:16">
      <c r="A34" s="12"/>
      <c r="B34" s="25">
        <v>335.15</v>
      </c>
      <c r="C34" s="20" t="s">
        <v>95</v>
      </c>
      <c r="D34" s="46">
        <v>12099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12099</v>
      </c>
      <c r="O34" s="47">
        <f t="shared" si="1"/>
        <v>0.7607041810751336</v>
      </c>
      <c r="P34" s="9"/>
    </row>
    <row r="35" spans="1:16">
      <c r="A35" s="12"/>
      <c r="B35" s="25">
        <v>335.18</v>
      </c>
      <c r="C35" s="20" t="s">
        <v>96</v>
      </c>
      <c r="D35" s="46">
        <v>974881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974881</v>
      </c>
      <c r="O35" s="47">
        <f t="shared" si="1"/>
        <v>61.293995598868278</v>
      </c>
      <c r="P35" s="9"/>
    </row>
    <row r="36" spans="1:16">
      <c r="A36" s="12"/>
      <c r="B36" s="25">
        <v>335.21</v>
      </c>
      <c r="C36" s="20" t="s">
        <v>35</v>
      </c>
      <c r="D36" s="46">
        <v>10530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10530</v>
      </c>
      <c r="O36" s="47">
        <f t="shared" si="1"/>
        <v>0.66205595724614896</v>
      </c>
      <c r="P36" s="9"/>
    </row>
    <row r="37" spans="1:16">
      <c r="A37" s="12"/>
      <c r="B37" s="25">
        <v>338</v>
      </c>
      <c r="C37" s="20" t="s">
        <v>36</v>
      </c>
      <c r="D37" s="46">
        <v>11199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11199</v>
      </c>
      <c r="O37" s="47">
        <f t="shared" ref="O37:O60" si="7">(N37/O$62)</f>
        <v>0.70411820182332596</v>
      </c>
      <c r="P37" s="9"/>
    </row>
    <row r="38" spans="1:16" ht="15.75">
      <c r="A38" s="29" t="s">
        <v>41</v>
      </c>
      <c r="B38" s="30"/>
      <c r="C38" s="31"/>
      <c r="D38" s="32">
        <f t="shared" ref="D38:M38" si="8">SUM(D39:D47)</f>
        <v>1740891</v>
      </c>
      <c r="E38" s="32">
        <f t="shared" si="8"/>
        <v>2850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4880100</v>
      </c>
      <c r="J38" s="32">
        <f t="shared" si="8"/>
        <v>2447029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>SUM(D38:M38)</f>
        <v>9070870</v>
      </c>
      <c r="O38" s="45">
        <f t="shared" si="7"/>
        <v>570.31562401760448</v>
      </c>
      <c r="P38" s="10"/>
    </row>
    <row r="39" spans="1:16">
      <c r="A39" s="12"/>
      <c r="B39" s="25">
        <v>341.9</v>
      </c>
      <c r="C39" s="20" t="s">
        <v>97</v>
      </c>
      <c r="D39" s="46">
        <v>26537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7" si="9">SUM(D39:M39)</f>
        <v>26537</v>
      </c>
      <c r="O39" s="47">
        <f t="shared" si="7"/>
        <v>1.6684690348946871</v>
      </c>
      <c r="P39" s="9"/>
    </row>
    <row r="40" spans="1:16">
      <c r="A40" s="12"/>
      <c r="B40" s="25">
        <v>342.1</v>
      </c>
      <c r="C40" s="20" t="s">
        <v>45</v>
      </c>
      <c r="D40" s="46">
        <v>61554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61554</v>
      </c>
      <c r="O40" s="47">
        <f t="shared" si="7"/>
        <v>3.8701037409619619</v>
      </c>
      <c r="P40" s="9"/>
    </row>
    <row r="41" spans="1:16">
      <c r="A41" s="12"/>
      <c r="B41" s="25">
        <v>342.6</v>
      </c>
      <c r="C41" s="20" t="s">
        <v>46</v>
      </c>
      <c r="D41" s="46">
        <v>809145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809145</v>
      </c>
      <c r="O41" s="47">
        <f t="shared" si="7"/>
        <v>50.873624646337632</v>
      </c>
      <c r="P41" s="9"/>
    </row>
    <row r="42" spans="1:16">
      <c r="A42" s="12"/>
      <c r="B42" s="25">
        <v>343.3</v>
      </c>
      <c r="C42" s="20" t="s">
        <v>47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2276211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2276211</v>
      </c>
      <c r="O42" s="47">
        <f t="shared" si="7"/>
        <v>143.1129204652625</v>
      </c>
      <c r="P42" s="9"/>
    </row>
    <row r="43" spans="1:16">
      <c r="A43" s="12"/>
      <c r="B43" s="25">
        <v>343.5</v>
      </c>
      <c r="C43" s="20" t="s">
        <v>48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2078811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2078811</v>
      </c>
      <c r="O43" s="47">
        <f t="shared" si="7"/>
        <v>130.70172901603269</v>
      </c>
      <c r="P43" s="9"/>
    </row>
    <row r="44" spans="1:16">
      <c r="A44" s="12"/>
      <c r="B44" s="25">
        <v>343.8</v>
      </c>
      <c r="C44" s="20" t="s">
        <v>75</v>
      </c>
      <c r="D44" s="46">
        <v>0</v>
      </c>
      <c r="E44" s="46">
        <v>2850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2850</v>
      </c>
      <c r="O44" s="47">
        <f t="shared" si="7"/>
        <v>0.17918893429739075</v>
      </c>
      <c r="P44" s="9"/>
    </row>
    <row r="45" spans="1:16">
      <c r="A45" s="12"/>
      <c r="B45" s="25">
        <v>343.9</v>
      </c>
      <c r="C45" s="20" t="s">
        <v>49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408930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408930</v>
      </c>
      <c r="O45" s="47">
        <f t="shared" si="7"/>
        <v>25.710782772712982</v>
      </c>
      <c r="P45" s="9"/>
    </row>
    <row r="46" spans="1:16">
      <c r="A46" s="12"/>
      <c r="B46" s="25">
        <v>347.2</v>
      </c>
      <c r="C46" s="20" t="s">
        <v>50</v>
      </c>
      <c r="D46" s="46">
        <v>843655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843655</v>
      </c>
      <c r="O46" s="47">
        <f t="shared" si="7"/>
        <v>53.043382584093052</v>
      </c>
      <c r="P46" s="9"/>
    </row>
    <row r="47" spans="1:16">
      <c r="A47" s="12"/>
      <c r="B47" s="25">
        <v>349</v>
      </c>
      <c r="C47" s="20" t="s">
        <v>1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116148</v>
      </c>
      <c r="J47" s="46">
        <v>2447029</v>
      </c>
      <c r="K47" s="46">
        <v>0</v>
      </c>
      <c r="L47" s="46">
        <v>0</v>
      </c>
      <c r="M47" s="46">
        <v>0</v>
      </c>
      <c r="N47" s="46">
        <f t="shared" si="9"/>
        <v>2563177</v>
      </c>
      <c r="O47" s="47">
        <f t="shared" si="7"/>
        <v>161.15542282301163</v>
      </c>
      <c r="P47" s="9"/>
    </row>
    <row r="48" spans="1:16" ht="15.75">
      <c r="A48" s="29" t="s">
        <v>42</v>
      </c>
      <c r="B48" s="30"/>
      <c r="C48" s="31"/>
      <c r="D48" s="32">
        <f t="shared" ref="D48:M48" si="10">SUM(D49:D50)</f>
        <v>100061</v>
      </c>
      <c r="E48" s="32">
        <f t="shared" si="10"/>
        <v>9970</v>
      </c>
      <c r="F48" s="32">
        <f t="shared" si="10"/>
        <v>0</v>
      </c>
      <c r="G48" s="32">
        <f t="shared" si="10"/>
        <v>0</v>
      </c>
      <c r="H48" s="32">
        <f t="shared" si="10"/>
        <v>0</v>
      </c>
      <c r="I48" s="32">
        <f t="shared" si="10"/>
        <v>0</v>
      </c>
      <c r="J48" s="32">
        <f t="shared" si="10"/>
        <v>0</v>
      </c>
      <c r="K48" s="32">
        <f t="shared" si="10"/>
        <v>0</v>
      </c>
      <c r="L48" s="32">
        <f t="shared" si="10"/>
        <v>0</v>
      </c>
      <c r="M48" s="32">
        <f t="shared" si="10"/>
        <v>0</v>
      </c>
      <c r="N48" s="32">
        <f t="shared" ref="N48:N60" si="11">SUM(D48:M48)</f>
        <v>110031</v>
      </c>
      <c r="O48" s="45">
        <f t="shared" si="7"/>
        <v>6.9180132033951587</v>
      </c>
      <c r="P48" s="10"/>
    </row>
    <row r="49" spans="1:119">
      <c r="A49" s="13"/>
      <c r="B49" s="39">
        <v>351.1</v>
      </c>
      <c r="C49" s="21" t="s">
        <v>53</v>
      </c>
      <c r="D49" s="46">
        <v>58853</v>
      </c>
      <c r="E49" s="46">
        <v>9970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68823</v>
      </c>
      <c r="O49" s="47">
        <f t="shared" si="7"/>
        <v>4.3271298333857278</v>
      </c>
      <c r="P49" s="9"/>
    </row>
    <row r="50" spans="1:119">
      <c r="A50" s="13"/>
      <c r="B50" s="39">
        <v>354</v>
      </c>
      <c r="C50" s="21" t="s">
        <v>76</v>
      </c>
      <c r="D50" s="46">
        <v>41208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41208</v>
      </c>
      <c r="O50" s="47">
        <f t="shared" si="7"/>
        <v>2.5908833700094309</v>
      </c>
      <c r="P50" s="9"/>
    </row>
    <row r="51" spans="1:119" ht="15.75">
      <c r="A51" s="29" t="s">
        <v>4</v>
      </c>
      <c r="B51" s="30"/>
      <c r="C51" s="31"/>
      <c r="D51" s="32">
        <f t="shared" ref="D51:M51" si="12">SUM(D52:D56)</f>
        <v>331370</v>
      </c>
      <c r="E51" s="32">
        <f t="shared" si="12"/>
        <v>8124</v>
      </c>
      <c r="F51" s="32">
        <f t="shared" si="12"/>
        <v>0</v>
      </c>
      <c r="G51" s="32">
        <f t="shared" si="12"/>
        <v>1331</v>
      </c>
      <c r="H51" s="32">
        <f t="shared" si="12"/>
        <v>0</v>
      </c>
      <c r="I51" s="32">
        <f t="shared" si="12"/>
        <v>164457</v>
      </c>
      <c r="J51" s="32">
        <f t="shared" si="12"/>
        <v>144643</v>
      </c>
      <c r="K51" s="32">
        <f t="shared" si="12"/>
        <v>3356613</v>
      </c>
      <c r="L51" s="32">
        <f t="shared" si="12"/>
        <v>0</v>
      </c>
      <c r="M51" s="32">
        <f t="shared" si="12"/>
        <v>0</v>
      </c>
      <c r="N51" s="32">
        <f t="shared" si="11"/>
        <v>4006538</v>
      </c>
      <c r="O51" s="45">
        <f t="shared" si="7"/>
        <v>251.90430682175418</v>
      </c>
      <c r="P51" s="10"/>
    </row>
    <row r="52" spans="1:119">
      <c r="A52" s="12"/>
      <c r="B52" s="25">
        <v>361.1</v>
      </c>
      <c r="C52" s="20" t="s">
        <v>54</v>
      </c>
      <c r="D52" s="46">
        <v>140766</v>
      </c>
      <c r="E52" s="46">
        <v>5877</v>
      </c>
      <c r="F52" s="46">
        <v>0</v>
      </c>
      <c r="G52" s="46">
        <v>1189</v>
      </c>
      <c r="H52" s="46">
        <v>0</v>
      </c>
      <c r="I52" s="46">
        <v>120268</v>
      </c>
      <c r="J52" s="46">
        <v>23157</v>
      </c>
      <c r="K52" s="46">
        <v>750044</v>
      </c>
      <c r="L52" s="46">
        <v>0</v>
      </c>
      <c r="M52" s="46">
        <v>0</v>
      </c>
      <c r="N52" s="46">
        <f t="shared" si="11"/>
        <v>1041301</v>
      </c>
      <c r="O52" s="47">
        <f t="shared" si="7"/>
        <v>65.470040867651676</v>
      </c>
      <c r="P52" s="9"/>
    </row>
    <row r="53" spans="1:119">
      <c r="A53" s="12"/>
      <c r="B53" s="25">
        <v>361.3</v>
      </c>
      <c r="C53" s="20" t="s">
        <v>55</v>
      </c>
      <c r="D53" s="46">
        <v>47448</v>
      </c>
      <c r="E53" s="46">
        <v>2247</v>
      </c>
      <c r="F53" s="46">
        <v>0</v>
      </c>
      <c r="G53" s="46">
        <v>142</v>
      </c>
      <c r="H53" s="46">
        <v>0</v>
      </c>
      <c r="I53" s="46">
        <v>44189</v>
      </c>
      <c r="J53" s="46">
        <v>7187</v>
      </c>
      <c r="K53" s="46">
        <v>-1056417</v>
      </c>
      <c r="L53" s="46">
        <v>0</v>
      </c>
      <c r="M53" s="46">
        <v>0</v>
      </c>
      <c r="N53" s="46">
        <f t="shared" si="11"/>
        <v>-955204</v>
      </c>
      <c r="O53" s="47">
        <f t="shared" si="7"/>
        <v>-60.05683747249293</v>
      </c>
      <c r="P53" s="9"/>
    </row>
    <row r="54" spans="1:119">
      <c r="A54" s="12"/>
      <c r="B54" s="25">
        <v>364</v>
      </c>
      <c r="C54" s="20" t="s">
        <v>98</v>
      </c>
      <c r="D54" s="46">
        <v>2362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93999</v>
      </c>
      <c r="K54" s="46">
        <v>0</v>
      </c>
      <c r="L54" s="46">
        <v>0</v>
      </c>
      <c r="M54" s="46">
        <v>0</v>
      </c>
      <c r="N54" s="46">
        <f t="shared" si="11"/>
        <v>96361</v>
      </c>
      <c r="O54" s="47">
        <f t="shared" si="7"/>
        <v>6.0585350518704812</v>
      </c>
      <c r="P54" s="9"/>
    </row>
    <row r="55" spans="1:119">
      <c r="A55" s="12"/>
      <c r="B55" s="25">
        <v>368</v>
      </c>
      <c r="C55" s="20" t="s">
        <v>58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3662986</v>
      </c>
      <c r="L55" s="46">
        <v>0</v>
      </c>
      <c r="M55" s="46">
        <v>0</v>
      </c>
      <c r="N55" s="46">
        <f t="shared" si="11"/>
        <v>3662986</v>
      </c>
      <c r="O55" s="47">
        <f t="shared" si="7"/>
        <v>230.30405532851304</v>
      </c>
      <c r="P55" s="9"/>
    </row>
    <row r="56" spans="1:119">
      <c r="A56" s="12"/>
      <c r="B56" s="25">
        <v>369.9</v>
      </c>
      <c r="C56" s="20" t="s">
        <v>59</v>
      </c>
      <c r="D56" s="46">
        <v>140794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20300</v>
      </c>
      <c r="K56" s="46">
        <v>0</v>
      </c>
      <c r="L56" s="46">
        <v>0</v>
      </c>
      <c r="M56" s="46">
        <v>0</v>
      </c>
      <c r="N56" s="46">
        <f t="shared" si="11"/>
        <v>161094</v>
      </c>
      <c r="O56" s="47">
        <f t="shared" si="7"/>
        <v>10.128513046211882</v>
      </c>
      <c r="P56" s="9"/>
    </row>
    <row r="57" spans="1:119" ht="15.75">
      <c r="A57" s="29" t="s">
        <v>43</v>
      </c>
      <c r="B57" s="30"/>
      <c r="C57" s="31"/>
      <c r="D57" s="32">
        <f t="shared" ref="D57:M57" si="13">SUM(D58:D59)</f>
        <v>1015000</v>
      </c>
      <c r="E57" s="32">
        <f t="shared" si="13"/>
        <v>100000</v>
      </c>
      <c r="F57" s="32">
        <f t="shared" si="13"/>
        <v>632208</v>
      </c>
      <c r="G57" s="32">
        <f t="shared" si="13"/>
        <v>755000</v>
      </c>
      <c r="H57" s="32">
        <f t="shared" si="13"/>
        <v>0</v>
      </c>
      <c r="I57" s="32">
        <f t="shared" si="13"/>
        <v>59509</v>
      </c>
      <c r="J57" s="32">
        <f t="shared" si="13"/>
        <v>446301</v>
      </c>
      <c r="K57" s="32">
        <f t="shared" si="13"/>
        <v>0</v>
      </c>
      <c r="L57" s="32">
        <f t="shared" si="13"/>
        <v>0</v>
      </c>
      <c r="M57" s="32">
        <f t="shared" si="13"/>
        <v>0</v>
      </c>
      <c r="N57" s="32">
        <f t="shared" si="11"/>
        <v>3008018</v>
      </c>
      <c r="O57" s="45">
        <f t="shared" si="7"/>
        <v>189.12404904118202</v>
      </c>
      <c r="P57" s="9"/>
    </row>
    <row r="58" spans="1:119">
      <c r="A58" s="12"/>
      <c r="B58" s="25">
        <v>381</v>
      </c>
      <c r="C58" s="20" t="s">
        <v>60</v>
      </c>
      <c r="D58" s="46">
        <v>1015000</v>
      </c>
      <c r="E58" s="46">
        <v>100000</v>
      </c>
      <c r="F58" s="46">
        <v>632208</v>
      </c>
      <c r="G58" s="46">
        <v>755000</v>
      </c>
      <c r="H58" s="46">
        <v>0</v>
      </c>
      <c r="I58" s="46">
        <v>0</v>
      </c>
      <c r="J58" s="46">
        <v>175000</v>
      </c>
      <c r="K58" s="46">
        <v>0</v>
      </c>
      <c r="L58" s="46">
        <v>0</v>
      </c>
      <c r="M58" s="46">
        <v>0</v>
      </c>
      <c r="N58" s="46">
        <f t="shared" si="11"/>
        <v>2677208</v>
      </c>
      <c r="O58" s="47">
        <f t="shared" si="7"/>
        <v>168.32492926752593</v>
      </c>
      <c r="P58" s="9"/>
    </row>
    <row r="59" spans="1:119" ht="15.75" thickBot="1">
      <c r="A59" s="12"/>
      <c r="B59" s="25">
        <v>389.4</v>
      </c>
      <c r="C59" s="20" t="s">
        <v>99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59509</v>
      </c>
      <c r="J59" s="46">
        <v>271301</v>
      </c>
      <c r="K59" s="46">
        <v>0</v>
      </c>
      <c r="L59" s="46">
        <v>0</v>
      </c>
      <c r="M59" s="46">
        <v>0</v>
      </c>
      <c r="N59" s="46">
        <f t="shared" si="11"/>
        <v>330810</v>
      </c>
      <c r="O59" s="47">
        <f t="shared" si="7"/>
        <v>20.799119773656084</v>
      </c>
      <c r="P59" s="9"/>
    </row>
    <row r="60" spans="1:119" ht="16.5" thickBot="1">
      <c r="A60" s="14" t="s">
        <v>51</v>
      </c>
      <c r="B60" s="23"/>
      <c r="C60" s="22"/>
      <c r="D60" s="15">
        <f t="shared" ref="D60:M60" si="14">SUM(D5,D15,D27,D38,D48,D51,D57)</f>
        <v>18370725</v>
      </c>
      <c r="E60" s="15">
        <f t="shared" si="14"/>
        <v>467563</v>
      </c>
      <c r="F60" s="15">
        <f t="shared" si="14"/>
        <v>632208</v>
      </c>
      <c r="G60" s="15">
        <f t="shared" si="14"/>
        <v>1671031</v>
      </c>
      <c r="H60" s="15">
        <f t="shared" si="14"/>
        <v>0</v>
      </c>
      <c r="I60" s="15">
        <f t="shared" si="14"/>
        <v>5205928</v>
      </c>
      <c r="J60" s="15">
        <f t="shared" si="14"/>
        <v>3037973</v>
      </c>
      <c r="K60" s="15">
        <f t="shared" si="14"/>
        <v>3672752</v>
      </c>
      <c r="L60" s="15">
        <f t="shared" si="14"/>
        <v>0</v>
      </c>
      <c r="M60" s="15">
        <f t="shared" si="14"/>
        <v>0</v>
      </c>
      <c r="N60" s="15">
        <f t="shared" si="11"/>
        <v>33058180</v>
      </c>
      <c r="O60" s="38">
        <f t="shared" si="7"/>
        <v>2078.4772084250235</v>
      </c>
      <c r="P60" s="6"/>
      <c r="Q60" s="2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</row>
    <row r="61" spans="1:119">
      <c r="A61" s="16"/>
      <c r="B61" s="18"/>
      <c r="C61" s="18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9"/>
    </row>
    <row r="62" spans="1:119">
      <c r="A62" s="40"/>
      <c r="B62" s="41"/>
      <c r="C62" s="41"/>
      <c r="D62" s="42"/>
      <c r="E62" s="42"/>
      <c r="F62" s="42"/>
      <c r="G62" s="42"/>
      <c r="H62" s="42"/>
      <c r="I62" s="42"/>
      <c r="J62" s="42"/>
      <c r="K62" s="42"/>
      <c r="L62" s="48" t="s">
        <v>115</v>
      </c>
      <c r="M62" s="48"/>
      <c r="N62" s="48"/>
      <c r="O62" s="43">
        <v>15905</v>
      </c>
    </row>
    <row r="63" spans="1:119">
      <c r="A63" s="49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1"/>
    </row>
    <row r="64" spans="1:119" ht="15.75" customHeight="1" thickBot="1">
      <c r="A64" s="52" t="s">
        <v>78</v>
      </c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4"/>
    </row>
  </sheetData>
  <mergeCells count="10">
    <mergeCell ref="L62:N62"/>
    <mergeCell ref="A63:O63"/>
    <mergeCell ref="A64:O6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2024-05-28T20:56:16Z</cp:lastPrinted>
  <dcterms:created xsi:type="dcterms:W3CDTF">2000-08-31T21:26:31Z</dcterms:created>
  <dcterms:modified xsi:type="dcterms:W3CDTF">2024-05-28T20:56:22Z</dcterms:modified>
</cp:coreProperties>
</file>