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'2007'!$A$1:$O$33</definedName>
    <definedName name="_xlnm.Print_Area" localSheetId="15">'2008'!$A$1:$O$32</definedName>
    <definedName name="_xlnm.Print_Area" localSheetId="14">'2009'!$A$1:$O$32</definedName>
    <definedName name="_xlnm.Print_Area" localSheetId="13">'2010'!$A$1:$O$33</definedName>
    <definedName name="_xlnm.Print_Area" localSheetId="12">'2011'!$A$1:$O$33</definedName>
    <definedName name="_xlnm.Print_Area" localSheetId="11">'2012'!$A$1:$O$35</definedName>
    <definedName name="_xlnm.Print_Area" localSheetId="10">'2013'!$A$1:$O$35</definedName>
    <definedName name="_xlnm.Print_Area" localSheetId="9">'2014'!$A$1:$O$35</definedName>
    <definedName name="_xlnm.Print_Area" localSheetId="8">'2015'!$A$1:$O$35</definedName>
    <definedName name="_xlnm.Print_Area" localSheetId="7">'2016'!$A$1:$O$35</definedName>
    <definedName name="_xlnm.Print_Area" localSheetId="6">'2017'!$A$1:$O$35</definedName>
    <definedName name="_xlnm.Print_Area" localSheetId="5">'2018'!$A$1:$O$33</definedName>
    <definedName name="_xlnm.Print_Area" localSheetId="4">'2019'!$A$1:$O$33</definedName>
    <definedName name="_xlnm.Print_Area" localSheetId="3">'2020'!$A$1:$O$33</definedName>
    <definedName name="_xlnm.Print_Area" localSheetId="2">'2021'!$A$1:$P$33</definedName>
    <definedName name="_xlnm.Print_Area" localSheetId="1">'2022'!$A$1:$P$33</definedName>
    <definedName name="_xlnm.Print_Area" localSheetId="0">'2023'!$A$1:$P$33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9" i="49" l="1"/>
  <c r="F29" i="49"/>
  <c r="G29" i="49"/>
  <c r="H29" i="49"/>
  <c r="I29" i="49"/>
  <c r="J29" i="49"/>
  <c r="K29" i="49"/>
  <c r="L29" i="49"/>
  <c r="M29" i="49"/>
  <c r="N29" i="49"/>
  <c r="D29" i="49"/>
  <c r="O28" i="49" l="1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7" i="49"/>
  <c r="P27" i="49" s="1"/>
  <c r="O25" i="49"/>
  <c r="P25" i="49" s="1"/>
  <c r="O17" i="49"/>
  <c r="P17" i="49" s="1"/>
  <c r="O13" i="49"/>
  <c r="P13" i="49" s="1"/>
  <c r="O5" i="49"/>
  <c r="P5" i="49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7" i="48" s="1"/>
  <c r="P27" i="48" s="1"/>
  <c r="O26" i="48"/>
  <c r="P26" i="48"/>
  <c r="N25" i="48"/>
  <c r="M25" i="48"/>
  <c r="L25" i="48"/>
  <c r="K25" i="48"/>
  <c r="J25" i="48"/>
  <c r="I25" i="48"/>
  <c r="H25" i="48"/>
  <c r="G25" i="48"/>
  <c r="F25" i="48"/>
  <c r="E25" i="48"/>
  <c r="O25" i="48" s="1"/>
  <c r="P25" i="48" s="1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O23" i="48" s="1"/>
  <c r="P23" i="48" s="1"/>
  <c r="E23" i="48"/>
  <c r="D23" i="48"/>
  <c r="O22" i="48"/>
  <c r="P22" i="48" s="1"/>
  <c r="O21" i="48"/>
  <c r="P21" i="48" s="1"/>
  <c r="O20" i="48"/>
  <c r="P20" i="48"/>
  <c r="O19" i="48"/>
  <c r="P19" i="48" s="1"/>
  <c r="O18" i="48"/>
  <c r="P18" i="48"/>
  <c r="N17" i="48"/>
  <c r="M17" i="48"/>
  <c r="L17" i="48"/>
  <c r="K17" i="48"/>
  <c r="J17" i="48"/>
  <c r="I17" i="48"/>
  <c r="H17" i="48"/>
  <c r="G17" i="48"/>
  <c r="F17" i="48"/>
  <c r="E17" i="48"/>
  <c r="D17" i="48"/>
  <c r="D29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O13" i="48" s="1"/>
  <c r="P13" i="48" s="1"/>
  <c r="G13" i="48"/>
  <c r="F13" i="48"/>
  <c r="E13" i="48"/>
  <c r="D13" i="48"/>
  <c r="O12" i="48"/>
  <c r="P12" i="48" s="1"/>
  <c r="O11" i="48"/>
  <c r="P11" i="48"/>
  <c r="O10" i="48"/>
  <c r="P10" i="48" s="1"/>
  <c r="O9" i="48"/>
  <c r="P9" i="48"/>
  <c r="O8" i="48"/>
  <c r="P8" i="48"/>
  <c r="O7" i="48"/>
  <c r="P7" i="48" s="1"/>
  <c r="O6" i="48"/>
  <c r="P6" i="48" s="1"/>
  <c r="N5" i="48"/>
  <c r="N29" i="48" s="1"/>
  <c r="M5" i="48"/>
  <c r="M29" i="48" s="1"/>
  <c r="L5" i="48"/>
  <c r="L29" i="48" s="1"/>
  <c r="K5" i="48"/>
  <c r="K29" i="48" s="1"/>
  <c r="J5" i="48"/>
  <c r="J29" i="48" s="1"/>
  <c r="I5" i="48"/>
  <c r="I29" i="48" s="1"/>
  <c r="H5" i="48"/>
  <c r="H29" i="48" s="1"/>
  <c r="G5" i="48"/>
  <c r="G29" i="48" s="1"/>
  <c r="F5" i="48"/>
  <c r="F29" i="48" s="1"/>
  <c r="E5" i="48"/>
  <c r="E29" i="48" s="1"/>
  <c r="D5" i="48"/>
  <c r="O28" i="47"/>
  <c r="P28" i="47" s="1"/>
  <c r="N27" i="47"/>
  <c r="M27" i="47"/>
  <c r="L27" i="47"/>
  <c r="K27" i="47"/>
  <c r="J27" i="47"/>
  <c r="I27" i="47"/>
  <c r="O27" i="47" s="1"/>
  <c r="P27" i="47" s="1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O25" i="47" s="1"/>
  <c r="P25" i="47" s="1"/>
  <c r="I25" i="47"/>
  <c r="H25" i="47"/>
  <c r="G25" i="47"/>
  <c r="G29" i="47" s="1"/>
  <c r="F25" i="47"/>
  <c r="E25" i="47"/>
  <c r="D25" i="47"/>
  <c r="O24" i="47"/>
  <c r="P24" i="47"/>
  <c r="N23" i="47"/>
  <c r="M23" i="47"/>
  <c r="L23" i="47"/>
  <c r="K23" i="47"/>
  <c r="K29" i="47" s="1"/>
  <c r="J23" i="47"/>
  <c r="I23" i="47"/>
  <c r="H23" i="47"/>
  <c r="G23" i="47"/>
  <c r="F23" i="47"/>
  <c r="E23" i="47"/>
  <c r="D23" i="47"/>
  <c r="O22" i="47"/>
  <c r="P22" i="47" s="1"/>
  <c r="O21" i="47"/>
  <c r="P21" i="47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O17" i="47" s="1"/>
  <c r="P17" i="47" s="1"/>
  <c r="G17" i="47"/>
  <c r="F17" i="47"/>
  <c r="E17" i="47"/>
  <c r="D17" i="47"/>
  <c r="O16" i="47"/>
  <c r="P16" i="47" s="1"/>
  <c r="O15" i="47"/>
  <c r="P15" i="47"/>
  <c r="O14" i="47"/>
  <c r="P14" i="47" s="1"/>
  <c r="N13" i="47"/>
  <c r="M13" i="47"/>
  <c r="O13" i="47" s="1"/>
  <c r="P13" i="47" s="1"/>
  <c r="L13" i="47"/>
  <c r="K13" i="47"/>
  <c r="J13" i="47"/>
  <c r="J29" i="47" s="1"/>
  <c r="I13" i="47"/>
  <c r="H13" i="47"/>
  <c r="G13" i="47"/>
  <c r="F13" i="47"/>
  <c r="E13" i="47"/>
  <c r="D13" i="47"/>
  <c r="O12" i="47"/>
  <c r="P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/>
  <c r="N5" i="47"/>
  <c r="N29" i="47" s="1"/>
  <c r="M5" i="47"/>
  <c r="L5" i="47"/>
  <c r="L29" i="47" s="1"/>
  <c r="K5" i="47"/>
  <c r="J5" i="47"/>
  <c r="I5" i="47"/>
  <c r="I29" i="47" s="1"/>
  <c r="H5" i="47"/>
  <c r="G5" i="47"/>
  <c r="F5" i="47"/>
  <c r="F29" i="47" s="1"/>
  <c r="E5" i="47"/>
  <c r="E29" i="47" s="1"/>
  <c r="D5" i="47"/>
  <c r="D29" i="47" s="1"/>
  <c r="F29" i="46"/>
  <c r="N28" i="46"/>
  <c r="O28" i="46" s="1"/>
  <c r="M27" i="46"/>
  <c r="L27" i="46"/>
  <c r="N27" i="46" s="1"/>
  <c r="O27" i="46" s="1"/>
  <c r="K27" i="46"/>
  <c r="J27" i="46"/>
  <c r="I27" i="46"/>
  <c r="H27" i="46"/>
  <c r="G27" i="46"/>
  <c r="F27" i="46"/>
  <c r="E27" i="46"/>
  <c r="D27" i="46"/>
  <c r="N26" i="46"/>
  <c r="O26" i="46" s="1"/>
  <c r="M25" i="46"/>
  <c r="L25" i="46"/>
  <c r="N25" i="46" s="1"/>
  <c r="O25" i="46" s="1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N23" i="46" s="1"/>
  <c r="O23" i="46" s="1"/>
  <c r="K23" i="46"/>
  <c r="J23" i="46"/>
  <c r="I23" i="46"/>
  <c r="H23" i="46"/>
  <c r="G23" i="46"/>
  <c r="F23" i="46"/>
  <c r="E23" i="46"/>
  <c r="D23" i="46"/>
  <c r="N22" i="46"/>
  <c r="O22" i="46" s="1"/>
  <c r="N21" i="46"/>
  <c r="O21" i="46"/>
  <c r="N20" i="46"/>
  <c r="O20" i="46"/>
  <c r="N19" i="46"/>
  <c r="O19" i="46" s="1"/>
  <c r="N18" i="46"/>
  <c r="O18" i="46" s="1"/>
  <c r="M17" i="46"/>
  <c r="L17" i="46"/>
  <c r="K17" i="46"/>
  <c r="J17" i="46"/>
  <c r="I17" i="46"/>
  <c r="H17" i="46"/>
  <c r="H29" i="46" s="1"/>
  <c r="G17" i="46"/>
  <c r="F17" i="46"/>
  <c r="E17" i="46"/>
  <c r="D17" i="46"/>
  <c r="N16" i="46"/>
  <c r="O16" i="46" s="1"/>
  <c r="N15" i="46"/>
  <c r="O15" i="46"/>
  <c r="N14" i="46"/>
  <c r="O14" i="46" s="1"/>
  <c r="M13" i="46"/>
  <c r="L13" i="46"/>
  <c r="N13" i="46" s="1"/>
  <c r="O13" i="46" s="1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/>
  <c r="N9" i="46"/>
  <c r="O9" i="46" s="1"/>
  <c r="N8" i="46"/>
  <c r="O8" i="46" s="1"/>
  <c r="N7" i="46"/>
  <c r="O7" i="46"/>
  <c r="N6" i="46"/>
  <c r="O6" i="46" s="1"/>
  <c r="M5" i="46"/>
  <c r="M29" i="46" s="1"/>
  <c r="L5" i="46"/>
  <c r="N5" i="46" s="1"/>
  <c r="O5" i="46" s="1"/>
  <c r="K5" i="46"/>
  <c r="K29" i="46" s="1"/>
  <c r="J5" i="46"/>
  <c r="J29" i="46" s="1"/>
  <c r="I5" i="46"/>
  <c r="I29" i="46" s="1"/>
  <c r="H5" i="46"/>
  <c r="G5" i="46"/>
  <c r="G29" i="46" s="1"/>
  <c r="F5" i="46"/>
  <c r="E5" i="46"/>
  <c r="E29" i="46" s="1"/>
  <c r="D5" i="46"/>
  <c r="D29" i="46" s="1"/>
  <c r="H29" i="45"/>
  <c r="K29" i="45"/>
  <c r="N28" i="45"/>
  <c r="O28" i="45"/>
  <c r="M27" i="45"/>
  <c r="L27" i="45"/>
  <c r="K27" i="45"/>
  <c r="J27" i="45"/>
  <c r="N27" i="45" s="1"/>
  <c r="O27" i="45" s="1"/>
  <c r="I27" i="45"/>
  <c r="H27" i="45"/>
  <c r="G27" i="45"/>
  <c r="F27" i="45"/>
  <c r="E27" i="45"/>
  <c r="D27" i="45"/>
  <c r="N26" i="45"/>
  <c r="O26" i="45"/>
  <c r="M25" i="45"/>
  <c r="L25" i="45"/>
  <c r="K25" i="45"/>
  <c r="J25" i="45"/>
  <c r="N25" i="45" s="1"/>
  <c r="O25" i="45" s="1"/>
  <c r="I25" i="45"/>
  <c r="H25" i="45"/>
  <c r="G25" i="45"/>
  <c r="F25" i="45"/>
  <c r="E25" i="45"/>
  <c r="D25" i="45"/>
  <c r="N24" i="45"/>
  <c r="O24" i="45"/>
  <c r="M23" i="45"/>
  <c r="L23" i="45"/>
  <c r="K23" i="45"/>
  <c r="J23" i="45"/>
  <c r="N23" i="45" s="1"/>
  <c r="O23" i="45" s="1"/>
  <c r="I23" i="45"/>
  <c r="H23" i="45"/>
  <c r="G23" i="45"/>
  <c r="F23" i="45"/>
  <c r="E23" i="45"/>
  <c r="D23" i="45"/>
  <c r="N22" i="45"/>
  <c r="O22" i="45"/>
  <c r="N21" i="45"/>
  <c r="O21" i="45" s="1"/>
  <c r="N20" i="45"/>
  <c r="O20" i="45"/>
  <c r="N19" i="45"/>
  <c r="O19" i="45"/>
  <c r="N18" i="45"/>
  <c r="O18" i="45" s="1"/>
  <c r="M17" i="45"/>
  <c r="L17" i="45"/>
  <c r="K17" i="45"/>
  <c r="J17" i="45"/>
  <c r="I17" i="45"/>
  <c r="H17" i="45"/>
  <c r="G17" i="45"/>
  <c r="F17" i="45"/>
  <c r="N17" i="45" s="1"/>
  <c r="O17" i="45" s="1"/>
  <c r="E17" i="45"/>
  <c r="D17" i="45"/>
  <c r="N16" i="45"/>
  <c r="O16" i="45" s="1"/>
  <c r="N15" i="45"/>
  <c r="O15" i="45" s="1"/>
  <c r="N14" i="45"/>
  <c r="O14" i="45"/>
  <c r="M13" i="45"/>
  <c r="L13" i="45"/>
  <c r="K13" i="45"/>
  <c r="J13" i="45"/>
  <c r="N13" i="45" s="1"/>
  <c r="O13" i="45" s="1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/>
  <c r="N8" i="45"/>
  <c r="O8" i="45" s="1"/>
  <c r="N7" i="45"/>
  <c r="O7" i="45" s="1"/>
  <c r="N6" i="45"/>
  <c r="O6" i="45"/>
  <c r="M5" i="45"/>
  <c r="M29" i="45" s="1"/>
  <c r="L5" i="45"/>
  <c r="L29" i="45" s="1"/>
  <c r="K5" i="45"/>
  <c r="J5" i="45"/>
  <c r="N5" i="45" s="1"/>
  <c r="O5" i="45" s="1"/>
  <c r="I5" i="45"/>
  <c r="I29" i="45" s="1"/>
  <c r="H5" i="45"/>
  <c r="G5" i="45"/>
  <c r="G29" i="45" s="1"/>
  <c r="F5" i="45"/>
  <c r="F29" i="45" s="1"/>
  <c r="E5" i="45"/>
  <c r="E29" i="45" s="1"/>
  <c r="D5" i="45"/>
  <c r="D29" i="45" s="1"/>
  <c r="J29" i="44"/>
  <c r="L29" i="44"/>
  <c r="N28" i="44"/>
  <c r="O28" i="44" s="1"/>
  <c r="M27" i="44"/>
  <c r="L27" i="44"/>
  <c r="K27" i="44"/>
  <c r="J27" i="44"/>
  <c r="I27" i="44"/>
  <c r="H27" i="44"/>
  <c r="N27" i="44" s="1"/>
  <c r="O27" i="44" s="1"/>
  <c r="G27" i="44"/>
  <c r="F27" i="44"/>
  <c r="E27" i="44"/>
  <c r="D27" i="44"/>
  <c r="N26" i="44"/>
  <c r="O26" i="44" s="1"/>
  <c r="M25" i="44"/>
  <c r="L25" i="44"/>
  <c r="K25" i="44"/>
  <c r="J25" i="44"/>
  <c r="I25" i="44"/>
  <c r="H25" i="44"/>
  <c r="N25" i="44" s="1"/>
  <c r="O25" i="44" s="1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N23" i="44" s="1"/>
  <c r="O23" i="44" s="1"/>
  <c r="G23" i="44"/>
  <c r="F23" i="44"/>
  <c r="E23" i="44"/>
  <c r="D23" i="44"/>
  <c r="N22" i="44"/>
  <c r="O22" i="44" s="1"/>
  <c r="N21" i="44"/>
  <c r="O21" i="44"/>
  <c r="N20" i="44"/>
  <c r="O20" i="44" s="1"/>
  <c r="N19" i="44"/>
  <c r="O19" i="44"/>
  <c r="N18" i="44"/>
  <c r="O18" i="44"/>
  <c r="M17" i="44"/>
  <c r="M29" i="44" s="1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N13" i="44" s="1"/>
  <c r="O13" i="44" s="1"/>
  <c r="G13" i="44"/>
  <c r="F13" i="44"/>
  <c r="E13" i="44"/>
  <c r="D13" i="44"/>
  <c r="N12" i="44"/>
  <c r="O12" i="44" s="1"/>
  <c r="N11" i="44"/>
  <c r="O11" i="44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K5" i="44"/>
  <c r="K29" i="44" s="1"/>
  <c r="J5" i="44"/>
  <c r="I5" i="44"/>
  <c r="I29" i="44" s="1"/>
  <c r="H5" i="44"/>
  <c r="H29" i="44" s="1"/>
  <c r="G5" i="44"/>
  <c r="G29" i="44" s="1"/>
  <c r="F5" i="44"/>
  <c r="F29" i="44" s="1"/>
  <c r="E5" i="44"/>
  <c r="E29" i="44" s="1"/>
  <c r="D5" i="44"/>
  <c r="D29" i="44" s="1"/>
  <c r="N30" i="42"/>
  <c r="O30" i="42"/>
  <c r="M29" i="42"/>
  <c r="L29" i="42"/>
  <c r="K29" i="42"/>
  <c r="J29" i="42"/>
  <c r="I29" i="42"/>
  <c r="H29" i="42"/>
  <c r="G29" i="42"/>
  <c r="F29" i="42"/>
  <c r="E29" i="42"/>
  <c r="D29" i="42"/>
  <c r="N29" i="42" s="1"/>
  <c r="O29" i="42" s="1"/>
  <c r="N28" i="42"/>
  <c r="O28" i="42"/>
  <c r="M27" i="42"/>
  <c r="L27" i="42"/>
  <c r="K27" i="42"/>
  <c r="J27" i="42"/>
  <c r="I27" i="42"/>
  <c r="H27" i="42"/>
  <c r="G27" i="42"/>
  <c r="F27" i="42"/>
  <c r="E27" i="42"/>
  <c r="D27" i="42"/>
  <c r="N27" i="42" s="1"/>
  <c r="O27" i="42" s="1"/>
  <c r="N26" i="42"/>
  <c r="O26" i="42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/>
  <c r="M23" i="42"/>
  <c r="L23" i="42"/>
  <c r="K23" i="42"/>
  <c r="J23" i="42"/>
  <c r="I23" i="42"/>
  <c r="H23" i="42"/>
  <c r="G23" i="42"/>
  <c r="F23" i="42"/>
  <c r="E23" i="42"/>
  <c r="D23" i="42"/>
  <c r="N23" i="42" s="1"/>
  <c r="O23" i="42" s="1"/>
  <c r="N22" i="42"/>
  <c r="O22" i="42"/>
  <c r="N21" i="42"/>
  <c r="O21" i="42" s="1"/>
  <c r="N20" i="42"/>
  <c r="O20" i="42" s="1"/>
  <c r="N19" i="42"/>
  <c r="O19" i="42" s="1"/>
  <c r="N18" i="42"/>
  <c r="O18" i="42" s="1"/>
  <c r="M17" i="42"/>
  <c r="L17" i="42"/>
  <c r="N17" i="42" s="1"/>
  <c r="O17" i="42" s="1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/>
  <c r="M5" i="42"/>
  <c r="M31" i="42" s="1"/>
  <c r="L5" i="42"/>
  <c r="K5" i="42"/>
  <c r="K31" i="42" s="1"/>
  <c r="J5" i="42"/>
  <c r="J31" i="42" s="1"/>
  <c r="I5" i="42"/>
  <c r="I31" i="42" s="1"/>
  <c r="H5" i="42"/>
  <c r="H31" i="42" s="1"/>
  <c r="G5" i="42"/>
  <c r="G31" i="42" s="1"/>
  <c r="F5" i="42"/>
  <c r="F31" i="42" s="1"/>
  <c r="E5" i="42"/>
  <c r="E31" i="42" s="1"/>
  <c r="D5" i="42"/>
  <c r="D31" i="42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/>
  <c r="N21" i="43"/>
  <c r="O21" i="43" s="1"/>
  <c r="N20" i="43"/>
  <c r="O20" i="43" s="1"/>
  <c r="N19" i="43"/>
  <c r="O19" i="43" s="1"/>
  <c r="N18" i="43"/>
  <c r="O18" i="43" s="1"/>
  <c r="M17" i="43"/>
  <c r="L17" i="43"/>
  <c r="N17" i="43" s="1"/>
  <c r="O17" i="43" s="1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/>
  <c r="M5" i="43"/>
  <c r="M31" i="43" s="1"/>
  <c r="L5" i="43"/>
  <c r="L31" i="43" s="1"/>
  <c r="K5" i="43"/>
  <c r="K31" i="43" s="1"/>
  <c r="J5" i="43"/>
  <c r="J31" i="43" s="1"/>
  <c r="I5" i="43"/>
  <c r="I31" i="43" s="1"/>
  <c r="H5" i="43"/>
  <c r="H31" i="43" s="1"/>
  <c r="G5" i="43"/>
  <c r="G31" i="43" s="1"/>
  <c r="F5" i="43"/>
  <c r="F31" i="43" s="1"/>
  <c r="E5" i="43"/>
  <c r="E31" i="43" s="1"/>
  <c r="D5" i="43"/>
  <c r="N5" i="43" s="1"/>
  <c r="O5" i="43" s="1"/>
  <c r="F29" i="41"/>
  <c r="N28" i="41"/>
  <c r="O28" i="41"/>
  <c r="N27" i="41"/>
  <c r="O27" i="41"/>
  <c r="M26" i="41"/>
  <c r="L26" i="41"/>
  <c r="K26" i="41"/>
  <c r="J26" i="41"/>
  <c r="I26" i="41"/>
  <c r="H26" i="41"/>
  <c r="G26" i="41"/>
  <c r="F26" i="41"/>
  <c r="E26" i="41"/>
  <c r="D26" i="41"/>
  <c r="N26" i="41" s="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/>
  <c r="N20" i="41"/>
  <c r="O20" i="41" s="1"/>
  <c r="N19" i="41"/>
  <c r="O19" i="41" s="1"/>
  <c r="N18" i="41"/>
  <c r="O18" i="41" s="1"/>
  <c r="M17" i="41"/>
  <c r="L17" i="41"/>
  <c r="K17" i="41"/>
  <c r="J17" i="41"/>
  <c r="N17" i="41" s="1"/>
  <c r="O17" i="41" s="1"/>
  <c r="I17" i="41"/>
  <c r="H17" i="41"/>
  <c r="G17" i="41"/>
  <c r="F17" i="41"/>
  <c r="E17" i="41"/>
  <c r="D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M29" i="41" s="1"/>
  <c r="L5" i="41"/>
  <c r="L29" i="41" s="1"/>
  <c r="K5" i="41"/>
  <c r="K29" i="41" s="1"/>
  <c r="J5" i="41"/>
  <c r="J29" i="41" s="1"/>
  <c r="I5" i="41"/>
  <c r="I29" i="41" s="1"/>
  <c r="H5" i="41"/>
  <c r="H29" i="41" s="1"/>
  <c r="G5" i="41"/>
  <c r="G29" i="41" s="1"/>
  <c r="F5" i="41"/>
  <c r="E5" i="41"/>
  <c r="E29" i="41" s="1"/>
  <c r="D5" i="41"/>
  <c r="D29" i="41" s="1"/>
  <c r="F31" i="40"/>
  <c r="N30" i="40"/>
  <c r="O30" i="40" s="1"/>
  <c r="M29" i="40"/>
  <c r="L29" i="40"/>
  <c r="N29" i="40" s="1"/>
  <c r="O29" i="40" s="1"/>
  <c r="K29" i="40"/>
  <c r="J29" i="40"/>
  <c r="I29" i="40"/>
  <c r="H29" i="40"/>
  <c r="G29" i="40"/>
  <c r="F29" i="40"/>
  <c r="E29" i="40"/>
  <c r="D29" i="40"/>
  <c r="N28" i="40"/>
  <c r="O28" i="40" s="1"/>
  <c r="M27" i="40"/>
  <c r="L27" i="40"/>
  <c r="N27" i="40" s="1"/>
  <c r="O27" i="40" s="1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N25" i="40" s="1"/>
  <c r="O25" i="40" s="1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N23" i="40" s="1"/>
  <c r="O23" i="40" s="1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/>
  <c r="N19" i="40"/>
  <c r="O19" i="40" s="1"/>
  <c r="N18" i="40"/>
  <c r="O18" i="40"/>
  <c r="M17" i="40"/>
  <c r="L17" i="40"/>
  <c r="K17" i="40"/>
  <c r="J17" i="40"/>
  <c r="I17" i="40"/>
  <c r="H17" i="40"/>
  <c r="N17" i="40" s="1"/>
  <c r="O17" i="40" s="1"/>
  <c r="G17" i="40"/>
  <c r="F17" i="40"/>
  <c r="E17" i="40"/>
  <c r="D17" i="40"/>
  <c r="N16" i="40"/>
  <c r="O16" i="40"/>
  <c r="N15" i="40"/>
  <c r="O15" i="40" s="1"/>
  <c r="N14" i="40"/>
  <c r="O14" i="40" s="1"/>
  <c r="M13" i="40"/>
  <c r="L13" i="40"/>
  <c r="N13" i="40" s="1"/>
  <c r="O13" i="40" s="1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/>
  <c r="N9" i="40"/>
  <c r="O9" i="40" s="1"/>
  <c r="N8" i="40"/>
  <c r="O8" i="40"/>
  <c r="N7" i="40"/>
  <c r="O7" i="40" s="1"/>
  <c r="N6" i="40"/>
  <c r="O6" i="40" s="1"/>
  <c r="M5" i="40"/>
  <c r="M31" i="40" s="1"/>
  <c r="L5" i="40"/>
  <c r="N5" i="40" s="1"/>
  <c r="O5" i="40" s="1"/>
  <c r="K5" i="40"/>
  <c r="K31" i="40" s="1"/>
  <c r="J5" i="40"/>
  <c r="J31" i="40" s="1"/>
  <c r="I5" i="40"/>
  <c r="I31" i="40" s="1"/>
  <c r="H5" i="40"/>
  <c r="H31" i="40" s="1"/>
  <c r="G5" i="40"/>
  <c r="G31" i="40" s="1"/>
  <c r="F5" i="40"/>
  <c r="E5" i="40"/>
  <c r="E31" i="40" s="1"/>
  <c r="D5" i="40"/>
  <c r="D31" i="40" s="1"/>
  <c r="N30" i="39"/>
  <c r="O30" i="39" s="1"/>
  <c r="M29" i="39"/>
  <c r="L29" i="39"/>
  <c r="N29" i="39" s="1"/>
  <c r="O29" i="39" s="1"/>
  <c r="K29" i="39"/>
  <c r="J29" i="39"/>
  <c r="I29" i="39"/>
  <c r="H29" i="39"/>
  <c r="G29" i="39"/>
  <c r="F29" i="39"/>
  <c r="E29" i="39"/>
  <c r="D29" i="39"/>
  <c r="N28" i="39"/>
  <c r="O28" i="39" s="1"/>
  <c r="M27" i="39"/>
  <c r="L27" i="39"/>
  <c r="N27" i="39" s="1"/>
  <c r="O27" i="39" s="1"/>
  <c r="K27" i="39"/>
  <c r="J27" i="39"/>
  <c r="I27" i="39"/>
  <c r="H27" i="39"/>
  <c r="G27" i="39"/>
  <c r="F27" i="39"/>
  <c r="E27" i="39"/>
  <c r="D27" i="39"/>
  <c r="N26" i="39"/>
  <c r="O26" i="39" s="1"/>
  <c r="M25" i="39"/>
  <c r="L25" i="39"/>
  <c r="K25" i="39"/>
  <c r="J25" i="39"/>
  <c r="I25" i="39"/>
  <c r="N25" i="39" s="1"/>
  <c r="O25" i="39" s="1"/>
  <c r="H25" i="39"/>
  <c r="G25" i="39"/>
  <c r="F25" i="39"/>
  <c r="E25" i="39"/>
  <c r="D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/>
  <c r="N21" i="39"/>
  <c r="O21" i="39" s="1"/>
  <c r="N20" i="39"/>
  <c r="O20" i="39"/>
  <c r="N19" i="39"/>
  <c r="O19" i="39" s="1"/>
  <c r="N18" i="39"/>
  <c r="O18" i="39" s="1"/>
  <c r="M17" i="39"/>
  <c r="L17" i="39"/>
  <c r="L31" i="39" s="1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D31" i="39" s="1"/>
  <c r="N12" i="39"/>
  <c r="O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/>
  <c r="M5" i="39"/>
  <c r="M31" i="39" s="1"/>
  <c r="L5" i="39"/>
  <c r="K5" i="39"/>
  <c r="K31" i="39"/>
  <c r="J5" i="39"/>
  <c r="J31" i="39" s="1"/>
  <c r="I5" i="39"/>
  <c r="I31" i="39"/>
  <c r="H5" i="39"/>
  <c r="H31" i="39"/>
  <c r="G5" i="39"/>
  <c r="G31" i="39" s="1"/>
  <c r="F5" i="39"/>
  <c r="F31" i="39"/>
  <c r="E5" i="39"/>
  <c r="E31" i="39" s="1"/>
  <c r="D5" i="39"/>
  <c r="N27" i="38"/>
  <c r="O27" i="38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/>
  <c r="M24" i="38"/>
  <c r="L24" i="38"/>
  <c r="K24" i="38"/>
  <c r="J24" i="38"/>
  <c r="I24" i="38"/>
  <c r="H24" i="38"/>
  <c r="G24" i="38"/>
  <c r="F24" i="38"/>
  <c r="E24" i="38"/>
  <c r="N24" i="38"/>
  <c r="O24" i="38" s="1"/>
  <c r="D24" i="38"/>
  <c r="N23" i="38"/>
  <c r="O23" i="38" s="1"/>
  <c r="M22" i="38"/>
  <c r="L22" i="38"/>
  <c r="K22" i="38"/>
  <c r="J22" i="38"/>
  <c r="I22" i="38"/>
  <c r="H22" i="38"/>
  <c r="G22" i="38"/>
  <c r="F22" i="38"/>
  <c r="N22" i="38" s="1"/>
  <c r="O22" i="38" s="1"/>
  <c r="E22" i="38"/>
  <c r="D22" i="38"/>
  <c r="N21" i="38"/>
  <c r="O21" i="38" s="1"/>
  <c r="N20" i="38"/>
  <c r="O20" i="38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N13" i="38" s="1"/>
  <c r="O13" i="38" s="1"/>
  <c r="G13" i="38"/>
  <c r="F13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L28" i="38"/>
  <c r="K5" i="38"/>
  <c r="K28" i="38" s="1"/>
  <c r="J5" i="38"/>
  <c r="J28" i="38"/>
  <c r="I5" i="38"/>
  <c r="H5" i="38"/>
  <c r="H28" i="38" s="1"/>
  <c r="G5" i="38"/>
  <c r="G28" i="38" s="1"/>
  <c r="F5" i="38"/>
  <c r="F28" i="38" s="1"/>
  <c r="E5" i="38"/>
  <c r="D5" i="38"/>
  <c r="D28" i="38" s="1"/>
  <c r="N30" i="37"/>
  <c r="O30" i="37" s="1"/>
  <c r="M29" i="37"/>
  <c r="L29" i="37"/>
  <c r="K29" i="37"/>
  <c r="J29" i="37"/>
  <c r="I29" i="37"/>
  <c r="H29" i="37"/>
  <c r="G29" i="37"/>
  <c r="F29" i="37"/>
  <c r="E29" i="37"/>
  <c r="N29" i="37" s="1"/>
  <c r="O29" i="37" s="1"/>
  <c r="D29" i="37"/>
  <c r="N28" i="37"/>
  <c r="O28" i="37" s="1"/>
  <c r="M27" i="37"/>
  <c r="L27" i="37"/>
  <c r="K27" i="37"/>
  <c r="J27" i="37"/>
  <c r="I27" i="37"/>
  <c r="H27" i="37"/>
  <c r="N27" i="37" s="1"/>
  <c r="O27" i="37" s="1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N25" i="37" s="1"/>
  <c r="O25" i="37" s="1"/>
  <c r="G25" i="37"/>
  <c r="F25" i="37"/>
  <c r="E25" i="37"/>
  <c r="D25" i="37"/>
  <c r="N24" i="37"/>
  <c r="O24" i="37" s="1"/>
  <c r="M23" i="37"/>
  <c r="L23" i="37"/>
  <c r="K23" i="37"/>
  <c r="J23" i="37"/>
  <c r="I23" i="37"/>
  <c r="I31" i="37" s="1"/>
  <c r="H23" i="37"/>
  <c r="G23" i="37"/>
  <c r="F23" i="37"/>
  <c r="E23" i="37"/>
  <c r="D23" i="37"/>
  <c r="N23" i="37" s="1"/>
  <c r="O23" i="37" s="1"/>
  <c r="N22" i="37"/>
  <c r="O22" i="37" s="1"/>
  <c r="N21" i="37"/>
  <c r="O21" i="37" s="1"/>
  <c r="N20" i="37"/>
  <c r="O20" i="37" s="1"/>
  <c r="N19" i="37"/>
  <c r="O19" i="37" s="1"/>
  <c r="N18" i="37"/>
  <c r="O18" i="37"/>
  <c r="M17" i="37"/>
  <c r="L17" i="37"/>
  <c r="K17" i="37"/>
  <c r="J17" i="37"/>
  <c r="I17" i="37"/>
  <c r="H17" i="37"/>
  <c r="G17" i="37"/>
  <c r="N17" i="37" s="1"/>
  <c r="O17" i="37" s="1"/>
  <c r="F17" i="37"/>
  <c r="E17" i="37"/>
  <c r="D17" i="37"/>
  <c r="N16" i="37"/>
  <c r="O16" i="37" s="1"/>
  <c r="N15" i="37"/>
  <c r="O15" i="37" s="1"/>
  <c r="N14" i="37"/>
  <c r="O14" i="37" s="1"/>
  <c r="M13" i="37"/>
  <c r="L13" i="37"/>
  <c r="L31" i="37" s="1"/>
  <c r="K13" i="37"/>
  <c r="J13" i="37"/>
  <c r="I13" i="37"/>
  <c r="H13" i="37"/>
  <c r="G13" i="37"/>
  <c r="F13" i="37"/>
  <c r="E13" i="37"/>
  <c r="D13" i="37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M31" i="37" s="1"/>
  <c r="L5" i="37"/>
  <c r="K5" i="37"/>
  <c r="K31" i="37"/>
  <c r="J5" i="37"/>
  <c r="J31" i="37"/>
  <c r="I5" i="37"/>
  <c r="H5" i="37"/>
  <c r="H31" i="37" s="1"/>
  <c r="G5" i="37"/>
  <c r="G31" i="37" s="1"/>
  <c r="F5" i="37"/>
  <c r="F31" i="37"/>
  <c r="E5" i="37"/>
  <c r="E31" i="37" s="1"/>
  <c r="D5" i="37"/>
  <c r="N30" i="36"/>
  <c r="O30" i="36"/>
  <c r="M29" i="36"/>
  <c r="L29" i="36"/>
  <c r="K29" i="36"/>
  <c r="J29" i="36"/>
  <c r="I29" i="36"/>
  <c r="H29" i="36"/>
  <c r="G29" i="36"/>
  <c r="N29" i="36" s="1"/>
  <c r="O29" i="36" s="1"/>
  <c r="F29" i="36"/>
  <c r="E29" i="36"/>
  <c r="D29" i="36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 s="1"/>
  <c r="M25" i="36"/>
  <c r="L25" i="36"/>
  <c r="K25" i="36"/>
  <c r="J25" i="36"/>
  <c r="I25" i="36"/>
  <c r="H25" i="36"/>
  <c r="G25" i="36"/>
  <c r="F25" i="36"/>
  <c r="N25" i="36" s="1"/>
  <c r="O25" i="36" s="1"/>
  <c r="E25" i="36"/>
  <c r="D25" i="36"/>
  <c r="N24" i="36"/>
  <c r="O24" i="36" s="1"/>
  <c r="M23" i="36"/>
  <c r="M31" i="36" s="1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N17" i="36" s="1"/>
  <c r="O17" i="36" s="1"/>
  <c r="D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N13" i="36" s="1"/>
  <c r="O13" i="36" s="1"/>
  <c r="E13" i="36"/>
  <c r="D13" i="36"/>
  <c r="N12" i="36"/>
  <c r="O12" i="36" s="1"/>
  <c r="N11" i="36"/>
  <c r="O11" i="36"/>
  <c r="N10" i="36"/>
  <c r="O10" i="36"/>
  <c r="N9" i="36"/>
  <c r="O9" i="36"/>
  <c r="N8" i="36"/>
  <c r="O8" i="36"/>
  <c r="N7" i="36"/>
  <c r="O7" i="36"/>
  <c r="N6" i="36"/>
  <c r="O6" i="36" s="1"/>
  <c r="M5" i="36"/>
  <c r="L5" i="36"/>
  <c r="K5" i="36"/>
  <c r="K31" i="36" s="1"/>
  <c r="J5" i="36"/>
  <c r="J31" i="36" s="1"/>
  <c r="I5" i="36"/>
  <c r="I31" i="36"/>
  <c r="H5" i="36"/>
  <c r="H31" i="36"/>
  <c r="G5" i="36"/>
  <c r="G31" i="36" s="1"/>
  <c r="F5" i="36"/>
  <c r="E5" i="36"/>
  <c r="E31" i="36" s="1"/>
  <c r="D5" i="36"/>
  <c r="N28" i="35"/>
  <c r="O28" i="35" s="1"/>
  <c r="M27" i="35"/>
  <c r="L27" i="35"/>
  <c r="K27" i="35"/>
  <c r="J27" i="35"/>
  <c r="I27" i="35"/>
  <c r="H27" i="35"/>
  <c r="G27" i="35"/>
  <c r="F27" i="35"/>
  <c r="N27" i="35" s="1"/>
  <c r="O27" i="35" s="1"/>
  <c r="E27" i="35"/>
  <c r="D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E29" i="35" s="1"/>
  <c r="D23" i="35"/>
  <c r="N22" i="35"/>
  <c r="O22" i="35" s="1"/>
  <c r="N21" i="35"/>
  <c r="O21" i="35"/>
  <c r="N20" i="35"/>
  <c r="O20" i="35" s="1"/>
  <c r="N19" i="35"/>
  <c r="O19" i="35" s="1"/>
  <c r="N18" i="35"/>
  <c r="O18" i="35" s="1"/>
  <c r="M17" i="35"/>
  <c r="M29" i="35" s="1"/>
  <c r="L17" i="35"/>
  <c r="K17" i="35"/>
  <c r="J17" i="35"/>
  <c r="I17" i="35"/>
  <c r="H17" i="35"/>
  <c r="G17" i="35"/>
  <c r="F17" i="35"/>
  <c r="E17" i="35"/>
  <c r="D17" i="35"/>
  <c r="N16" i="35"/>
  <c r="O16" i="35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N13" i="35" s="1"/>
  <c r="O13" i="35" s="1"/>
  <c r="E13" i="35"/>
  <c r="D13" i="35"/>
  <c r="N12" i="35"/>
  <c r="O12" i="35" s="1"/>
  <c r="N11" i="35"/>
  <c r="O11" i="35" s="1"/>
  <c r="N10" i="35"/>
  <c r="O10" i="35"/>
  <c r="N9" i="35"/>
  <c r="O9" i="35" s="1"/>
  <c r="N8" i="35"/>
  <c r="O8" i="35"/>
  <c r="N7" i="35"/>
  <c r="O7" i="35"/>
  <c r="N6" i="35"/>
  <c r="O6" i="35" s="1"/>
  <c r="M5" i="35"/>
  <c r="L5" i="35"/>
  <c r="L29" i="35" s="1"/>
  <c r="K5" i="35"/>
  <c r="K29" i="35" s="1"/>
  <c r="J5" i="35"/>
  <c r="I5" i="35"/>
  <c r="H5" i="35"/>
  <c r="N5" i="35" s="1"/>
  <c r="O5" i="35" s="1"/>
  <c r="G5" i="35"/>
  <c r="G29" i="35"/>
  <c r="F5" i="35"/>
  <c r="F29" i="35" s="1"/>
  <c r="E5" i="35"/>
  <c r="D5" i="35"/>
  <c r="N28" i="34"/>
  <c r="O28" i="34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 s="1"/>
  <c r="M25" i="34"/>
  <c r="L25" i="34"/>
  <c r="L29" i="34" s="1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/>
  <c r="N10" i="34"/>
  <c r="O10" i="34" s="1"/>
  <c r="N9" i="34"/>
  <c r="O9" i="34"/>
  <c r="N8" i="34"/>
  <c r="O8" i="34"/>
  <c r="N7" i="34"/>
  <c r="O7" i="34" s="1"/>
  <c r="N6" i="34"/>
  <c r="O6" i="34" s="1"/>
  <c r="M5" i="34"/>
  <c r="M29" i="34" s="1"/>
  <c r="L5" i="34"/>
  <c r="K5" i="34"/>
  <c r="K29" i="34" s="1"/>
  <c r="J5" i="34"/>
  <c r="J29" i="34"/>
  <c r="I5" i="34"/>
  <c r="I29" i="34"/>
  <c r="H5" i="34"/>
  <c r="H29" i="34" s="1"/>
  <c r="G5" i="34"/>
  <c r="G29" i="34"/>
  <c r="F5" i="34"/>
  <c r="F29" i="34" s="1"/>
  <c r="E5" i="34"/>
  <c r="D5" i="34"/>
  <c r="E26" i="33"/>
  <c r="F26" i="33"/>
  <c r="G26" i="33"/>
  <c r="N26" i="33" s="1"/>
  <c r="O26" i="33" s="1"/>
  <c r="H26" i="33"/>
  <c r="I26" i="33"/>
  <c r="J26" i="33"/>
  <c r="K26" i="33"/>
  <c r="L26" i="33"/>
  <c r="M26" i="33"/>
  <c r="D26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G28" i="33" s="1"/>
  <c r="H22" i="33"/>
  <c r="I22" i="33"/>
  <c r="J22" i="33"/>
  <c r="K22" i="33"/>
  <c r="L22" i="33"/>
  <c r="M22" i="33"/>
  <c r="E17" i="33"/>
  <c r="F17" i="33"/>
  <c r="G17" i="33"/>
  <c r="H17" i="33"/>
  <c r="I17" i="33"/>
  <c r="J17" i="33"/>
  <c r="N17" i="33" s="1"/>
  <c r="O17" i="33" s="1"/>
  <c r="K17" i="33"/>
  <c r="L17" i="33"/>
  <c r="M17" i="33"/>
  <c r="E13" i="33"/>
  <c r="F13" i="33"/>
  <c r="G13" i="33"/>
  <c r="H13" i="33"/>
  <c r="I13" i="33"/>
  <c r="J13" i="33"/>
  <c r="K13" i="33"/>
  <c r="L13" i="33"/>
  <c r="N13" i="33" s="1"/>
  <c r="O13" i="33" s="1"/>
  <c r="M13" i="33"/>
  <c r="E5" i="33"/>
  <c r="E28" i="33" s="1"/>
  <c r="F5" i="33"/>
  <c r="F28" i="33" s="1"/>
  <c r="G5" i="33"/>
  <c r="H5" i="33"/>
  <c r="H28" i="33" s="1"/>
  <c r="I5" i="33"/>
  <c r="I28" i="33"/>
  <c r="J5" i="33"/>
  <c r="J28" i="33" s="1"/>
  <c r="K5" i="33"/>
  <c r="K28" i="33" s="1"/>
  <c r="L5" i="33"/>
  <c r="L28" i="33" s="1"/>
  <c r="M5" i="33"/>
  <c r="M28" i="33"/>
  <c r="D24" i="33"/>
  <c r="N24" i="33" s="1"/>
  <c r="O24" i="33" s="1"/>
  <c r="D22" i="33"/>
  <c r="D17" i="33"/>
  <c r="D13" i="33"/>
  <c r="D5" i="33"/>
  <c r="N27" i="33"/>
  <c r="O27" i="33" s="1"/>
  <c r="N25" i="33"/>
  <c r="O25" i="33" s="1"/>
  <c r="N23" i="33"/>
  <c r="O23" i="33"/>
  <c r="N15" i="33"/>
  <c r="O15" i="33" s="1"/>
  <c r="N16" i="33"/>
  <c r="O16" i="33"/>
  <c r="N7" i="33"/>
  <c r="O7" i="33"/>
  <c r="N8" i="33"/>
  <c r="O8" i="33" s="1"/>
  <c r="N9" i="33"/>
  <c r="O9" i="33" s="1"/>
  <c r="N10" i="33"/>
  <c r="O10" i="33"/>
  <c r="N11" i="33"/>
  <c r="O11" i="33" s="1"/>
  <c r="N12" i="33"/>
  <c r="O12" i="33"/>
  <c r="N6" i="33"/>
  <c r="O6" i="33"/>
  <c r="N18" i="33"/>
  <c r="O18" i="33" s="1"/>
  <c r="N19" i="33"/>
  <c r="O19" i="33"/>
  <c r="N20" i="33"/>
  <c r="O20" i="33" s="1"/>
  <c r="N21" i="33"/>
  <c r="O21" i="33"/>
  <c r="N14" i="33"/>
  <c r="O14" i="33"/>
  <c r="D28" i="33"/>
  <c r="D29" i="34"/>
  <c r="N5" i="34"/>
  <c r="O5" i="34" s="1"/>
  <c r="E29" i="34"/>
  <c r="N5" i="39"/>
  <c r="O5" i="39" s="1"/>
  <c r="I29" i="35"/>
  <c r="D31" i="36"/>
  <c r="N5" i="36"/>
  <c r="O5" i="36" s="1"/>
  <c r="N5" i="37"/>
  <c r="O5" i="37"/>
  <c r="D31" i="37"/>
  <c r="E28" i="38"/>
  <c r="I28" i="38"/>
  <c r="M28" i="38"/>
  <c r="H29" i="35"/>
  <c r="N23" i="34"/>
  <c r="O23" i="34" s="1"/>
  <c r="J29" i="35"/>
  <c r="D29" i="35"/>
  <c r="N23" i="35"/>
  <c r="O23" i="35" s="1"/>
  <c r="L31" i="36"/>
  <c r="N13" i="41"/>
  <c r="O13" i="41"/>
  <c r="N5" i="41"/>
  <c r="O5" i="41"/>
  <c r="O17" i="48"/>
  <c r="P17" i="48" s="1"/>
  <c r="O29" i="49" l="1"/>
  <c r="P29" i="49" s="1"/>
  <c r="N29" i="46"/>
  <c r="O29" i="46" s="1"/>
  <c r="N28" i="33"/>
  <c r="O28" i="33" s="1"/>
  <c r="N29" i="44"/>
  <c r="O29" i="44" s="1"/>
  <c r="N29" i="35"/>
  <c r="O29" i="35" s="1"/>
  <c r="N29" i="34"/>
  <c r="O29" i="34" s="1"/>
  <c r="N29" i="41"/>
  <c r="O29" i="41" s="1"/>
  <c r="O29" i="48"/>
  <c r="P29" i="48" s="1"/>
  <c r="N28" i="38"/>
  <c r="O28" i="38" s="1"/>
  <c r="N31" i="36"/>
  <c r="O31" i="36" s="1"/>
  <c r="N31" i="37"/>
  <c r="O31" i="37" s="1"/>
  <c r="N31" i="39"/>
  <c r="O31" i="39" s="1"/>
  <c r="L31" i="42"/>
  <c r="N31" i="42" s="1"/>
  <c r="O31" i="42" s="1"/>
  <c r="N17" i="46"/>
  <c r="O17" i="46" s="1"/>
  <c r="N5" i="44"/>
  <c r="O5" i="44" s="1"/>
  <c r="N13" i="39"/>
  <c r="O13" i="39" s="1"/>
  <c r="N17" i="35"/>
  <c r="O17" i="35" s="1"/>
  <c r="N23" i="36"/>
  <c r="O23" i="36" s="1"/>
  <c r="N5" i="42"/>
  <c r="O5" i="42" s="1"/>
  <c r="N17" i="39"/>
  <c r="O17" i="39" s="1"/>
  <c r="N13" i="37"/>
  <c r="O13" i="37" s="1"/>
  <c r="H29" i="47"/>
  <c r="O29" i="47" s="1"/>
  <c r="P29" i="47" s="1"/>
  <c r="D31" i="43"/>
  <c r="N31" i="43" s="1"/>
  <c r="O31" i="43" s="1"/>
  <c r="N22" i="33"/>
  <c r="O22" i="33" s="1"/>
  <c r="O5" i="48"/>
  <c r="P5" i="48" s="1"/>
  <c r="O23" i="47"/>
  <c r="P23" i="47" s="1"/>
  <c r="N5" i="38"/>
  <c r="O5" i="38" s="1"/>
  <c r="L31" i="40"/>
  <c r="N31" i="40" s="1"/>
  <c r="O31" i="40" s="1"/>
  <c r="L29" i="46"/>
  <c r="O5" i="47"/>
  <c r="P5" i="47" s="1"/>
  <c r="F31" i="36"/>
  <c r="N5" i="33"/>
  <c r="O5" i="33" s="1"/>
  <c r="J29" i="45"/>
  <c r="N29" i="45" s="1"/>
  <c r="O29" i="45" s="1"/>
  <c r="M29" i="47"/>
</calcChain>
</file>

<file path=xl/sharedStrings.xml><?xml version="1.0" encoding="utf-8"?>
<sst xmlns="http://schemas.openxmlformats.org/spreadsheetml/2006/main" count="778" uniqueCount="92">
  <si>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</si>
  <si>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</si>
  <si>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</si>
  <si>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</si>
  <si>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</si>
  <si>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</si>
  <si>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</si>
  <si>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</si>
  <si>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</si>
  <si>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</si>
  <si>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</si>
  <si>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</si>
  <si>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</si>
  <si>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</si>
  <si>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</si>
  <si>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</si>
  <si>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</si>
  <si>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</si>
  <si>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</si>
  <si>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</si>
  <si>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</si>
  <si>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</si>
  <si>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</si>
  <si>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</si>
  <si>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</si>
  <si>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</si>
  <si>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</si>
  <si>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</si>
  <si>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</si>
  <si>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</si>
  <si>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</si>
  <si>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</si>
  <si>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Sewer / Wastewater Services</t>
  </si>
  <si>
    <t>Water-Sewer Combination Services</t>
  </si>
  <si>
    <t>Flood Control / Stormwater Management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</si>
  <si>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</si>
  <si>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</si>
  <si>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</si>
  <si>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</si>
  <si>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</si>
  <si>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</si>
  <si>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</si>
  <si>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Lake Mary Expenditures Reported by Account Code and Fund Type</t>
  </si>
  <si>
    <t>Local Fiscal Year Ended September 30, 2010</t>
  </si>
  <si>
    <t>Other Physical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</si>
  <si>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</si>
  <si>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</si>
  <si>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</si>
  <si>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</si>
  <si>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</si>
  <si>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Human Services</t>
  </si>
  <si>
    <t>Health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</si>
  <si>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</si>
  <si>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</si>
  <si>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</si>
  <si>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</si>
  <si>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</si>
  <si>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</si>
  <si>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</si>
  <si>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Water / Sewer Services</t>
  </si>
  <si>
    <t>Flood Control / Stormwater Control</t>
  </si>
  <si>
    <t>Road / Street Facilities</t>
  </si>
  <si>
    <t>Health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</si>
  <si>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</si>
  <si>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</si>
  <si>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</si>
  <si>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</si>
  <si>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</si>
  <si>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</si>
  <si>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Payment to Refunded Bond Escrow Agent</t>
  </si>
  <si>
    <t>Local Fiscal Year Ended September 30, 2007</t>
  </si>
  <si>
    <t>2007 Municipal Population:</t>
  </si>
  <si>
    <t>Local Fiscal Year Ended September 30, 2017</t>
  </si>
  <si>
    <t>2017 Municipal Population:</t>
  </si>
  <si>
    <t>Local Fiscal Year Ended September 30, 2016</t>
  </si>
  <si>
    <t>2016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</si>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</sst>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4873513</v>
      </c>
      <c r="E5" s="24">
        <f>SUM(E6:E12)</f>
        <v>0</v>
      </c>
      <c r="F5" s="24">
        <f>SUM(F6:F12)</f>
        <v>0</v>
      </c>
      <c r="G5" s="24">
        <f>SUM(G6:G12)</f>
        <v>473750</v>
      </c>
      <c r="H5" s="24">
        <f>SUM(H6:H12)</f>
        <v>0</v>
      </c>
      <c r="I5" s="24">
        <f>SUM(I6:I12)</f>
        <v>0</v>
      </c>
      <c r="J5" s="24">
        <f>SUM(J6:J12)</f>
        <v>1283505</v>
      </c>
      <c r="K5" s="24">
        <f>SUM(K6:K12)</f>
        <v>2166932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8797700</v>
      </c>
      <c r="P5" s="30">
        <f>(O5/P$31)</f>
        <v>506.60486007140389</v>
      </c>
      <c r="Q5" s="6"/>
    </row>
    <row r="6" spans="1:134">
      <c r="A6" s="12"/>
      <c r="B6" s="42">
        <v>511</v>
      </c>
      <c r="C6" s="19" t="s">
        <v>19</v>
      </c>
      <c r="D6" s="43">
        <v>117342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117342</v>
      </c>
      <c r="P6" s="44">
        <f>(O6/P$31)</f>
        <v>6.7569964298053664</v>
      </c>
      <c r="Q6" s="9"/>
    </row>
    <row r="7" spans="1:134">
      <c r="A7" s="12"/>
      <c r="B7" s="42">
        <v>512</v>
      </c>
      <c r="C7" s="19" t="s">
        <v>20</v>
      </c>
      <c r="D7" s="43">
        <v>1012697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1012697</v>
      </c>
      <c r="P7" s="44">
        <f>(O7/P$31)</f>
        <v>58.314925716918118</v>
      </c>
      <c r="Q7" s="9"/>
    </row>
    <row r="8" spans="1:134">
      <c r="A8" s="12"/>
      <c r="B8" s="42">
        <v>513</v>
      </c>
      <c r="C8" s="19" t="s">
        <v>21</v>
      </c>
      <c r="D8" s="43">
        <v>1229401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1229401</v>
      </c>
      <c r="P8" s="44">
        <f>(O8/P$31)</f>
        <v>70.793562132903375</v>
      </c>
      <c r="Q8" s="9"/>
    </row>
    <row r="9" spans="1:134">
      <c r="A9" s="12"/>
      <c r="B9" s="42">
        <v>514</v>
      </c>
      <c r="C9" s="19" t="s">
        <v>22</v>
      </c>
      <c r="D9" s="43">
        <v>139979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139979</v>
      </c>
      <c r="P9" s="44">
        <f>(O9/P$31)</f>
        <v>8.0605205574110332</v>
      </c>
      <c r="Q9" s="9"/>
    </row>
    <row r="10" spans="1:134">
      <c r="A10" s="12"/>
      <c r="B10" s="42">
        <v>515</v>
      </c>
      <c r="C10" s="19" t="s">
        <v>23</v>
      </c>
      <c r="D10" s="43">
        <v>445667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445667</v>
      </c>
      <c r="P10" s="44">
        <f>(O10/P$31)</f>
        <v>25.663192445007486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2166932</v>
      </c>
      <c r="L11" s="43">
        <v>0</v>
      </c>
      <c r="M11" s="43">
        <v>0</v>
      </c>
      <c r="N11" s="43">
        <v>0</v>
      </c>
      <c r="O11" s="43">
        <f t="shared" si="0"/>
        <v>2166932</v>
      </c>
      <c r="P11" s="44">
        <f>(O11/P$31)</f>
        <v>124.7801451111367</v>
      </c>
      <c r="Q11" s="9"/>
    </row>
    <row r="12" spans="1:134">
      <c r="A12" s="12"/>
      <c r="B12" s="42">
        <v>519</v>
      </c>
      <c r="C12" s="19" t="s">
        <v>25</v>
      </c>
      <c r="D12" s="43">
        <v>1928427</v>
      </c>
      <c r="E12" s="43">
        <v>0</v>
      </c>
      <c r="F12" s="43">
        <v>0</v>
      </c>
      <c r="G12" s="43">
        <v>473750</v>
      </c>
      <c r="H12" s="43">
        <v>0</v>
      </c>
      <c r="I12" s="43">
        <v>0</v>
      </c>
      <c r="J12" s="43">
        <v>1283505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3685682</v>
      </c>
      <c r="P12" s="44">
        <f>(O12/P$31)</f>
        <v>212.23551767822181</v>
      </c>
      <c r="Q12" s="9"/>
    </row>
    <row r="13" spans="1:134" ht="15.75">
      <c r="A13" s="26" t="s">
        <v>26</v>
      </c>
      <c r="B13" s="27"/>
      <c r="C13" s="28"/>
      <c r="D13" s="29">
        <f>SUM(D14:D16)</f>
        <v>14335923</v>
      </c>
      <c r="E13" s="29">
        <f>SUM(E14:E16)</f>
        <v>902475</v>
      </c>
      <c r="F13" s="29">
        <f>SUM(F14:F16)</f>
        <v>0</v>
      </c>
      <c r="G13" s="29">
        <f>SUM(G14:G16)</f>
        <v>304589</v>
      </c>
      <c r="H13" s="29">
        <f>SUM(H14:H16)</f>
        <v>0</v>
      </c>
      <c r="I13" s="29">
        <f>SUM(I14:I16)</f>
        <v>0</v>
      </c>
      <c r="J13" s="29">
        <f>SUM(J14:J16)</f>
        <v>0</v>
      </c>
      <c r="K13" s="29">
        <f>SUM(K14:K16)</f>
        <v>116850</v>
      </c>
      <c r="L13" s="29">
        <f>SUM(L14:L16)</f>
        <v>0</v>
      </c>
      <c r="M13" s="29">
        <f>SUM(M14:M16)</f>
        <v>0</v>
      </c>
      <c r="N13" s="29">
        <f>SUM(N14:N16)</f>
        <v>0</v>
      </c>
      <c r="O13" s="40">
        <f>SUM(D13:N13)</f>
        <v>15659837</v>
      </c>
      <c r="P13" s="41">
        <f>(O13/P$31)</f>
        <v>901.75267764597493</v>
      </c>
      <c r="Q13" s="10"/>
    </row>
    <row r="14" spans="1:134">
      <c r="A14" s="12"/>
      <c r="B14" s="42">
        <v>521</v>
      </c>
      <c r="C14" s="19" t="s">
        <v>27</v>
      </c>
      <c r="D14" s="43">
        <v>7578125</v>
      </c>
      <c r="E14" s="43">
        <v>340818</v>
      </c>
      <c r="F14" s="43">
        <v>0</v>
      </c>
      <c r="G14" s="43">
        <v>36558</v>
      </c>
      <c r="H14" s="43">
        <v>0</v>
      </c>
      <c r="I14" s="43">
        <v>0</v>
      </c>
      <c r="J14" s="43">
        <v>0</v>
      </c>
      <c r="K14" s="43">
        <v>54304</v>
      </c>
      <c r="L14" s="43">
        <v>0</v>
      </c>
      <c r="M14" s="43">
        <v>0</v>
      </c>
      <c r="N14" s="43">
        <v>0</v>
      </c>
      <c r="O14" s="43">
        <f>SUM(D14:N14)</f>
        <v>8009805</v>
      </c>
      <c r="P14" s="44">
        <f>(O14/P$31)</f>
        <v>461.23488425659332</v>
      </c>
      <c r="Q14" s="9"/>
    </row>
    <row r="15" spans="1:134">
      <c r="A15" s="12"/>
      <c r="B15" s="42">
        <v>522</v>
      </c>
      <c r="C15" s="19" t="s">
        <v>28</v>
      </c>
      <c r="D15" s="43">
        <v>6404959</v>
      </c>
      <c r="E15" s="43">
        <v>561657</v>
      </c>
      <c r="F15" s="43">
        <v>0</v>
      </c>
      <c r="G15" s="43">
        <v>260501</v>
      </c>
      <c r="H15" s="43">
        <v>0</v>
      </c>
      <c r="I15" s="43">
        <v>0</v>
      </c>
      <c r="J15" s="43">
        <v>0</v>
      </c>
      <c r="K15" s="43">
        <v>62546</v>
      </c>
      <c r="L15" s="43">
        <v>0</v>
      </c>
      <c r="M15" s="43">
        <v>0</v>
      </c>
      <c r="N15" s="43">
        <v>0</v>
      </c>
      <c r="O15" s="43">
        <f t="shared" ref="O15:O16" si="1">SUM(D15:N15)</f>
        <v>7289663</v>
      </c>
      <c r="P15" s="44">
        <f>(O15/P$31)</f>
        <v>419.76638258666361</v>
      </c>
      <c r="Q15" s="9"/>
    </row>
    <row r="16" spans="1:134">
      <c r="A16" s="12"/>
      <c r="B16" s="42">
        <v>524</v>
      </c>
      <c r="C16" s="19" t="s">
        <v>29</v>
      </c>
      <c r="D16" s="43">
        <v>352839</v>
      </c>
      <c r="E16" s="43">
        <v>0</v>
      </c>
      <c r="F16" s="43">
        <v>0</v>
      </c>
      <c r="G16" s="43">
        <v>7530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360369</v>
      </c>
      <c r="P16" s="44">
        <f>(O16/P$31)</f>
        <v>20.751410802717956</v>
      </c>
      <c r="Q16" s="9"/>
    </row>
    <row r="17" spans="1:120" ht="15.75">
      <c r="A17" s="26" t="s">
        <v>30</v>
      </c>
      <c r="B17" s="27"/>
      <c r="C17" s="28"/>
      <c r="D17" s="29">
        <f>SUM(D18:D22)</f>
        <v>0</v>
      </c>
      <c r="E17" s="29">
        <f>SUM(E18:E22)</f>
        <v>5920</v>
      </c>
      <c r="F17" s="29">
        <f>SUM(F18:F22)</f>
        <v>0</v>
      </c>
      <c r="G17" s="29">
        <f>SUM(G18:G22)</f>
        <v>0</v>
      </c>
      <c r="H17" s="29">
        <f>SUM(H18:H22)</f>
        <v>0</v>
      </c>
      <c r="I17" s="29">
        <f>SUM(I18:I22)</f>
        <v>7257680</v>
      </c>
      <c r="J17" s="29">
        <f>SUM(J18:J22)</f>
        <v>0</v>
      </c>
      <c r="K17" s="29">
        <f>SUM(K18:K22)</f>
        <v>0</v>
      </c>
      <c r="L17" s="29">
        <f>SUM(L18:L22)</f>
        <v>0</v>
      </c>
      <c r="M17" s="29">
        <f>SUM(M18:M22)</f>
        <v>0</v>
      </c>
      <c r="N17" s="29">
        <f>SUM(N18:N22)</f>
        <v>0</v>
      </c>
      <c r="O17" s="40">
        <f>SUM(D17:N17)</f>
        <v>7263600</v>
      </c>
      <c r="P17" s="41">
        <f>(O17/P$31)</f>
        <v>418.26557641368191</v>
      </c>
      <c r="Q17" s="10"/>
    </row>
    <row r="18" spans="1:120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3111870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6" si="2">SUM(D18:N18)</f>
        <v>3111870</v>
      </c>
      <c r="P18" s="44">
        <f>(O18/P$31)</f>
        <v>179.19325118046757</v>
      </c>
      <c r="Q18" s="9"/>
    </row>
    <row r="19" spans="1:120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3471288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3471288</v>
      </c>
      <c r="P19" s="44">
        <f>(O19/P$31)</f>
        <v>199.88989980421513</v>
      </c>
      <c r="Q19" s="9"/>
    </row>
    <row r="20" spans="1:120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224697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224697</v>
      </c>
      <c r="P20" s="44">
        <f>(O20/P$31)</f>
        <v>12.938903604744905</v>
      </c>
      <c r="Q20" s="9"/>
    </row>
    <row r="21" spans="1:120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449825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449825</v>
      </c>
      <c r="P21" s="44">
        <f>(O21/P$31)</f>
        <v>25.902625820568929</v>
      </c>
      <c r="Q21" s="9"/>
    </row>
    <row r="22" spans="1:120">
      <c r="A22" s="12"/>
      <c r="B22" s="42">
        <v>539</v>
      </c>
      <c r="C22" s="19" t="s">
        <v>44</v>
      </c>
      <c r="D22" s="43">
        <v>0</v>
      </c>
      <c r="E22" s="43">
        <v>5920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5920</v>
      </c>
      <c r="P22" s="44">
        <f>(O22/P$31)</f>
        <v>0.34089600368536221</v>
      </c>
      <c r="Q22" s="9"/>
    </row>
    <row r="23" spans="1:120" ht="15.75">
      <c r="A23" s="26" t="s">
        <v>35</v>
      </c>
      <c r="B23" s="27"/>
      <c r="C23" s="28"/>
      <c r="D23" s="29">
        <f>SUM(D24:D24)</f>
        <v>1425593</v>
      </c>
      <c r="E23" s="29">
        <f>SUM(E24:E24)</f>
        <v>0</v>
      </c>
      <c r="F23" s="29">
        <f>SUM(F24:F24)</f>
        <v>0</v>
      </c>
      <c r="G23" s="29">
        <f>SUM(G24:G24)</f>
        <v>1059754</v>
      </c>
      <c r="H23" s="29">
        <f>SUM(H24:H24)</f>
        <v>0</v>
      </c>
      <c r="I23" s="29">
        <f>SUM(I24:I24)</f>
        <v>0</v>
      </c>
      <c r="J23" s="29">
        <f>SUM(J24:J24)</f>
        <v>0</v>
      </c>
      <c r="K23" s="29">
        <f>SUM(K24:K24)</f>
        <v>0</v>
      </c>
      <c r="L23" s="29">
        <f>SUM(L24:L24)</f>
        <v>0</v>
      </c>
      <c r="M23" s="29">
        <f>SUM(M24:M24)</f>
        <v>0</v>
      </c>
      <c r="N23" s="29">
        <f>SUM(N24:N24)</f>
        <v>0</v>
      </c>
      <c r="O23" s="29">
        <f t="shared" si="2"/>
        <v>2485347</v>
      </c>
      <c r="P23" s="41">
        <f>(O23/P$31)</f>
        <v>143.11568582287228</v>
      </c>
      <c r="Q23" s="10"/>
    </row>
    <row r="24" spans="1:120">
      <c r="A24" s="12"/>
      <c r="B24" s="42">
        <v>541</v>
      </c>
      <c r="C24" s="19" t="s">
        <v>36</v>
      </c>
      <c r="D24" s="43">
        <v>1425593</v>
      </c>
      <c r="E24" s="43">
        <v>0</v>
      </c>
      <c r="F24" s="43">
        <v>0</v>
      </c>
      <c r="G24" s="43">
        <v>1059754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2485347</v>
      </c>
      <c r="P24" s="44">
        <f>(O24/P$31)</f>
        <v>143.11568582287228</v>
      </c>
      <c r="Q24" s="9"/>
    </row>
    <row r="25" spans="1:120" ht="15.75">
      <c r="A25" s="26" t="s">
        <v>37</v>
      </c>
      <c r="B25" s="27"/>
      <c r="C25" s="28"/>
      <c r="D25" s="29">
        <f>SUM(D26:D26)</f>
        <v>3327772</v>
      </c>
      <c r="E25" s="29">
        <f>SUM(E26:E26)</f>
        <v>0</v>
      </c>
      <c r="F25" s="29">
        <f>SUM(F26:F26)</f>
        <v>0</v>
      </c>
      <c r="G25" s="29">
        <f>SUM(G26:G26)</f>
        <v>139569</v>
      </c>
      <c r="H25" s="29">
        <f>SUM(H26:H26)</f>
        <v>0</v>
      </c>
      <c r="I25" s="29">
        <f>SUM(I26:I26)</f>
        <v>0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>SUM(D25:N25)</f>
        <v>3467341</v>
      </c>
      <c r="P25" s="41">
        <f>(O25/P$31)</f>
        <v>199.66261660716341</v>
      </c>
      <c r="Q25" s="9"/>
    </row>
    <row r="26" spans="1:120">
      <c r="A26" s="12"/>
      <c r="B26" s="42">
        <v>572</v>
      </c>
      <c r="C26" s="19" t="s">
        <v>38</v>
      </c>
      <c r="D26" s="43">
        <v>3327772</v>
      </c>
      <c r="E26" s="43">
        <v>0</v>
      </c>
      <c r="F26" s="43">
        <v>0</v>
      </c>
      <c r="G26" s="43">
        <v>139569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3467341</v>
      </c>
      <c r="P26" s="44">
        <f>(O26/P$31)</f>
        <v>199.66261660716341</v>
      </c>
      <c r="Q26" s="9"/>
    </row>
    <row r="27" spans="1:120" ht="15.75">
      <c r="A27" s="26" t="s">
        <v>40</v>
      </c>
      <c r="B27" s="27"/>
      <c r="C27" s="28"/>
      <c r="D27" s="29">
        <f>SUM(D28:D28)</f>
        <v>634000</v>
      </c>
      <c r="E27" s="29">
        <f>SUM(E28:E28)</f>
        <v>0</v>
      </c>
      <c r="F27" s="29">
        <f>SUM(F28:F28)</f>
        <v>0</v>
      </c>
      <c r="G27" s="29">
        <f>SUM(G28:G28)</f>
        <v>0</v>
      </c>
      <c r="H27" s="29">
        <f>SUM(H28:H28)</f>
        <v>0</v>
      </c>
      <c r="I27" s="29">
        <f>SUM(I28:I28)</f>
        <v>1437800</v>
      </c>
      <c r="J27" s="29">
        <f>SUM(J28:J28)</f>
        <v>0</v>
      </c>
      <c r="K27" s="29">
        <f>SUM(K28:K28)</f>
        <v>0</v>
      </c>
      <c r="L27" s="29">
        <f>SUM(L28:L28)</f>
        <v>0</v>
      </c>
      <c r="M27" s="29">
        <f>SUM(M28:M28)</f>
        <v>0</v>
      </c>
      <c r="N27" s="29">
        <f>SUM(N28:N28)</f>
        <v>0</v>
      </c>
      <c r="O27" s="29">
        <f>SUM(D27:N27)</f>
        <v>2071800</v>
      </c>
      <c r="P27" s="41">
        <f>(O27/P$31)</f>
        <v>119.30208453299551</v>
      </c>
      <c r="Q27" s="9"/>
    </row>
    <row r="28" spans="1:120" ht="15.75" thickBot="1">
      <c r="A28" s="12"/>
      <c r="B28" s="42">
        <v>581</v>
      </c>
      <c r="C28" s="19" t="s">
        <v>86</v>
      </c>
      <c r="D28" s="43">
        <v>634000</v>
      </c>
      <c r="E28" s="43">
        <v>0</v>
      </c>
      <c r="F28" s="43">
        <v>0</v>
      </c>
      <c r="G28" s="43">
        <v>0</v>
      </c>
      <c r="H28" s="43">
        <v>0</v>
      </c>
      <c r="I28" s="43">
        <v>1437800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2071800</v>
      </c>
      <c r="P28" s="44">
        <f>(O28/P$31)</f>
        <v>119.30208453299551</v>
      </c>
      <c r="Q28" s="9"/>
    </row>
    <row r="29" spans="1:120" ht="16.5" thickBot="1">
      <c r="A29" s="13" t="s">
        <v>10</v>
      </c>
      <c r="B29" s="21"/>
      <c r="C29" s="20"/>
      <c r="D29" s="14">
        <f>SUM(D5,D13,D17,D23,D25,D27)</f>
        <v>24596801</v>
      </c>
      <c r="E29" s="14">
        <f t="shared" ref="E29:N29" si="3">SUM(E5,E13,E17,E23,E25,E27)</f>
        <v>908395</v>
      </c>
      <c r="F29" s="14">
        <f t="shared" si="3"/>
        <v>0</v>
      </c>
      <c r="G29" s="14">
        <f t="shared" si="3"/>
        <v>1977662</v>
      </c>
      <c r="H29" s="14">
        <f t="shared" si="3"/>
        <v>0</v>
      </c>
      <c r="I29" s="14">
        <f t="shared" si="3"/>
        <v>8695480</v>
      </c>
      <c r="J29" s="14">
        <f t="shared" si="3"/>
        <v>1283505</v>
      </c>
      <c r="K29" s="14">
        <f t="shared" si="3"/>
        <v>2283782</v>
      </c>
      <c r="L29" s="14">
        <f t="shared" si="3"/>
        <v>0</v>
      </c>
      <c r="M29" s="14">
        <f t="shared" si="3"/>
        <v>0</v>
      </c>
      <c r="N29" s="14">
        <f t="shared" si="3"/>
        <v>0</v>
      </c>
      <c r="O29" s="14">
        <f>SUM(D29:N29)</f>
        <v>39745625</v>
      </c>
      <c r="P29" s="35">
        <f>(O29/P$31)</f>
        <v>2288.7035010940917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90" t="s">
        <v>91</v>
      </c>
      <c r="N31" s="90"/>
      <c r="O31" s="90"/>
      <c r="P31" s="39">
        <v>17366</v>
      </c>
    </row>
    <row r="32" spans="1:120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3"/>
    </row>
    <row r="33" spans="1:16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3554716</v>
      </c>
      <c r="E5" s="56">
        <f t="shared" si="0"/>
        <v>0</v>
      </c>
      <c r="F5" s="56">
        <f t="shared" si="0"/>
        <v>617910</v>
      </c>
      <c r="G5" s="56">
        <f t="shared" si="0"/>
        <v>848725</v>
      </c>
      <c r="H5" s="56">
        <f t="shared" si="0"/>
        <v>0</v>
      </c>
      <c r="I5" s="56">
        <f t="shared" si="0"/>
        <v>0</v>
      </c>
      <c r="J5" s="56">
        <f t="shared" si="0"/>
        <v>833445</v>
      </c>
      <c r="K5" s="56">
        <f t="shared" si="0"/>
        <v>1163038</v>
      </c>
      <c r="L5" s="56">
        <f t="shared" si="0"/>
        <v>0</v>
      </c>
      <c r="M5" s="56">
        <f t="shared" si="0"/>
        <v>0</v>
      </c>
      <c r="N5" s="57">
        <f>SUM(D5:M5)</f>
        <v>7017834</v>
      </c>
      <c r="O5" s="58">
        <f t="shared" ref="O5:O31" si="1">(N5/O$33)</f>
        <v>466.70439582363502</v>
      </c>
      <c r="P5" s="59"/>
    </row>
    <row r="6" spans="1:133">
      <c r="A6" s="61"/>
      <c r="B6" s="62">
        <v>511</v>
      </c>
      <c r="C6" s="63" t="s">
        <v>19</v>
      </c>
      <c r="D6" s="64">
        <v>85542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85542</v>
      </c>
      <c r="O6" s="65">
        <f t="shared" si="1"/>
        <v>5.6887677063244002</v>
      </c>
      <c r="P6" s="66"/>
    </row>
    <row r="7" spans="1:133">
      <c r="A7" s="61"/>
      <c r="B7" s="62">
        <v>512</v>
      </c>
      <c r="C7" s="63" t="s">
        <v>20</v>
      </c>
      <c r="D7" s="64">
        <v>738753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738753</v>
      </c>
      <c r="O7" s="65">
        <f t="shared" si="1"/>
        <v>49.129015096096296</v>
      </c>
      <c r="P7" s="66"/>
    </row>
    <row r="8" spans="1:133">
      <c r="A8" s="61"/>
      <c r="B8" s="62">
        <v>513</v>
      </c>
      <c r="C8" s="63" t="s">
        <v>21</v>
      </c>
      <c r="D8" s="64">
        <v>682808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682808</v>
      </c>
      <c r="O8" s="65">
        <f t="shared" si="1"/>
        <v>45.408525636762654</v>
      </c>
      <c r="P8" s="66"/>
    </row>
    <row r="9" spans="1:133">
      <c r="A9" s="61"/>
      <c r="B9" s="62">
        <v>514</v>
      </c>
      <c r="C9" s="63" t="s">
        <v>22</v>
      </c>
      <c r="D9" s="64">
        <v>77136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77136</v>
      </c>
      <c r="O9" s="65">
        <f t="shared" si="1"/>
        <v>5.1297466249916868</v>
      </c>
      <c r="P9" s="66"/>
    </row>
    <row r="10" spans="1:133">
      <c r="A10" s="61"/>
      <c r="B10" s="62">
        <v>515</v>
      </c>
      <c r="C10" s="63" t="s">
        <v>23</v>
      </c>
      <c r="D10" s="64">
        <v>585912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585912</v>
      </c>
      <c r="O10" s="65">
        <f t="shared" si="1"/>
        <v>38.964687105140655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1161280</v>
      </c>
      <c r="L11" s="64">
        <v>0</v>
      </c>
      <c r="M11" s="64">
        <v>0</v>
      </c>
      <c r="N11" s="64">
        <f t="shared" si="2"/>
        <v>1161280</v>
      </c>
      <c r="O11" s="65">
        <f t="shared" si="1"/>
        <v>77.228170512735247</v>
      </c>
      <c r="P11" s="66"/>
    </row>
    <row r="12" spans="1:133">
      <c r="A12" s="61"/>
      <c r="B12" s="62">
        <v>519</v>
      </c>
      <c r="C12" s="63" t="s">
        <v>58</v>
      </c>
      <c r="D12" s="64">
        <v>1384565</v>
      </c>
      <c r="E12" s="64">
        <v>0</v>
      </c>
      <c r="F12" s="64">
        <v>617910</v>
      </c>
      <c r="G12" s="64">
        <v>848725</v>
      </c>
      <c r="H12" s="64">
        <v>0</v>
      </c>
      <c r="I12" s="64">
        <v>0</v>
      </c>
      <c r="J12" s="64">
        <v>833445</v>
      </c>
      <c r="K12" s="64">
        <v>1758</v>
      </c>
      <c r="L12" s="64">
        <v>0</v>
      </c>
      <c r="M12" s="64">
        <v>0</v>
      </c>
      <c r="N12" s="64">
        <f t="shared" si="2"/>
        <v>3686403</v>
      </c>
      <c r="O12" s="65">
        <f t="shared" si="1"/>
        <v>245.15548314158409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SUM(D14:D16)</f>
        <v>10358477</v>
      </c>
      <c r="E13" s="70">
        <f t="shared" si="3"/>
        <v>500495</v>
      </c>
      <c r="F13" s="70">
        <f t="shared" si="3"/>
        <v>0</v>
      </c>
      <c r="G13" s="70">
        <f t="shared" si="3"/>
        <v>156831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209448</v>
      </c>
      <c r="L13" s="70">
        <f t="shared" si="3"/>
        <v>0</v>
      </c>
      <c r="M13" s="70">
        <f t="shared" si="3"/>
        <v>0</v>
      </c>
      <c r="N13" s="71">
        <f t="shared" ref="N13:N31" si="4">SUM(D13:M13)</f>
        <v>11225251</v>
      </c>
      <c r="O13" s="72">
        <f t="shared" si="1"/>
        <v>746.50867859280447</v>
      </c>
      <c r="P13" s="73"/>
    </row>
    <row r="14" spans="1:133">
      <c r="A14" s="61"/>
      <c r="B14" s="62">
        <v>521</v>
      </c>
      <c r="C14" s="63" t="s">
        <v>27</v>
      </c>
      <c r="D14" s="64">
        <v>5687472</v>
      </c>
      <c r="E14" s="64">
        <v>268433</v>
      </c>
      <c r="F14" s="64">
        <v>0</v>
      </c>
      <c r="G14" s="64">
        <v>47566</v>
      </c>
      <c r="H14" s="64">
        <v>0</v>
      </c>
      <c r="I14" s="64">
        <v>0</v>
      </c>
      <c r="J14" s="64">
        <v>0</v>
      </c>
      <c r="K14" s="64">
        <v>127900</v>
      </c>
      <c r="L14" s="64">
        <v>0</v>
      </c>
      <c r="M14" s="64">
        <v>0</v>
      </c>
      <c r="N14" s="64">
        <f t="shared" si="4"/>
        <v>6131371</v>
      </c>
      <c r="O14" s="65">
        <f t="shared" si="1"/>
        <v>407.75227771496975</v>
      </c>
      <c r="P14" s="66"/>
    </row>
    <row r="15" spans="1:133">
      <c r="A15" s="61"/>
      <c r="B15" s="62">
        <v>522</v>
      </c>
      <c r="C15" s="63" t="s">
        <v>28</v>
      </c>
      <c r="D15" s="64">
        <v>4353004</v>
      </c>
      <c r="E15" s="64">
        <v>232062</v>
      </c>
      <c r="F15" s="64">
        <v>0</v>
      </c>
      <c r="G15" s="64">
        <v>109265</v>
      </c>
      <c r="H15" s="64">
        <v>0</v>
      </c>
      <c r="I15" s="64">
        <v>0</v>
      </c>
      <c r="J15" s="64">
        <v>0</v>
      </c>
      <c r="K15" s="64">
        <v>81548</v>
      </c>
      <c r="L15" s="64">
        <v>0</v>
      </c>
      <c r="M15" s="64">
        <v>0</v>
      </c>
      <c r="N15" s="64">
        <f t="shared" si="4"/>
        <v>4775879</v>
      </c>
      <c r="O15" s="65">
        <f t="shared" si="1"/>
        <v>317.60849903571193</v>
      </c>
      <c r="P15" s="66"/>
    </row>
    <row r="16" spans="1:133">
      <c r="A16" s="61"/>
      <c r="B16" s="62">
        <v>524</v>
      </c>
      <c r="C16" s="63" t="s">
        <v>29</v>
      </c>
      <c r="D16" s="64">
        <v>318001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318001</v>
      </c>
      <c r="O16" s="65">
        <f t="shared" si="1"/>
        <v>21.147901842122764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SUM(D18:D22)</f>
        <v>0</v>
      </c>
      <c r="E17" s="70">
        <f t="shared" si="5"/>
        <v>2712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4249314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4252026</v>
      </c>
      <c r="O17" s="72">
        <f t="shared" si="1"/>
        <v>282.7708984504888</v>
      </c>
      <c r="P17" s="73"/>
    </row>
    <row r="18" spans="1:119">
      <c r="A18" s="61"/>
      <c r="B18" s="62">
        <v>533</v>
      </c>
      <c r="C18" s="63" t="s">
        <v>31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2645374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2645374</v>
      </c>
      <c r="O18" s="65">
        <f t="shared" si="1"/>
        <v>175.92432001064043</v>
      </c>
      <c r="P18" s="66"/>
    </row>
    <row r="19" spans="1:119">
      <c r="A19" s="61"/>
      <c r="B19" s="62">
        <v>535</v>
      </c>
      <c r="C19" s="63" t="s">
        <v>32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1048681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1048681</v>
      </c>
      <c r="O19" s="65">
        <f t="shared" si="1"/>
        <v>69.740041231628652</v>
      </c>
      <c r="P19" s="66"/>
    </row>
    <row r="20" spans="1:119">
      <c r="A20" s="61"/>
      <c r="B20" s="62">
        <v>536</v>
      </c>
      <c r="C20" s="63" t="s">
        <v>59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158145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158145</v>
      </c>
      <c r="O20" s="65">
        <f t="shared" si="1"/>
        <v>10.51705792378799</v>
      </c>
      <c r="P20" s="66"/>
    </row>
    <row r="21" spans="1:119">
      <c r="A21" s="61"/>
      <c r="B21" s="62">
        <v>538</v>
      </c>
      <c r="C21" s="63" t="s">
        <v>60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397114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397114</v>
      </c>
      <c r="O21" s="65">
        <f t="shared" si="1"/>
        <v>26.409124160404335</v>
      </c>
      <c r="P21" s="66"/>
    </row>
    <row r="22" spans="1:119">
      <c r="A22" s="61"/>
      <c r="B22" s="62">
        <v>539</v>
      </c>
      <c r="C22" s="63" t="s">
        <v>44</v>
      </c>
      <c r="D22" s="64">
        <v>0</v>
      </c>
      <c r="E22" s="64">
        <v>2712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2712</v>
      </c>
      <c r="O22" s="65">
        <f t="shared" si="1"/>
        <v>0.18035512402739909</v>
      </c>
      <c r="P22" s="66"/>
    </row>
    <row r="23" spans="1:119" ht="15.75">
      <c r="A23" s="67" t="s">
        <v>35</v>
      </c>
      <c r="B23" s="68"/>
      <c r="C23" s="69"/>
      <c r="D23" s="70">
        <f t="shared" ref="D23:M23" si="6">SUM(D24:D24)</f>
        <v>690214</v>
      </c>
      <c r="E23" s="70">
        <f t="shared" si="6"/>
        <v>19800</v>
      </c>
      <c r="F23" s="70">
        <f t="shared" si="6"/>
        <v>0</v>
      </c>
      <c r="G23" s="70">
        <f t="shared" si="6"/>
        <v>1385511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4"/>
        <v>2095525</v>
      </c>
      <c r="O23" s="72">
        <f t="shared" si="1"/>
        <v>139.35791713772693</v>
      </c>
      <c r="P23" s="73"/>
    </row>
    <row r="24" spans="1:119">
      <c r="A24" s="61"/>
      <c r="B24" s="62">
        <v>541</v>
      </c>
      <c r="C24" s="63" t="s">
        <v>61</v>
      </c>
      <c r="D24" s="64">
        <v>690214</v>
      </c>
      <c r="E24" s="64">
        <v>19800</v>
      </c>
      <c r="F24" s="64">
        <v>0</v>
      </c>
      <c r="G24" s="64">
        <v>1385511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2095525</v>
      </c>
      <c r="O24" s="65">
        <f t="shared" si="1"/>
        <v>139.35791713772693</v>
      </c>
      <c r="P24" s="66"/>
    </row>
    <row r="25" spans="1:119" ht="15.75">
      <c r="A25" s="67" t="s">
        <v>50</v>
      </c>
      <c r="B25" s="68"/>
      <c r="C25" s="69"/>
      <c r="D25" s="70">
        <f t="shared" ref="D25:M25" si="7">SUM(D26:D26)</f>
        <v>0</v>
      </c>
      <c r="E25" s="70">
        <f t="shared" si="7"/>
        <v>0</v>
      </c>
      <c r="F25" s="70">
        <f t="shared" si="7"/>
        <v>0</v>
      </c>
      <c r="G25" s="70">
        <f t="shared" si="7"/>
        <v>0</v>
      </c>
      <c r="H25" s="70">
        <f t="shared" si="7"/>
        <v>0</v>
      </c>
      <c r="I25" s="70">
        <f t="shared" si="7"/>
        <v>0</v>
      </c>
      <c r="J25" s="70">
        <f t="shared" si="7"/>
        <v>2045731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4"/>
        <v>2045731</v>
      </c>
      <c r="O25" s="72">
        <f t="shared" si="1"/>
        <v>136.04648533617078</v>
      </c>
      <c r="P25" s="73"/>
    </row>
    <row r="26" spans="1:119">
      <c r="A26" s="61"/>
      <c r="B26" s="62">
        <v>562</v>
      </c>
      <c r="C26" s="63" t="s">
        <v>62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2045731</v>
      </c>
      <c r="K26" s="64">
        <v>0</v>
      </c>
      <c r="L26" s="64">
        <v>0</v>
      </c>
      <c r="M26" s="64">
        <v>0</v>
      </c>
      <c r="N26" s="64">
        <f t="shared" si="4"/>
        <v>2045731</v>
      </c>
      <c r="O26" s="65">
        <f t="shared" si="1"/>
        <v>136.04648533617078</v>
      </c>
      <c r="P26" s="66"/>
    </row>
    <row r="27" spans="1:119" ht="15.75">
      <c r="A27" s="67" t="s">
        <v>37</v>
      </c>
      <c r="B27" s="68"/>
      <c r="C27" s="69"/>
      <c r="D27" s="70">
        <f t="shared" ref="D27:M27" si="8">SUM(D28:D28)</f>
        <v>2171841</v>
      </c>
      <c r="E27" s="70">
        <f t="shared" si="8"/>
        <v>11398</v>
      </c>
      <c r="F27" s="70">
        <f t="shared" si="8"/>
        <v>0</v>
      </c>
      <c r="G27" s="70">
        <f t="shared" si="8"/>
        <v>18856</v>
      </c>
      <c r="H27" s="70">
        <f t="shared" si="8"/>
        <v>0</v>
      </c>
      <c r="I27" s="70">
        <f t="shared" si="8"/>
        <v>0</v>
      </c>
      <c r="J27" s="70">
        <f t="shared" si="8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0">
        <f t="shared" si="4"/>
        <v>2202095</v>
      </c>
      <c r="O27" s="72">
        <f t="shared" si="1"/>
        <v>146.44510208153221</v>
      </c>
      <c r="P27" s="66"/>
    </row>
    <row r="28" spans="1:119">
      <c r="A28" s="61"/>
      <c r="B28" s="62">
        <v>572</v>
      </c>
      <c r="C28" s="63" t="s">
        <v>63</v>
      </c>
      <c r="D28" s="64">
        <v>2171841</v>
      </c>
      <c r="E28" s="64">
        <v>11398</v>
      </c>
      <c r="F28" s="64">
        <v>0</v>
      </c>
      <c r="G28" s="64">
        <v>18856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2202095</v>
      </c>
      <c r="O28" s="65">
        <f t="shared" si="1"/>
        <v>146.44510208153221</v>
      </c>
      <c r="P28" s="66"/>
    </row>
    <row r="29" spans="1:119" ht="15.75">
      <c r="A29" s="67" t="s">
        <v>64</v>
      </c>
      <c r="B29" s="68"/>
      <c r="C29" s="69"/>
      <c r="D29" s="70">
        <f t="shared" ref="D29:M29" si="9">SUM(D30:D30)</f>
        <v>3019921</v>
      </c>
      <c r="E29" s="70">
        <f t="shared" si="9"/>
        <v>0</v>
      </c>
      <c r="F29" s="70">
        <f t="shared" si="9"/>
        <v>0</v>
      </c>
      <c r="G29" s="70">
        <f t="shared" si="9"/>
        <v>0</v>
      </c>
      <c r="H29" s="70">
        <f t="shared" si="9"/>
        <v>0</v>
      </c>
      <c r="I29" s="70">
        <f t="shared" si="9"/>
        <v>1027000</v>
      </c>
      <c r="J29" s="70">
        <f t="shared" si="9"/>
        <v>0</v>
      </c>
      <c r="K29" s="70">
        <f t="shared" si="9"/>
        <v>0</v>
      </c>
      <c r="L29" s="70">
        <f t="shared" si="9"/>
        <v>0</v>
      </c>
      <c r="M29" s="70">
        <f t="shared" si="9"/>
        <v>0</v>
      </c>
      <c r="N29" s="70">
        <f t="shared" si="4"/>
        <v>4046921</v>
      </c>
      <c r="O29" s="72">
        <f t="shared" si="1"/>
        <v>269.13087716964822</v>
      </c>
      <c r="P29" s="66"/>
    </row>
    <row r="30" spans="1:119" ht="15.75" thickBot="1">
      <c r="A30" s="61"/>
      <c r="B30" s="62">
        <v>581</v>
      </c>
      <c r="C30" s="63" t="s">
        <v>65</v>
      </c>
      <c r="D30" s="64">
        <v>3019921</v>
      </c>
      <c r="E30" s="64">
        <v>0</v>
      </c>
      <c r="F30" s="64">
        <v>0</v>
      </c>
      <c r="G30" s="64">
        <v>0</v>
      </c>
      <c r="H30" s="64">
        <v>0</v>
      </c>
      <c r="I30" s="64">
        <v>1027000</v>
      </c>
      <c r="J30" s="64">
        <v>0</v>
      </c>
      <c r="K30" s="64">
        <v>0</v>
      </c>
      <c r="L30" s="64">
        <v>0</v>
      </c>
      <c r="M30" s="64">
        <v>0</v>
      </c>
      <c r="N30" s="64">
        <f t="shared" si="4"/>
        <v>4046921</v>
      </c>
      <c r="O30" s="65">
        <f t="shared" si="1"/>
        <v>269.13087716964822</v>
      </c>
      <c r="P30" s="66"/>
    </row>
    <row r="31" spans="1:119" ht="16.5" thickBot="1">
      <c r="A31" s="74" t="s">
        <v>10</v>
      </c>
      <c r="B31" s="75"/>
      <c r="C31" s="76"/>
      <c r="D31" s="77">
        <f>SUM(D5,D13,D17,D23,D25,D27,D29)</f>
        <v>19795169</v>
      </c>
      <c r="E31" s="77">
        <f t="shared" ref="E31:M31" si="10">SUM(E5,E13,E17,E23,E25,E27,E29)</f>
        <v>534405</v>
      </c>
      <c r="F31" s="77">
        <f t="shared" si="10"/>
        <v>617910</v>
      </c>
      <c r="G31" s="77">
        <f t="shared" si="10"/>
        <v>2409923</v>
      </c>
      <c r="H31" s="77">
        <f t="shared" si="10"/>
        <v>0</v>
      </c>
      <c r="I31" s="77">
        <f t="shared" si="10"/>
        <v>5276314</v>
      </c>
      <c r="J31" s="77">
        <f t="shared" si="10"/>
        <v>2879176</v>
      </c>
      <c r="K31" s="77">
        <f t="shared" si="10"/>
        <v>1372486</v>
      </c>
      <c r="L31" s="77">
        <f t="shared" si="10"/>
        <v>0</v>
      </c>
      <c r="M31" s="77">
        <f t="shared" si="10"/>
        <v>0</v>
      </c>
      <c r="N31" s="77">
        <f t="shared" si="4"/>
        <v>32885383</v>
      </c>
      <c r="O31" s="78">
        <f t="shared" si="1"/>
        <v>2186.9643545920062</v>
      </c>
      <c r="P31" s="59"/>
      <c r="Q31" s="79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</row>
    <row r="32" spans="1:119">
      <c r="A32" s="81"/>
      <c r="B32" s="8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1:1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114" t="s">
        <v>66</v>
      </c>
      <c r="M33" s="114"/>
      <c r="N33" s="114"/>
      <c r="O33" s="88">
        <v>15037</v>
      </c>
    </row>
    <row r="34" spans="1:15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7"/>
    </row>
    <row r="35" spans="1:15" ht="15.75" customHeight="1" thickBot="1">
      <c r="A35" s="118" t="s">
        <v>46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2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3090731</v>
      </c>
      <c r="E5" s="24">
        <f t="shared" si="0"/>
        <v>0</v>
      </c>
      <c r="F5" s="24">
        <f t="shared" si="0"/>
        <v>471928</v>
      </c>
      <c r="G5" s="24">
        <f t="shared" si="0"/>
        <v>2779963</v>
      </c>
      <c r="H5" s="24">
        <f t="shared" si="0"/>
        <v>0</v>
      </c>
      <c r="I5" s="24">
        <f t="shared" si="0"/>
        <v>0</v>
      </c>
      <c r="J5" s="24">
        <f t="shared" si="0"/>
        <v>757049</v>
      </c>
      <c r="K5" s="24">
        <f t="shared" si="0"/>
        <v>917959</v>
      </c>
      <c r="L5" s="24">
        <f t="shared" si="0"/>
        <v>0</v>
      </c>
      <c r="M5" s="24">
        <f t="shared" si="0"/>
        <v>0</v>
      </c>
      <c r="N5" s="25">
        <f>SUM(D5:M5)</f>
        <v>8017630</v>
      </c>
      <c r="O5" s="30">
        <f t="shared" ref="O5:O31" si="1">(N5/O$33)</f>
        <v>543.93690637720488</v>
      </c>
      <c r="P5" s="6"/>
    </row>
    <row r="6" spans="1:133">
      <c r="A6" s="12"/>
      <c r="B6" s="42">
        <v>511</v>
      </c>
      <c r="C6" s="19" t="s">
        <v>19</v>
      </c>
      <c r="D6" s="43">
        <v>86211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86211</v>
      </c>
      <c r="O6" s="44">
        <f t="shared" si="1"/>
        <v>5.8487788331071915</v>
      </c>
      <c r="P6" s="9"/>
    </row>
    <row r="7" spans="1:133">
      <c r="A7" s="12"/>
      <c r="B7" s="42">
        <v>512</v>
      </c>
      <c r="C7" s="19" t="s">
        <v>20</v>
      </c>
      <c r="D7" s="43">
        <v>645417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645417</v>
      </c>
      <c r="O7" s="44">
        <f t="shared" si="1"/>
        <v>43.786770691994576</v>
      </c>
      <c r="P7" s="9"/>
    </row>
    <row r="8" spans="1:133">
      <c r="A8" s="12"/>
      <c r="B8" s="42">
        <v>513</v>
      </c>
      <c r="C8" s="19" t="s">
        <v>21</v>
      </c>
      <c r="D8" s="43">
        <v>540237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540237</v>
      </c>
      <c r="O8" s="44">
        <f t="shared" si="1"/>
        <v>36.651085481682493</v>
      </c>
      <c r="P8" s="9"/>
    </row>
    <row r="9" spans="1:133">
      <c r="A9" s="12"/>
      <c r="B9" s="42">
        <v>514</v>
      </c>
      <c r="C9" s="19" t="s">
        <v>22</v>
      </c>
      <c r="D9" s="43">
        <v>73509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73509</v>
      </c>
      <c r="O9" s="44">
        <f t="shared" si="1"/>
        <v>4.9870420624151963</v>
      </c>
      <c r="P9" s="9"/>
    </row>
    <row r="10" spans="1:133">
      <c r="A10" s="12"/>
      <c r="B10" s="42">
        <v>515</v>
      </c>
      <c r="C10" s="19" t="s">
        <v>23</v>
      </c>
      <c r="D10" s="43">
        <v>587564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587564</v>
      </c>
      <c r="O10" s="44">
        <f t="shared" si="1"/>
        <v>39.861872455902308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916391</v>
      </c>
      <c r="L11" s="43">
        <v>0</v>
      </c>
      <c r="M11" s="43">
        <v>0</v>
      </c>
      <c r="N11" s="43">
        <f t="shared" si="2"/>
        <v>916391</v>
      </c>
      <c r="O11" s="44">
        <f t="shared" si="1"/>
        <v>62.170352781546811</v>
      </c>
      <c r="P11" s="9"/>
    </row>
    <row r="12" spans="1:133">
      <c r="A12" s="12"/>
      <c r="B12" s="42">
        <v>519</v>
      </c>
      <c r="C12" s="19" t="s">
        <v>25</v>
      </c>
      <c r="D12" s="43">
        <v>1157793</v>
      </c>
      <c r="E12" s="43">
        <v>0</v>
      </c>
      <c r="F12" s="43">
        <v>471928</v>
      </c>
      <c r="G12" s="43">
        <v>2779963</v>
      </c>
      <c r="H12" s="43">
        <v>0</v>
      </c>
      <c r="I12" s="43">
        <v>0</v>
      </c>
      <c r="J12" s="43">
        <v>757049</v>
      </c>
      <c r="K12" s="43">
        <v>1568</v>
      </c>
      <c r="L12" s="43">
        <v>0</v>
      </c>
      <c r="M12" s="43">
        <v>0</v>
      </c>
      <c r="N12" s="43">
        <f t="shared" si="2"/>
        <v>5168301</v>
      </c>
      <c r="O12" s="44">
        <f t="shared" si="1"/>
        <v>350.63100407055629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10041250</v>
      </c>
      <c r="E13" s="29">
        <f t="shared" si="3"/>
        <v>546246</v>
      </c>
      <c r="F13" s="29">
        <f t="shared" si="3"/>
        <v>0</v>
      </c>
      <c r="G13" s="29">
        <f t="shared" si="3"/>
        <v>132242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202288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10922026</v>
      </c>
      <c r="O13" s="41">
        <f t="shared" si="1"/>
        <v>740.978697421981</v>
      </c>
      <c r="P13" s="10"/>
    </row>
    <row r="14" spans="1:133">
      <c r="A14" s="12"/>
      <c r="B14" s="42">
        <v>521</v>
      </c>
      <c r="C14" s="19" t="s">
        <v>27</v>
      </c>
      <c r="D14" s="43">
        <v>5546272</v>
      </c>
      <c r="E14" s="43">
        <v>360726</v>
      </c>
      <c r="F14" s="43">
        <v>0</v>
      </c>
      <c r="G14" s="43">
        <v>74112</v>
      </c>
      <c r="H14" s="43">
        <v>0</v>
      </c>
      <c r="I14" s="43">
        <v>0</v>
      </c>
      <c r="J14" s="43">
        <v>0</v>
      </c>
      <c r="K14" s="43">
        <v>119490</v>
      </c>
      <c r="L14" s="43">
        <v>0</v>
      </c>
      <c r="M14" s="43">
        <v>0</v>
      </c>
      <c r="N14" s="43">
        <f t="shared" si="4"/>
        <v>6100600</v>
      </c>
      <c r="O14" s="44">
        <f t="shared" si="1"/>
        <v>413.8805970149254</v>
      </c>
      <c r="P14" s="9"/>
    </row>
    <row r="15" spans="1:133">
      <c r="A15" s="12"/>
      <c r="B15" s="42">
        <v>522</v>
      </c>
      <c r="C15" s="19" t="s">
        <v>28</v>
      </c>
      <c r="D15" s="43">
        <v>4188400</v>
      </c>
      <c r="E15" s="43">
        <v>185520</v>
      </c>
      <c r="F15" s="43">
        <v>0</v>
      </c>
      <c r="G15" s="43">
        <v>58130</v>
      </c>
      <c r="H15" s="43">
        <v>0</v>
      </c>
      <c r="I15" s="43">
        <v>0</v>
      </c>
      <c r="J15" s="43">
        <v>0</v>
      </c>
      <c r="K15" s="43">
        <v>82798</v>
      </c>
      <c r="L15" s="43">
        <v>0</v>
      </c>
      <c r="M15" s="43">
        <v>0</v>
      </c>
      <c r="N15" s="43">
        <f t="shared" si="4"/>
        <v>4514848</v>
      </c>
      <c r="O15" s="44">
        <f t="shared" si="1"/>
        <v>306.29905020352783</v>
      </c>
      <c r="P15" s="9"/>
    </row>
    <row r="16" spans="1:133">
      <c r="A16" s="12"/>
      <c r="B16" s="42">
        <v>524</v>
      </c>
      <c r="C16" s="19" t="s">
        <v>29</v>
      </c>
      <c r="D16" s="43">
        <v>306578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306578</v>
      </c>
      <c r="O16" s="44">
        <f t="shared" si="1"/>
        <v>20.799050203527816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3988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3849553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3853541</v>
      </c>
      <c r="O17" s="41">
        <f t="shared" si="1"/>
        <v>261.4342605156038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2370020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2370020</v>
      </c>
      <c r="O18" s="44">
        <f t="shared" si="1"/>
        <v>160.78833107191315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881109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881109</v>
      </c>
      <c r="O19" s="44">
        <f t="shared" si="1"/>
        <v>59.776729986431477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232272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232272</v>
      </c>
      <c r="O20" s="44">
        <f t="shared" si="1"/>
        <v>15.757937584803257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366152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366152</v>
      </c>
      <c r="O21" s="44">
        <f t="shared" si="1"/>
        <v>24.840705563093621</v>
      </c>
      <c r="P21" s="9"/>
    </row>
    <row r="22" spans="1:119">
      <c r="A22" s="12"/>
      <c r="B22" s="42">
        <v>539</v>
      </c>
      <c r="C22" s="19" t="s">
        <v>44</v>
      </c>
      <c r="D22" s="43">
        <v>0</v>
      </c>
      <c r="E22" s="43">
        <v>3988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3988</v>
      </c>
      <c r="O22" s="44">
        <f t="shared" si="1"/>
        <v>0.27055630936227953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651386</v>
      </c>
      <c r="E23" s="29">
        <f t="shared" si="6"/>
        <v>0</v>
      </c>
      <c r="F23" s="29">
        <f t="shared" si="6"/>
        <v>0</v>
      </c>
      <c r="G23" s="29">
        <f t="shared" si="6"/>
        <v>1005096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1656482</v>
      </c>
      <c r="O23" s="41">
        <f t="shared" si="1"/>
        <v>112.38005427408413</v>
      </c>
      <c r="P23" s="10"/>
    </row>
    <row r="24" spans="1:119">
      <c r="A24" s="12"/>
      <c r="B24" s="42">
        <v>541</v>
      </c>
      <c r="C24" s="19" t="s">
        <v>36</v>
      </c>
      <c r="D24" s="43">
        <v>651386</v>
      </c>
      <c r="E24" s="43">
        <v>0</v>
      </c>
      <c r="F24" s="43">
        <v>0</v>
      </c>
      <c r="G24" s="43">
        <v>1005096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1656482</v>
      </c>
      <c r="O24" s="44">
        <f t="shared" si="1"/>
        <v>112.38005427408413</v>
      </c>
      <c r="P24" s="9"/>
    </row>
    <row r="25" spans="1:119" ht="15.75">
      <c r="A25" s="26" t="s">
        <v>50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1286094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1286094</v>
      </c>
      <c r="O25" s="41">
        <f t="shared" si="1"/>
        <v>87.251967435549531</v>
      </c>
      <c r="P25" s="10"/>
    </row>
    <row r="26" spans="1:119">
      <c r="A26" s="12"/>
      <c r="B26" s="42">
        <v>562</v>
      </c>
      <c r="C26" s="19" t="s">
        <v>51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1286094</v>
      </c>
      <c r="K26" s="43">
        <v>0</v>
      </c>
      <c r="L26" s="43">
        <v>0</v>
      </c>
      <c r="M26" s="43">
        <v>0</v>
      </c>
      <c r="N26" s="43">
        <f t="shared" si="4"/>
        <v>1286094</v>
      </c>
      <c r="O26" s="44">
        <f t="shared" si="1"/>
        <v>87.251967435549531</v>
      </c>
      <c r="P26" s="9"/>
    </row>
    <row r="27" spans="1:119" ht="15.75">
      <c r="A27" s="26" t="s">
        <v>37</v>
      </c>
      <c r="B27" s="27"/>
      <c r="C27" s="28"/>
      <c r="D27" s="29">
        <f t="shared" ref="D27:M27" si="8">SUM(D28:D28)</f>
        <v>2030471</v>
      </c>
      <c r="E27" s="29">
        <f t="shared" si="8"/>
        <v>21500</v>
      </c>
      <c r="F27" s="29">
        <f t="shared" si="8"/>
        <v>0</v>
      </c>
      <c r="G27" s="29">
        <f t="shared" si="8"/>
        <v>85364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2137335</v>
      </c>
      <c r="O27" s="41">
        <f t="shared" si="1"/>
        <v>145.00237449118046</v>
      </c>
      <c r="P27" s="9"/>
    </row>
    <row r="28" spans="1:119">
      <c r="A28" s="12"/>
      <c r="B28" s="42">
        <v>572</v>
      </c>
      <c r="C28" s="19" t="s">
        <v>38</v>
      </c>
      <c r="D28" s="43">
        <v>2030471</v>
      </c>
      <c r="E28" s="43">
        <v>21500</v>
      </c>
      <c r="F28" s="43">
        <v>0</v>
      </c>
      <c r="G28" s="43">
        <v>85364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2137335</v>
      </c>
      <c r="O28" s="44">
        <f t="shared" si="1"/>
        <v>145.00237449118046</v>
      </c>
      <c r="P28" s="9"/>
    </row>
    <row r="29" spans="1:119" ht="15.75">
      <c r="A29" s="26" t="s">
        <v>40</v>
      </c>
      <c r="B29" s="27"/>
      <c r="C29" s="28"/>
      <c r="D29" s="29">
        <f t="shared" ref="D29:M29" si="9">SUM(D30:D30)</f>
        <v>882330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949935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1832265</v>
      </c>
      <c r="O29" s="41">
        <f t="shared" si="1"/>
        <v>124.30563093622796</v>
      </c>
      <c r="P29" s="9"/>
    </row>
    <row r="30" spans="1:119" ht="15.75" thickBot="1">
      <c r="A30" s="12"/>
      <c r="B30" s="42">
        <v>581</v>
      </c>
      <c r="C30" s="19" t="s">
        <v>39</v>
      </c>
      <c r="D30" s="43">
        <v>882330</v>
      </c>
      <c r="E30" s="43">
        <v>0</v>
      </c>
      <c r="F30" s="43">
        <v>0</v>
      </c>
      <c r="G30" s="43">
        <v>0</v>
      </c>
      <c r="H30" s="43">
        <v>0</v>
      </c>
      <c r="I30" s="43">
        <v>949935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1832265</v>
      </c>
      <c r="O30" s="44">
        <f t="shared" si="1"/>
        <v>124.30563093622796</v>
      </c>
      <c r="P30" s="9"/>
    </row>
    <row r="31" spans="1:119" ht="16.5" thickBot="1">
      <c r="A31" s="13" t="s">
        <v>10</v>
      </c>
      <c r="B31" s="21"/>
      <c r="C31" s="20"/>
      <c r="D31" s="14">
        <f>SUM(D5,D13,D17,D23,D25,D27,D29)</f>
        <v>16696168</v>
      </c>
      <c r="E31" s="14">
        <f t="shared" ref="E31:M31" si="10">SUM(E5,E13,E17,E23,E25,E27,E29)</f>
        <v>571734</v>
      </c>
      <c r="F31" s="14">
        <f t="shared" si="10"/>
        <v>471928</v>
      </c>
      <c r="G31" s="14">
        <f t="shared" si="10"/>
        <v>4002665</v>
      </c>
      <c r="H31" s="14">
        <f t="shared" si="10"/>
        <v>0</v>
      </c>
      <c r="I31" s="14">
        <f t="shared" si="10"/>
        <v>4799488</v>
      </c>
      <c r="J31" s="14">
        <f t="shared" si="10"/>
        <v>2043143</v>
      </c>
      <c r="K31" s="14">
        <f t="shared" si="10"/>
        <v>1120247</v>
      </c>
      <c r="L31" s="14">
        <f t="shared" si="10"/>
        <v>0</v>
      </c>
      <c r="M31" s="14">
        <f t="shared" si="10"/>
        <v>0</v>
      </c>
      <c r="N31" s="14">
        <f t="shared" si="4"/>
        <v>29705373</v>
      </c>
      <c r="O31" s="35">
        <f t="shared" si="1"/>
        <v>2015.2898914518319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54</v>
      </c>
      <c r="M33" s="90"/>
      <c r="N33" s="90"/>
      <c r="O33" s="39">
        <v>14740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3279518</v>
      </c>
      <c r="E5" s="24">
        <f t="shared" si="0"/>
        <v>0</v>
      </c>
      <c r="F5" s="24">
        <f t="shared" si="0"/>
        <v>5028060</v>
      </c>
      <c r="G5" s="24">
        <f t="shared" si="0"/>
        <v>589050</v>
      </c>
      <c r="H5" s="24">
        <f t="shared" si="0"/>
        <v>0</v>
      </c>
      <c r="I5" s="24">
        <f t="shared" si="0"/>
        <v>0</v>
      </c>
      <c r="J5" s="24">
        <f t="shared" si="0"/>
        <v>712576</v>
      </c>
      <c r="K5" s="24">
        <f t="shared" si="0"/>
        <v>1658714</v>
      </c>
      <c r="L5" s="24">
        <f t="shared" si="0"/>
        <v>0</v>
      </c>
      <c r="M5" s="24">
        <f t="shared" si="0"/>
        <v>0</v>
      </c>
      <c r="N5" s="25">
        <f>SUM(D5:M5)</f>
        <v>11267918</v>
      </c>
      <c r="O5" s="30">
        <f t="shared" ref="O5:O31" si="1">(N5/O$33)</f>
        <v>808.4894884121403</v>
      </c>
      <c r="P5" s="6"/>
    </row>
    <row r="6" spans="1:133">
      <c r="A6" s="12"/>
      <c r="B6" s="42">
        <v>511</v>
      </c>
      <c r="C6" s="19" t="s">
        <v>19</v>
      </c>
      <c r="D6" s="43">
        <v>78843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78843</v>
      </c>
      <c r="O6" s="44">
        <f t="shared" si="1"/>
        <v>5.6570998062710771</v>
      </c>
      <c r="P6" s="9"/>
    </row>
    <row r="7" spans="1:133">
      <c r="A7" s="12"/>
      <c r="B7" s="42">
        <v>512</v>
      </c>
      <c r="C7" s="19" t="s">
        <v>20</v>
      </c>
      <c r="D7" s="43">
        <v>737973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737973</v>
      </c>
      <c r="O7" s="44">
        <f t="shared" si="1"/>
        <v>52.950635000358758</v>
      </c>
      <c r="P7" s="9"/>
    </row>
    <row r="8" spans="1:133">
      <c r="A8" s="12"/>
      <c r="B8" s="42">
        <v>513</v>
      </c>
      <c r="C8" s="19" t="s">
        <v>21</v>
      </c>
      <c r="D8" s="43">
        <v>568467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568467</v>
      </c>
      <c r="O8" s="44">
        <f t="shared" si="1"/>
        <v>40.788333213747578</v>
      </c>
      <c r="P8" s="9"/>
    </row>
    <row r="9" spans="1:133">
      <c r="A9" s="12"/>
      <c r="B9" s="42">
        <v>514</v>
      </c>
      <c r="C9" s="19" t="s">
        <v>22</v>
      </c>
      <c r="D9" s="43">
        <v>61595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61595</v>
      </c>
      <c r="O9" s="44">
        <f t="shared" si="1"/>
        <v>4.4195307454975961</v>
      </c>
      <c r="P9" s="9"/>
    </row>
    <row r="10" spans="1:133">
      <c r="A10" s="12"/>
      <c r="B10" s="42">
        <v>515</v>
      </c>
      <c r="C10" s="19" t="s">
        <v>23</v>
      </c>
      <c r="D10" s="43">
        <v>636376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636376</v>
      </c>
      <c r="O10" s="44">
        <f t="shared" si="1"/>
        <v>45.660902633278326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1657145</v>
      </c>
      <c r="L11" s="43">
        <v>0</v>
      </c>
      <c r="M11" s="43">
        <v>0</v>
      </c>
      <c r="N11" s="43">
        <f t="shared" si="2"/>
        <v>1657145</v>
      </c>
      <c r="O11" s="44">
        <f t="shared" si="1"/>
        <v>118.90256152687093</v>
      </c>
      <c r="P11" s="9"/>
    </row>
    <row r="12" spans="1:133">
      <c r="A12" s="12"/>
      <c r="B12" s="42">
        <v>519</v>
      </c>
      <c r="C12" s="19" t="s">
        <v>25</v>
      </c>
      <c r="D12" s="43">
        <v>1196264</v>
      </c>
      <c r="E12" s="43">
        <v>0</v>
      </c>
      <c r="F12" s="43">
        <v>5028060</v>
      </c>
      <c r="G12" s="43">
        <v>589050</v>
      </c>
      <c r="H12" s="43">
        <v>0</v>
      </c>
      <c r="I12" s="43">
        <v>0</v>
      </c>
      <c r="J12" s="43">
        <v>712576</v>
      </c>
      <c r="K12" s="43">
        <v>1569</v>
      </c>
      <c r="L12" s="43">
        <v>0</v>
      </c>
      <c r="M12" s="43">
        <v>0</v>
      </c>
      <c r="N12" s="43">
        <f t="shared" si="2"/>
        <v>7527519</v>
      </c>
      <c r="O12" s="44">
        <f t="shared" si="1"/>
        <v>540.11042548611613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9587901</v>
      </c>
      <c r="E13" s="29">
        <f t="shared" si="3"/>
        <v>607999</v>
      </c>
      <c r="F13" s="29">
        <f t="shared" si="3"/>
        <v>0</v>
      </c>
      <c r="G13" s="29">
        <f t="shared" si="3"/>
        <v>249965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182286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10628151</v>
      </c>
      <c r="O13" s="41">
        <f t="shared" si="1"/>
        <v>762.58527660185121</v>
      </c>
      <c r="P13" s="10"/>
    </row>
    <row r="14" spans="1:133">
      <c r="A14" s="12"/>
      <c r="B14" s="42">
        <v>521</v>
      </c>
      <c r="C14" s="19" t="s">
        <v>27</v>
      </c>
      <c r="D14" s="43">
        <v>5182561</v>
      </c>
      <c r="E14" s="43">
        <v>236827</v>
      </c>
      <c r="F14" s="43">
        <v>0</v>
      </c>
      <c r="G14" s="43">
        <v>53828</v>
      </c>
      <c r="H14" s="43">
        <v>0</v>
      </c>
      <c r="I14" s="43">
        <v>0</v>
      </c>
      <c r="J14" s="43">
        <v>0</v>
      </c>
      <c r="K14" s="43">
        <v>108430</v>
      </c>
      <c r="L14" s="43">
        <v>0</v>
      </c>
      <c r="M14" s="43">
        <v>0</v>
      </c>
      <c r="N14" s="43">
        <f t="shared" si="4"/>
        <v>5581646</v>
      </c>
      <c r="O14" s="44">
        <f t="shared" si="1"/>
        <v>400.49121044701155</v>
      </c>
      <c r="P14" s="9"/>
    </row>
    <row r="15" spans="1:133">
      <c r="A15" s="12"/>
      <c r="B15" s="42">
        <v>522</v>
      </c>
      <c r="C15" s="19" t="s">
        <v>28</v>
      </c>
      <c r="D15" s="43">
        <v>4102166</v>
      </c>
      <c r="E15" s="43">
        <v>371172</v>
      </c>
      <c r="F15" s="43">
        <v>0</v>
      </c>
      <c r="G15" s="43">
        <v>196137</v>
      </c>
      <c r="H15" s="43">
        <v>0</v>
      </c>
      <c r="I15" s="43">
        <v>0</v>
      </c>
      <c r="J15" s="43">
        <v>0</v>
      </c>
      <c r="K15" s="43">
        <v>73856</v>
      </c>
      <c r="L15" s="43">
        <v>0</v>
      </c>
      <c r="M15" s="43">
        <v>0</v>
      </c>
      <c r="N15" s="43">
        <f t="shared" si="4"/>
        <v>4743331</v>
      </c>
      <c r="O15" s="44">
        <f t="shared" si="1"/>
        <v>340.34089115304585</v>
      </c>
      <c r="P15" s="9"/>
    </row>
    <row r="16" spans="1:133">
      <c r="A16" s="12"/>
      <c r="B16" s="42">
        <v>524</v>
      </c>
      <c r="C16" s="19" t="s">
        <v>29</v>
      </c>
      <c r="D16" s="43">
        <v>303174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303174</v>
      </c>
      <c r="O16" s="44">
        <f t="shared" si="1"/>
        <v>21.753175001793785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37948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3731981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3769929</v>
      </c>
      <c r="O17" s="41">
        <f t="shared" si="1"/>
        <v>270.49788333213746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2342308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2342308</v>
      </c>
      <c r="O18" s="44">
        <f t="shared" si="1"/>
        <v>168.06400229604648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829955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829955</v>
      </c>
      <c r="O19" s="44">
        <f t="shared" si="1"/>
        <v>59.550477147162233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228929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228929</v>
      </c>
      <c r="O20" s="44">
        <f t="shared" si="1"/>
        <v>16.42598837626462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330789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330789</v>
      </c>
      <c r="O21" s="44">
        <f t="shared" si="1"/>
        <v>23.734591375475354</v>
      </c>
      <c r="P21" s="9"/>
    </row>
    <row r="22" spans="1:119">
      <c r="A22" s="12"/>
      <c r="B22" s="42">
        <v>539</v>
      </c>
      <c r="C22" s="19" t="s">
        <v>44</v>
      </c>
      <c r="D22" s="43">
        <v>0</v>
      </c>
      <c r="E22" s="43">
        <v>37948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37948</v>
      </c>
      <c r="O22" s="44">
        <f t="shared" si="1"/>
        <v>2.7228241371887782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613793</v>
      </c>
      <c r="E23" s="29">
        <f t="shared" si="6"/>
        <v>41819</v>
      </c>
      <c r="F23" s="29">
        <f t="shared" si="6"/>
        <v>0</v>
      </c>
      <c r="G23" s="29">
        <f t="shared" si="6"/>
        <v>2631331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3286943</v>
      </c>
      <c r="O23" s="41">
        <f t="shared" si="1"/>
        <v>235.84293606945542</v>
      </c>
      <c r="P23" s="10"/>
    </row>
    <row r="24" spans="1:119">
      <c r="A24" s="12"/>
      <c r="B24" s="42">
        <v>541</v>
      </c>
      <c r="C24" s="19" t="s">
        <v>36</v>
      </c>
      <c r="D24" s="43">
        <v>613793</v>
      </c>
      <c r="E24" s="43">
        <v>41819</v>
      </c>
      <c r="F24" s="43">
        <v>0</v>
      </c>
      <c r="G24" s="43">
        <v>2631331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3286943</v>
      </c>
      <c r="O24" s="44">
        <f t="shared" si="1"/>
        <v>235.84293606945542</v>
      </c>
      <c r="P24" s="9"/>
    </row>
    <row r="25" spans="1:119" ht="15.75">
      <c r="A25" s="26" t="s">
        <v>50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343577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343577</v>
      </c>
      <c r="O25" s="41">
        <f t="shared" si="1"/>
        <v>24.652148956016358</v>
      </c>
      <c r="P25" s="10"/>
    </row>
    <row r="26" spans="1:119">
      <c r="A26" s="12"/>
      <c r="B26" s="42">
        <v>562</v>
      </c>
      <c r="C26" s="19" t="s">
        <v>51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343577</v>
      </c>
      <c r="K26" s="43">
        <v>0</v>
      </c>
      <c r="L26" s="43">
        <v>0</v>
      </c>
      <c r="M26" s="43">
        <v>0</v>
      </c>
      <c r="N26" s="43">
        <f t="shared" si="4"/>
        <v>343577</v>
      </c>
      <c r="O26" s="44">
        <f t="shared" si="1"/>
        <v>24.652148956016358</v>
      </c>
      <c r="P26" s="9"/>
    </row>
    <row r="27" spans="1:119" ht="15.75">
      <c r="A27" s="26" t="s">
        <v>37</v>
      </c>
      <c r="B27" s="27"/>
      <c r="C27" s="28"/>
      <c r="D27" s="29">
        <f t="shared" ref="D27:M27" si="8">SUM(D28:D28)</f>
        <v>2003391</v>
      </c>
      <c r="E27" s="29">
        <f t="shared" si="8"/>
        <v>0</v>
      </c>
      <c r="F27" s="29">
        <f t="shared" si="8"/>
        <v>0</v>
      </c>
      <c r="G27" s="29">
        <f t="shared" si="8"/>
        <v>12935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2016326</v>
      </c>
      <c r="O27" s="41">
        <f t="shared" si="1"/>
        <v>144.67432015498315</v>
      </c>
      <c r="P27" s="9"/>
    </row>
    <row r="28" spans="1:119">
      <c r="A28" s="12"/>
      <c r="B28" s="42">
        <v>572</v>
      </c>
      <c r="C28" s="19" t="s">
        <v>38</v>
      </c>
      <c r="D28" s="43">
        <v>2003391</v>
      </c>
      <c r="E28" s="43">
        <v>0</v>
      </c>
      <c r="F28" s="43">
        <v>0</v>
      </c>
      <c r="G28" s="43">
        <v>12935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2016326</v>
      </c>
      <c r="O28" s="44">
        <f t="shared" si="1"/>
        <v>144.67432015498315</v>
      </c>
      <c r="P28" s="9"/>
    </row>
    <row r="29" spans="1:119" ht="15.75">
      <c r="A29" s="26" t="s">
        <v>40</v>
      </c>
      <c r="B29" s="27"/>
      <c r="C29" s="28"/>
      <c r="D29" s="29">
        <f t="shared" ref="D29:M29" si="9">SUM(D30:D30)</f>
        <v>681876</v>
      </c>
      <c r="E29" s="29">
        <f t="shared" si="9"/>
        <v>125000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850000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1656876</v>
      </c>
      <c r="O29" s="41">
        <f t="shared" si="1"/>
        <v>118.88326038602281</v>
      </c>
      <c r="P29" s="9"/>
    </row>
    <row r="30" spans="1:119" ht="15.75" thickBot="1">
      <c r="A30" s="12"/>
      <c r="B30" s="42">
        <v>581</v>
      </c>
      <c r="C30" s="19" t="s">
        <v>39</v>
      </c>
      <c r="D30" s="43">
        <v>681876</v>
      </c>
      <c r="E30" s="43">
        <v>125000</v>
      </c>
      <c r="F30" s="43">
        <v>0</v>
      </c>
      <c r="G30" s="43">
        <v>0</v>
      </c>
      <c r="H30" s="43">
        <v>0</v>
      </c>
      <c r="I30" s="43">
        <v>850000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1656876</v>
      </c>
      <c r="O30" s="44">
        <f t="shared" si="1"/>
        <v>118.88326038602281</v>
      </c>
      <c r="P30" s="9"/>
    </row>
    <row r="31" spans="1:119" ht="16.5" thickBot="1">
      <c r="A31" s="13" t="s">
        <v>10</v>
      </c>
      <c r="B31" s="21"/>
      <c r="C31" s="20"/>
      <c r="D31" s="14">
        <f>SUM(D5,D13,D17,D23,D25,D27,D29)</f>
        <v>16166479</v>
      </c>
      <c r="E31" s="14">
        <f t="shared" ref="E31:M31" si="10">SUM(E5,E13,E17,E23,E25,E27,E29)</f>
        <v>812766</v>
      </c>
      <c r="F31" s="14">
        <f t="shared" si="10"/>
        <v>5028060</v>
      </c>
      <c r="G31" s="14">
        <f t="shared" si="10"/>
        <v>3483281</v>
      </c>
      <c r="H31" s="14">
        <f t="shared" si="10"/>
        <v>0</v>
      </c>
      <c r="I31" s="14">
        <f t="shared" si="10"/>
        <v>4581981</v>
      </c>
      <c r="J31" s="14">
        <f t="shared" si="10"/>
        <v>1056153</v>
      </c>
      <c r="K31" s="14">
        <f t="shared" si="10"/>
        <v>1841000</v>
      </c>
      <c r="L31" s="14">
        <f t="shared" si="10"/>
        <v>0</v>
      </c>
      <c r="M31" s="14">
        <f t="shared" si="10"/>
        <v>0</v>
      </c>
      <c r="N31" s="14">
        <f t="shared" si="4"/>
        <v>32969720</v>
      </c>
      <c r="O31" s="35">
        <f t="shared" si="1"/>
        <v>2365.6253139126065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52</v>
      </c>
      <c r="M33" s="90"/>
      <c r="N33" s="90"/>
      <c r="O33" s="39">
        <v>13937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3031093</v>
      </c>
      <c r="E5" s="24">
        <f t="shared" si="0"/>
        <v>0</v>
      </c>
      <c r="F5" s="24">
        <f t="shared" si="0"/>
        <v>2505711</v>
      </c>
      <c r="G5" s="24">
        <f t="shared" si="0"/>
        <v>244118</v>
      </c>
      <c r="H5" s="24">
        <f t="shared" si="0"/>
        <v>0</v>
      </c>
      <c r="I5" s="24">
        <f t="shared" si="0"/>
        <v>0</v>
      </c>
      <c r="J5" s="24">
        <f t="shared" si="0"/>
        <v>692860</v>
      </c>
      <c r="K5" s="24">
        <f t="shared" si="0"/>
        <v>837509</v>
      </c>
      <c r="L5" s="24">
        <f t="shared" si="0"/>
        <v>0</v>
      </c>
      <c r="M5" s="24">
        <f t="shared" si="0"/>
        <v>0</v>
      </c>
      <c r="N5" s="25">
        <f>SUM(D5:M5)</f>
        <v>7311291</v>
      </c>
      <c r="O5" s="30">
        <f t="shared" ref="O5:O29" si="1">(N5/O$31)</f>
        <v>527.20586962792038</v>
      </c>
      <c r="P5" s="6"/>
    </row>
    <row r="6" spans="1:133">
      <c r="A6" s="12"/>
      <c r="B6" s="42">
        <v>511</v>
      </c>
      <c r="C6" s="19" t="s">
        <v>19</v>
      </c>
      <c r="D6" s="43">
        <v>74645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74645</v>
      </c>
      <c r="O6" s="44">
        <f t="shared" si="1"/>
        <v>5.3825353331410444</v>
      </c>
      <c r="P6" s="9"/>
    </row>
    <row r="7" spans="1:133">
      <c r="A7" s="12"/>
      <c r="B7" s="42">
        <v>512</v>
      </c>
      <c r="C7" s="19" t="s">
        <v>20</v>
      </c>
      <c r="D7" s="43">
        <v>656052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656052</v>
      </c>
      <c r="O7" s="44">
        <f t="shared" si="1"/>
        <v>47.30689356792616</v>
      </c>
      <c r="P7" s="9"/>
    </row>
    <row r="8" spans="1:133">
      <c r="A8" s="12"/>
      <c r="B8" s="42">
        <v>513</v>
      </c>
      <c r="C8" s="19" t="s">
        <v>21</v>
      </c>
      <c r="D8" s="43">
        <v>583416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583416</v>
      </c>
      <c r="O8" s="44">
        <f t="shared" si="1"/>
        <v>42.069224113066049</v>
      </c>
      <c r="P8" s="9"/>
    </row>
    <row r="9" spans="1:133">
      <c r="A9" s="12"/>
      <c r="B9" s="42">
        <v>514</v>
      </c>
      <c r="C9" s="19" t="s">
        <v>22</v>
      </c>
      <c r="D9" s="43">
        <v>29110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29110</v>
      </c>
      <c r="O9" s="44">
        <f t="shared" si="1"/>
        <v>2.099077011825786</v>
      </c>
      <c r="P9" s="9"/>
    </row>
    <row r="10" spans="1:133">
      <c r="A10" s="12"/>
      <c r="B10" s="42">
        <v>515</v>
      </c>
      <c r="C10" s="19" t="s">
        <v>23</v>
      </c>
      <c r="D10" s="43">
        <v>611785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611785</v>
      </c>
      <c r="O10" s="44">
        <f t="shared" si="1"/>
        <v>44.114868762618975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836378</v>
      </c>
      <c r="L11" s="43">
        <v>0</v>
      </c>
      <c r="M11" s="43">
        <v>0</v>
      </c>
      <c r="N11" s="43">
        <f t="shared" si="2"/>
        <v>836378</v>
      </c>
      <c r="O11" s="44">
        <f t="shared" si="1"/>
        <v>60.309922122872798</v>
      </c>
      <c r="P11" s="9"/>
    </row>
    <row r="12" spans="1:133">
      <c r="A12" s="12"/>
      <c r="B12" s="42">
        <v>519</v>
      </c>
      <c r="C12" s="19" t="s">
        <v>25</v>
      </c>
      <c r="D12" s="43">
        <v>1076085</v>
      </c>
      <c r="E12" s="43">
        <v>0</v>
      </c>
      <c r="F12" s="43">
        <v>2505711</v>
      </c>
      <c r="G12" s="43">
        <v>244118</v>
      </c>
      <c r="H12" s="43">
        <v>0</v>
      </c>
      <c r="I12" s="43">
        <v>0</v>
      </c>
      <c r="J12" s="43">
        <v>692860</v>
      </c>
      <c r="K12" s="43">
        <v>1131</v>
      </c>
      <c r="L12" s="43">
        <v>0</v>
      </c>
      <c r="M12" s="43">
        <v>0</v>
      </c>
      <c r="N12" s="43">
        <f t="shared" si="2"/>
        <v>4519905</v>
      </c>
      <c r="O12" s="44">
        <f t="shared" si="1"/>
        <v>325.92334871646955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9107096</v>
      </c>
      <c r="E13" s="29">
        <f t="shared" si="3"/>
        <v>430783</v>
      </c>
      <c r="F13" s="29">
        <f t="shared" si="3"/>
        <v>0</v>
      </c>
      <c r="G13" s="29">
        <f t="shared" si="3"/>
        <v>82692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182421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9802992</v>
      </c>
      <c r="O13" s="41">
        <f t="shared" si="1"/>
        <v>706.87856936832998</v>
      </c>
      <c r="P13" s="10"/>
    </row>
    <row r="14" spans="1:133">
      <c r="A14" s="12"/>
      <c r="B14" s="42">
        <v>521</v>
      </c>
      <c r="C14" s="19" t="s">
        <v>27</v>
      </c>
      <c r="D14" s="43">
        <v>4899191</v>
      </c>
      <c r="E14" s="43">
        <v>268614</v>
      </c>
      <c r="F14" s="43">
        <v>0</v>
      </c>
      <c r="G14" s="43">
        <v>57801</v>
      </c>
      <c r="H14" s="43">
        <v>0</v>
      </c>
      <c r="I14" s="43">
        <v>0</v>
      </c>
      <c r="J14" s="43">
        <v>0</v>
      </c>
      <c r="K14" s="43">
        <v>110688</v>
      </c>
      <c r="L14" s="43">
        <v>0</v>
      </c>
      <c r="M14" s="43">
        <v>0</v>
      </c>
      <c r="N14" s="43">
        <f t="shared" si="4"/>
        <v>5336294</v>
      </c>
      <c r="O14" s="44">
        <f t="shared" si="1"/>
        <v>384.79189501009517</v>
      </c>
      <c r="P14" s="9"/>
    </row>
    <row r="15" spans="1:133">
      <c r="A15" s="12"/>
      <c r="B15" s="42">
        <v>522</v>
      </c>
      <c r="C15" s="19" t="s">
        <v>28</v>
      </c>
      <c r="D15" s="43">
        <v>3891124</v>
      </c>
      <c r="E15" s="43">
        <v>162169</v>
      </c>
      <c r="F15" s="43">
        <v>0</v>
      </c>
      <c r="G15" s="43">
        <v>24891</v>
      </c>
      <c r="H15" s="43">
        <v>0</v>
      </c>
      <c r="I15" s="43">
        <v>0</v>
      </c>
      <c r="J15" s="43">
        <v>0</v>
      </c>
      <c r="K15" s="43">
        <v>71733</v>
      </c>
      <c r="L15" s="43">
        <v>0</v>
      </c>
      <c r="M15" s="43">
        <v>0</v>
      </c>
      <c r="N15" s="43">
        <f t="shared" si="4"/>
        <v>4149917</v>
      </c>
      <c r="O15" s="44">
        <f t="shared" si="1"/>
        <v>299.24408710700897</v>
      </c>
      <c r="P15" s="9"/>
    </row>
    <row r="16" spans="1:133">
      <c r="A16" s="12"/>
      <c r="B16" s="42">
        <v>524</v>
      </c>
      <c r="C16" s="19" t="s">
        <v>29</v>
      </c>
      <c r="D16" s="43">
        <v>316781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316781</v>
      </c>
      <c r="O16" s="44">
        <f t="shared" si="1"/>
        <v>22.842587251225844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46665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3950121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3996786</v>
      </c>
      <c r="O17" s="41">
        <f t="shared" si="1"/>
        <v>288.20204788001155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2533049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2533049</v>
      </c>
      <c r="O18" s="44">
        <f t="shared" si="1"/>
        <v>182.65423997692528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783894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783894</v>
      </c>
      <c r="O19" s="44">
        <f t="shared" si="1"/>
        <v>56.525382174790884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229417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229417</v>
      </c>
      <c r="O20" s="44">
        <f t="shared" si="1"/>
        <v>16.54290452841073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403761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403761</v>
      </c>
      <c r="O21" s="44">
        <f t="shared" si="1"/>
        <v>29.114580328814537</v>
      </c>
      <c r="P21" s="9"/>
    </row>
    <row r="22" spans="1:119">
      <c r="A22" s="12"/>
      <c r="B22" s="42">
        <v>539</v>
      </c>
      <c r="C22" s="19" t="s">
        <v>44</v>
      </c>
      <c r="D22" s="43">
        <v>0</v>
      </c>
      <c r="E22" s="43">
        <v>46665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46665</v>
      </c>
      <c r="O22" s="44">
        <f t="shared" si="1"/>
        <v>3.3649408710700892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607018</v>
      </c>
      <c r="E23" s="29">
        <f t="shared" si="6"/>
        <v>0</v>
      </c>
      <c r="F23" s="29">
        <f t="shared" si="6"/>
        <v>0</v>
      </c>
      <c r="G23" s="29">
        <f t="shared" si="6"/>
        <v>1022228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1629246</v>
      </c>
      <c r="O23" s="41">
        <f t="shared" si="1"/>
        <v>117.48240553792904</v>
      </c>
      <c r="P23" s="10"/>
    </row>
    <row r="24" spans="1:119">
      <c r="A24" s="12"/>
      <c r="B24" s="42">
        <v>541</v>
      </c>
      <c r="C24" s="19" t="s">
        <v>36</v>
      </c>
      <c r="D24" s="43">
        <v>607018</v>
      </c>
      <c r="E24" s="43">
        <v>0</v>
      </c>
      <c r="F24" s="43">
        <v>0</v>
      </c>
      <c r="G24" s="43">
        <v>1022228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1629246</v>
      </c>
      <c r="O24" s="44">
        <f t="shared" si="1"/>
        <v>117.48240553792904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1973933</v>
      </c>
      <c r="E25" s="29">
        <f t="shared" si="7"/>
        <v>75877</v>
      </c>
      <c r="F25" s="29">
        <f t="shared" si="7"/>
        <v>0</v>
      </c>
      <c r="G25" s="29">
        <f t="shared" si="7"/>
        <v>232932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2282742</v>
      </c>
      <c r="O25" s="41">
        <f t="shared" si="1"/>
        <v>164.60498990481685</v>
      </c>
      <c r="P25" s="9"/>
    </row>
    <row r="26" spans="1:119">
      <c r="A26" s="12"/>
      <c r="B26" s="42">
        <v>572</v>
      </c>
      <c r="C26" s="19" t="s">
        <v>38</v>
      </c>
      <c r="D26" s="43">
        <v>1973933</v>
      </c>
      <c r="E26" s="43">
        <v>75877</v>
      </c>
      <c r="F26" s="43">
        <v>0</v>
      </c>
      <c r="G26" s="43">
        <v>232932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2282742</v>
      </c>
      <c r="O26" s="44">
        <f t="shared" si="1"/>
        <v>164.60498990481685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2917255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850000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3767255</v>
      </c>
      <c r="O27" s="41">
        <f t="shared" si="1"/>
        <v>271.65092298817422</v>
      </c>
      <c r="P27" s="9"/>
    </row>
    <row r="28" spans="1:119" ht="15.75" thickBot="1">
      <c r="A28" s="12"/>
      <c r="B28" s="42">
        <v>581</v>
      </c>
      <c r="C28" s="19" t="s">
        <v>39</v>
      </c>
      <c r="D28" s="43">
        <v>2917255</v>
      </c>
      <c r="E28" s="43">
        <v>0</v>
      </c>
      <c r="F28" s="43">
        <v>0</v>
      </c>
      <c r="G28" s="43">
        <v>0</v>
      </c>
      <c r="H28" s="43">
        <v>0</v>
      </c>
      <c r="I28" s="43">
        <v>850000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3767255</v>
      </c>
      <c r="O28" s="44">
        <f t="shared" si="1"/>
        <v>271.65092298817422</v>
      </c>
      <c r="P28" s="9"/>
    </row>
    <row r="29" spans="1:119" ht="16.5" thickBot="1">
      <c r="A29" s="13" t="s">
        <v>10</v>
      </c>
      <c r="B29" s="21"/>
      <c r="C29" s="20"/>
      <c r="D29" s="14">
        <f>SUM(D5,D13,D17,D23,D25,D27)</f>
        <v>17636395</v>
      </c>
      <c r="E29" s="14">
        <f t="shared" ref="E29:M29" si="9">SUM(E5,E13,E17,E23,E25,E27)</f>
        <v>553325</v>
      </c>
      <c r="F29" s="14">
        <f t="shared" si="9"/>
        <v>2505711</v>
      </c>
      <c r="G29" s="14">
        <f t="shared" si="9"/>
        <v>1581970</v>
      </c>
      <c r="H29" s="14">
        <f t="shared" si="9"/>
        <v>0</v>
      </c>
      <c r="I29" s="14">
        <f t="shared" si="9"/>
        <v>4800121</v>
      </c>
      <c r="J29" s="14">
        <f t="shared" si="9"/>
        <v>692860</v>
      </c>
      <c r="K29" s="14">
        <f t="shared" si="9"/>
        <v>1019930</v>
      </c>
      <c r="L29" s="14">
        <f t="shared" si="9"/>
        <v>0</v>
      </c>
      <c r="M29" s="14">
        <f t="shared" si="9"/>
        <v>0</v>
      </c>
      <c r="N29" s="14">
        <f t="shared" si="4"/>
        <v>28790312</v>
      </c>
      <c r="O29" s="35">
        <f t="shared" si="1"/>
        <v>2076.0248053071819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48</v>
      </c>
      <c r="M31" s="90"/>
      <c r="N31" s="90"/>
      <c r="O31" s="39">
        <v>13868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3155944</v>
      </c>
      <c r="E5" s="24">
        <f t="shared" ref="E5:M5" si="0">SUM(E6:E12)</f>
        <v>0</v>
      </c>
      <c r="F5" s="24">
        <f t="shared" si="0"/>
        <v>1621369</v>
      </c>
      <c r="G5" s="24">
        <f t="shared" si="0"/>
        <v>470622</v>
      </c>
      <c r="H5" s="24">
        <f t="shared" si="0"/>
        <v>0</v>
      </c>
      <c r="I5" s="24">
        <f t="shared" si="0"/>
        <v>0</v>
      </c>
      <c r="J5" s="24">
        <f t="shared" si="0"/>
        <v>708480</v>
      </c>
      <c r="K5" s="24">
        <f t="shared" si="0"/>
        <v>677769</v>
      </c>
      <c r="L5" s="24">
        <f t="shared" si="0"/>
        <v>0</v>
      </c>
      <c r="M5" s="24">
        <f t="shared" si="0"/>
        <v>0</v>
      </c>
      <c r="N5" s="25">
        <f>SUM(D5:M5)</f>
        <v>6634184</v>
      </c>
      <c r="O5" s="30">
        <f t="shared" ref="O5:O29" si="1">(N5/O$31)</f>
        <v>479.97279699030531</v>
      </c>
      <c r="P5" s="6"/>
    </row>
    <row r="6" spans="1:133">
      <c r="A6" s="12"/>
      <c r="B6" s="42">
        <v>511</v>
      </c>
      <c r="C6" s="19" t="s">
        <v>19</v>
      </c>
      <c r="D6" s="43">
        <v>80945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80945</v>
      </c>
      <c r="O6" s="44">
        <f t="shared" si="1"/>
        <v>5.8562436695123719</v>
      </c>
      <c r="P6" s="9"/>
    </row>
    <row r="7" spans="1:133">
      <c r="A7" s="12"/>
      <c r="B7" s="42">
        <v>512</v>
      </c>
      <c r="C7" s="19" t="s">
        <v>20</v>
      </c>
      <c r="D7" s="43">
        <v>646219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646219</v>
      </c>
      <c r="O7" s="44">
        <f t="shared" si="1"/>
        <v>46.752930111416582</v>
      </c>
      <c r="P7" s="9"/>
    </row>
    <row r="8" spans="1:133">
      <c r="A8" s="12"/>
      <c r="B8" s="42">
        <v>513</v>
      </c>
      <c r="C8" s="19" t="s">
        <v>21</v>
      </c>
      <c r="D8" s="43">
        <v>562770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562770</v>
      </c>
      <c r="O8" s="44">
        <f t="shared" si="1"/>
        <v>40.715525973086386</v>
      </c>
      <c r="P8" s="9"/>
    </row>
    <row r="9" spans="1:133">
      <c r="A9" s="12"/>
      <c r="B9" s="42">
        <v>514</v>
      </c>
      <c r="C9" s="19" t="s">
        <v>22</v>
      </c>
      <c r="D9" s="43">
        <v>28707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28707</v>
      </c>
      <c r="O9" s="44">
        <f t="shared" si="1"/>
        <v>2.0769063811315296</v>
      </c>
      <c r="P9" s="9"/>
    </row>
    <row r="10" spans="1:133">
      <c r="A10" s="12"/>
      <c r="B10" s="42">
        <v>515</v>
      </c>
      <c r="C10" s="19" t="s">
        <v>23</v>
      </c>
      <c r="D10" s="43">
        <v>596996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596996</v>
      </c>
      <c r="O10" s="44">
        <f t="shared" si="1"/>
        <v>43.191723339603527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676754</v>
      </c>
      <c r="L11" s="43">
        <v>0</v>
      </c>
      <c r="M11" s="43">
        <v>0</v>
      </c>
      <c r="N11" s="43">
        <f t="shared" si="2"/>
        <v>676754</v>
      </c>
      <c r="O11" s="44">
        <f t="shared" si="1"/>
        <v>48.962089422659531</v>
      </c>
      <c r="P11" s="9"/>
    </row>
    <row r="12" spans="1:133">
      <c r="A12" s="12"/>
      <c r="B12" s="42">
        <v>519</v>
      </c>
      <c r="C12" s="19" t="s">
        <v>25</v>
      </c>
      <c r="D12" s="43">
        <v>1240307</v>
      </c>
      <c r="E12" s="43">
        <v>0</v>
      </c>
      <c r="F12" s="43">
        <v>1621369</v>
      </c>
      <c r="G12" s="43">
        <v>470622</v>
      </c>
      <c r="H12" s="43">
        <v>0</v>
      </c>
      <c r="I12" s="43">
        <v>0</v>
      </c>
      <c r="J12" s="43">
        <v>708480</v>
      </c>
      <c r="K12" s="43">
        <v>1015</v>
      </c>
      <c r="L12" s="43">
        <v>0</v>
      </c>
      <c r="M12" s="43">
        <v>0</v>
      </c>
      <c r="N12" s="43">
        <f t="shared" si="2"/>
        <v>4041793</v>
      </c>
      <c r="O12" s="44">
        <f t="shared" si="1"/>
        <v>292.41737809289538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9081248</v>
      </c>
      <c r="E13" s="29">
        <f t="shared" si="3"/>
        <v>424023</v>
      </c>
      <c r="F13" s="29">
        <f t="shared" si="3"/>
        <v>0</v>
      </c>
      <c r="G13" s="29">
        <f t="shared" si="3"/>
        <v>40790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160153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9706214</v>
      </c>
      <c r="O13" s="41">
        <f t="shared" si="1"/>
        <v>702.22934452322386</v>
      </c>
      <c r="P13" s="10"/>
    </row>
    <row r="14" spans="1:133">
      <c r="A14" s="12"/>
      <c r="B14" s="42">
        <v>521</v>
      </c>
      <c r="C14" s="19" t="s">
        <v>27</v>
      </c>
      <c r="D14" s="43">
        <v>4834112</v>
      </c>
      <c r="E14" s="43">
        <v>253467</v>
      </c>
      <c r="F14" s="43">
        <v>0</v>
      </c>
      <c r="G14" s="43">
        <v>40790</v>
      </c>
      <c r="H14" s="43">
        <v>0</v>
      </c>
      <c r="I14" s="43">
        <v>0</v>
      </c>
      <c r="J14" s="43">
        <v>0</v>
      </c>
      <c r="K14" s="43">
        <v>86200</v>
      </c>
      <c r="L14" s="43">
        <v>0</v>
      </c>
      <c r="M14" s="43">
        <v>0</v>
      </c>
      <c r="N14" s="43">
        <f t="shared" si="4"/>
        <v>5214569</v>
      </c>
      <c r="O14" s="44">
        <f t="shared" si="1"/>
        <v>377.26588048039355</v>
      </c>
      <c r="P14" s="9"/>
    </row>
    <row r="15" spans="1:133">
      <c r="A15" s="12"/>
      <c r="B15" s="42">
        <v>522</v>
      </c>
      <c r="C15" s="19" t="s">
        <v>28</v>
      </c>
      <c r="D15" s="43">
        <v>3924175</v>
      </c>
      <c r="E15" s="43">
        <v>170556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73953</v>
      </c>
      <c r="L15" s="43">
        <v>0</v>
      </c>
      <c r="M15" s="43">
        <v>0</v>
      </c>
      <c r="N15" s="43">
        <f t="shared" si="4"/>
        <v>4168684</v>
      </c>
      <c r="O15" s="44">
        <f t="shared" si="1"/>
        <v>301.59774272898278</v>
      </c>
      <c r="P15" s="9"/>
    </row>
    <row r="16" spans="1:133">
      <c r="A16" s="12"/>
      <c r="B16" s="42">
        <v>524</v>
      </c>
      <c r="C16" s="19" t="s">
        <v>29</v>
      </c>
      <c r="D16" s="43">
        <v>322961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322961</v>
      </c>
      <c r="O16" s="44">
        <f t="shared" si="1"/>
        <v>23.365721313847491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48777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3493473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3542250</v>
      </c>
      <c r="O17" s="41">
        <f t="shared" si="1"/>
        <v>256.27622630588917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2206641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2206641</v>
      </c>
      <c r="O18" s="44">
        <f t="shared" si="1"/>
        <v>159.64701200983939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689912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689912</v>
      </c>
      <c r="O19" s="44">
        <f t="shared" si="1"/>
        <v>49.914050065113585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222693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222693</v>
      </c>
      <c r="O20" s="44">
        <f t="shared" si="1"/>
        <v>16.111488930690204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374227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374227</v>
      </c>
      <c r="O21" s="44">
        <f t="shared" si="1"/>
        <v>27.074735928230357</v>
      </c>
      <c r="P21" s="9"/>
    </row>
    <row r="22" spans="1:119">
      <c r="A22" s="12"/>
      <c r="B22" s="42">
        <v>539</v>
      </c>
      <c r="C22" s="19" t="s">
        <v>44</v>
      </c>
      <c r="D22" s="43">
        <v>0</v>
      </c>
      <c r="E22" s="43">
        <v>48777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48777</v>
      </c>
      <c r="O22" s="44">
        <f t="shared" si="1"/>
        <v>3.5289393720156275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615839</v>
      </c>
      <c r="E23" s="29">
        <f t="shared" si="6"/>
        <v>1455628</v>
      </c>
      <c r="F23" s="29">
        <f t="shared" si="6"/>
        <v>0</v>
      </c>
      <c r="G23" s="29">
        <f t="shared" si="6"/>
        <v>988951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3060418</v>
      </c>
      <c r="O23" s="41">
        <f t="shared" si="1"/>
        <v>221.41643756330487</v>
      </c>
      <c r="P23" s="10"/>
    </row>
    <row r="24" spans="1:119">
      <c r="A24" s="12"/>
      <c r="B24" s="42">
        <v>541</v>
      </c>
      <c r="C24" s="19" t="s">
        <v>36</v>
      </c>
      <c r="D24" s="43">
        <v>615839</v>
      </c>
      <c r="E24" s="43">
        <v>1455628</v>
      </c>
      <c r="F24" s="43">
        <v>0</v>
      </c>
      <c r="G24" s="43">
        <v>988951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3060418</v>
      </c>
      <c r="O24" s="44">
        <f t="shared" si="1"/>
        <v>221.41643756330487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1990882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1990882</v>
      </c>
      <c r="O25" s="41">
        <f t="shared" si="1"/>
        <v>144.03718709304007</v>
      </c>
      <c r="P25" s="9"/>
    </row>
    <row r="26" spans="1:119">
      <c r="A26" s="12"/>
      <c r="B26" s="42">
        <v>572</v>
      </c>
      <c r="C26" s="19" t="s">
        <v>38</v>
      </c>
      <c r="D26" s="43">
        <v>1990882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1990882</v>
      </c>
      <c r="O26" s="44">
        <f t="shared" si="1"/>
        <v>144.03718709304007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2071554</v>
      </c>
      <c r="E27" s="29">
        <f t="shared" si="8"/>
        <v>43035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850000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2964589</v>
      </c>
      <c r="O27" s="41">
        <f t="shared" si="1"/>
        <v>214.483359861091</v>
      </c>
      <c r="P27" s="9"/>
    </row>
    <row r="28" spans="1:119" ht="15.75" thickBot="1">
      <c r="A28" s="12"/>
      <c r="B28" s="42">
        <v>581</v>
      </c>
      <c r="C28" s="19" t="s">
        <v>39</v>
      </c>
      <c r="D28" s="43">
        <v>2071554</v>
      </c>
      <c r="E28" s="43">
        <v>43035</v>
      </c>
      <c r="F28" s="43">
        <v>0</v>
      </c>
      <c r="G28" s="43">
        <v>0</v>
      </c>
      <c r="H28" s="43">
        <v>0</v>
      </c>
      <c r="I28" s="43">
        <v>850000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2964589</v>
      </c>
      <c r="O28" s="44">
        <f t="shared" si="1"/>
        <v>214.483359861091</v>
      </c>
      <c r="P28" s="9"/>
    </row>
    <row r="29" spans="1:119" ht="16.5" thickBot="1">
      <c r="A29" s="13" t="s">
        <v>10</v>
      </c>
      <c r="B29" s="21"/>
      <c r="C29" s="20"/>
      <c r="D29" s="14">
        <f>SUM(D5,D13,D17,D23,D25,D27)</f>
        <v>16915467</v>
      </c>
      <c r="E29" s="14">
        <f t="shared" ref="E29:M29" si="9">SUM(E5,E13,E17,E23,E25,E27)</f>
        <v>1971463</v>
      </c>
      <c r="F29" s="14">
        <f t="shared" si="9"/>
        <v>1621369</v>
      </c>
      <c r="G29" s="14">
        <f t="shared" si="9"/>
        <v>1500363</v>
      </c>
      <c r="H29" s="14">
        <f t="shared" si="9"/>
        <v>0</v>
      </c>
      <c r="I29" s="14">
        <f t="shared" si="9"/>
        <v>4343473</v>
      </c>
      <c r="J29" s="14">
        <f t="shared" si="9"/>
        <v>708480</v>
      </c>
      <c r="K29" s="14">
        <f t="shared" si="9"/>
        <v>837922</v>
      </c>
      <c r="L29" s="14">
        <f t="shared" si="9"/>
        <v>0</v>
      </c>
      <c r="M29" s="14">
        <f t="shared" si="9"/>
        <v>0</v>
      </c>
      <c r="N29" s="14">
        <f t="shared" si="4"/>
        <v>27898537</v>
      </c>
      <c r="O29" s="35">
        <f t="shared" si="1"/>
        <v>2018.4153523368543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45</v>
      </c>
      <c r="M31" s="90"/>
      <c r="N31" s="90"/>
      <c r="O31" s="39">
        <v>13822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3022638</v>
      </c>
      <c r="E5" s="24">
        <f t="shared" ref="E5:M5" si="0">SUM(E6:E12)</f>
        <v>0</v>
      </c>
      <c r="F5" s="24">
        <f t="shared" si="0"/>
        <v>1620787</v>
      </c>
      <c r="G5" s="24">
        <f t="shared" si="0"/>
        <v>839452</v>
      </c>
      <c r="H5" s="24">
        <f t="shared" si="0"/>
        <v>0</v>
      </c>
      <c r="I5" s="24">
        <f t="shared" si="0"/>
        <v>0</v>
      </c>
      <c r="J5" s="24">
        <f t="shared" si="0"/>
        <v>734130</v>
      </c>
      <c r="K5" s="24">
        <f t="shared" si="0"/>
        <v>344676</v>
      </c>
      <c r="L5" s="24">
        <f t="shared" si="0"/>
        <v>0</v>
      </c>
      <c r="M5" s="24">
        <f t="shared" si="0"/>
        <v>0</v>
      </c>
      <c r="N5" s="25">
        <f>SUM(D5:M5)</f>
        <v>6561683</v>
      </c>
      <c r="O5" s="30">
        <f t="shared" ref="O5:O28" si="1">(N5/O$30)</f>
        <v>448.96907287033872</v>
      </c>
      <c r="P5" s="6"/>
    </row>
    <row r="6" spans="1:133">
      <c r="A6" s="12"/>
      <c r="B6" s="42">
        <v>511</v>
      </c>
      <c r="C6" s="19" t="s">
        <v>19</v>
      </c>
      <c r="D6" s="43">
        <v>87946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87946</v>
      </c>
      <c r="O6" s="44">
        <f t="shared" si="1"/>
        <v>6.0175162504276427</v>
      </c>
      <c r="P6" s="9"/>
    </row>
    <row r="7" spans="1:133">
      <c r="A7" s="12"/>
      <c r="B7" s="42">
        <v>512</v>
      </c>
      <c r="C7" s="19" t="s">
        <v>20</v>
      </c>
      <c r="D7" s="43">
        <v>684655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684655</v>
      </c>
      <c r="O7" s="44">
        <f t="shared" si="1"/>
        <v>46.846048580225798</v>
      </c>
      <c r="P7" s="9"/>
    </row>
    <row r="8" spans="1:133">
      <c r="A8" s="12"/>
      <c r="B8" s="42">
        <v>513</v>
      </c>
      <c r="C8" s="19" t="s">
        <v>21</v>
      </c>
      <c r="D8" s="43">
        <v>566810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566810</v>
      </c>
      <c r="O8" s="44">
        <f t="shared" si="1"/>
        <v>38.782757440985286</v>
      </c>
      <c r="P8" s="9"/>
    </row>
    <row r="9" spans="1:133">
      <c r="A9" s="12"/>
      <c r="B9" s="42">
        <v>514</v>
      </c>
      <c r="C9" s="19" t="s">
        <v>22</v>
      </c>
      <c r="D9" s="43">
        <v>34788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34788</v>
      </c>
      <c r="O9" s="44">
        <f t="shared" si="1"/>
        <v>2.3802942182689018</v>
      </c>
      <c r="P9" s="9"/>
    </row>
    <row r="10" spans="1:133">
      <c r="A10" s="12"/>
      <c r="B10" s="42">
        <v>515</v>
      </c>
      <c r="C10" s="19" t="s">
        <v>23</v>
      </c>
      <c r="D10" s="43">
        <v>603725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603725</v>
      </c>
      <c r="O10" s="44">
        <f t="shared" si="1"/>
        <v>41.30858706808074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344362</v>
      </c>
      <c r="L11" s="43">
        <v>0</v>
      </c>
      <c r="M11" s="43">
        <v>0</v>
      </c>
      <c r="N11" s="43">
        <f t="shared" si="2"/>
        <v>344362</v>
      </c>
      <c r="O11" s="44">
        <f t="shared" si="1"/>
        <v>23.562230585015396</v>
      </c>
      <c r="P11" s="9"/>
    </row>
    <row r="12" spans="1:133">
      <c r="A12" s="12"/>
      <c r="B12" s="42">
        <v>519</v>
      </c>
      <c r="C12" s="19" t="s">
        <v>25</v>
      </c>
      <c r="D12" s="43">
        <v>1044714</v>
      </c>
      <c r="E12" s="43">
        <v>0</v>
      </c>
      <c r="F12" s="43">
        <v>1620787</v>
      </c>
      <c r="G12" s="43">
        <v>839452</v>
      </c>
      <c r="H12" s="43">
        <v>0</v>
      </c>
      <c r="I12" s="43">
        <v>0</v>
      </c>
      <c r="J12" s="43">
        <v>734130</v>
      </c>
      <c r="K12" s="43">
        <v>314</v>
      </c>
      <c r="L12" s="43">
        <v>0</v>
      </c>
      <c r="M12" s="43">
        <v>0</v>
      </c>
      <c r="N12" s="43">
        <f t="shared" si="2"/>
        <v>4239397</v>
      </c>
      <c r="O12" s="44">
        <f t="shared" si="1"/>
        <v>290.07163872733491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9268835</v>
      </c>
      <c r="E13" s="29">
        <f t="shared" si="3"/>
        <v>618304</v>
      </c>
      <c r="F13" s="29">
        <f t="shared" si="3"/>
        <v>0</v>
      </c>
      <c r="G13" s="29">
        <f t="shared" si="3"/>
        <v>120537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130078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10137754</v>
      </c>
      <c r="O13" s="41">
        <f t="shared" si="1"/>
        <v>693.65405405405409</v>
      </c>
      <c r="P13" s="10"/>
    </row>
    <row r="14" spans="1:133">
      <c r="A14" s="12"/>
      <c r="B14" s="42">
        <v>521</v>
      </c>
      <c r="C14" s="19" t="s">
        <v>27</v>
      </c>
      <c r="D14" s="43">
        <v>4954131</v>
      </c>
      <c r="E14" s="43">
        <v>197999</v>
      </c>
      <c r="F14" s="43">
        <v>0</v>
      </c>
      <c r="G14" s="43">
        <v>70742</v>
      </c>
      <c r="H14" s="43">
        <v>0</v>
      </c>
      <c r="I14" s="43">
        <v>0</v>
      </c>
      <c r="J14" s="43">
        <v>0</v>
      </c>
      <c r="K14" s="43">
        <v>76485</v>
      </c>
      <c r="L14" s="43">
        <v>0</v>
      </c>
      <c r="M14" s="43">
        <v>0</v>
      </c>
      <c r="N14" s="43">
        <f t="shared" si="4"/>
        <v>5299357</v>
      </c>
      <c r="O14" s="44">
        <f t="shared" si="1"/>
        <v>362.59712624016419</v>
      </c>
      <c r="P14" s="9"/>
    </row>
    <row r="15" spans="1:133">
      <c r="A15" s="12"/>
      <c r="B15" s="42">
        <v>522</v>
      </c>
      <c r="C15" s="19" t="s">
        <v>28</v>
      </c>
      <c r="D15" s="43">
        <v>4001666</v>
      </c>
      <c r="E15" s="43">
        <v>420305</v>
      </c>
      <c r="F15" s="43">
        <v>0</v>
      </c>
      <c r="G15" s="43">
        <v>49795</v>
      </c>
      <c r="H15" s="43">
        <v>0</v>
      </c>
      <c r="I15" s="43">
        <v>0</v>
      </c>
      <c r="J15" s="43">
        <v>0</v>
      </c>
      <c r="K15" s="43">
        <v>53593</v>
      </c>
      <c r="L15" s="43">
        <v>0</v>
      </c>
      <c r="M15" s="43">
        <v>0</v>
      </c>
      <c r="N15" s="43">
        <f t="shared" si="4"/>
        <v>4525359</v>
      </c>
      <c r="O15" s="44">
        <f t="shared" si="1"/>
        <v>309.63797468354431</v>
      </c>
      <c r="P15" s="9"/>
    </row>
    <row r="16" spans="1:133">
      <c r="A16" s="12"/>
      <c r="B16" s="42">
        <v>524</v>
      </c>
      <c r="C16" s="19" t="s">
        <v>29</v>
      </c>
      <c r="D16" s="43">
        <v>313038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313038</v>
      </c>
      <c r="O16" s="44">
        <f t="shared" si="1"/>
        <v>21.418953130345535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3406625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3406625</v>
      </c>
      <c r="O17" s="41">
        <f t="shared" si="1"/>
        <v>233.09100239479986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2232612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2232612</v>
      </c>
      <c r="O18" s="44">
        <f t="shared" si="1"/>
        <v>152.76168320218954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573754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573754</v>
      </c>
      <c r="O19" s="44">
        <f t="shared" si="1"/>
        <v>39.257885733835103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226125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226125</v>
      </c>
      <c r="O20" s="44">
        <f t="shared" si="1"/>
        <v>15.472117687307561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374134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374134</v>
      </c>
      <c r="O21" s="44">
        <f t="shared" si="1"/>
        <v>25.599315771467669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638650</v>
      </c>
      <c r="E22" s="29">
        <f t="shared" si="6"/>
        <v>0</v>
      </c>
      <c r="F22" s="29">
        <f t="shared" si="6"/>
        <v>0</v>
      </c>
      <c r="G22" s="29">
        <f t="shared" si="6"/>
        <v>324999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963649</v>
      </c>
      <c r="O22" s="41">
        <f t="shared" si="1"/>
        <v>65.935614095107766</v>
      </c>
      <c r="P22" s="10"/>
    </row>
    <row r="23" spans="1:119">
      <c r="A23" s="12"/>
      <c r="B23" s="42">
        <v>541</v>
      </c>
      <c r="C23" s="19" t="s">
        <v>36</v>
      </c>
      <c r="D23" s="43">
        <v>638650</v>
      </c>
      <c r="E23" s="43">
        <v>0</v>
      </c>
      <c r="F23" s="43">
        <v>0</v>
      </c>
      <c r="G23" s="43">
        <v>324999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963649</v>
      </c>
      <c r="O23" s="44">
        <f t="shared" si="1"/>
        <v>65.935614095107766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2045668</v>
      </c>
      <c r="E24" s="29">
        <f t="shared" si="7"/>
        <v>0</v>
      </c>
      <c r="F24" s="29">
        <f t="shared" si="7"/>
        <v>0</v>
      </c>
      <c r="G24" s="29">
        <f t="shared" si="7"/>
        <v>37945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2083613</v>
      </c>
      <c r="O24" s="41">
        <f t="shared" si="1"/>
        <v>142.56674649332876</v>
      </c>
      <c r="P24" s="9"/>
    </row>
    <row r="25" spans="1:119">
      <c r="A25" s="12"/>
      <c r="B25" s="42">
        <v>572</v>
      </c>
      <c r="C25" s="19" t="s">
        <v>38</v>
      </c>
      <c r="D25" s="43">
        <v>2045668</v>
      </c>
      <c r="E25" s="43">
        <v>0</v>
      </c>
      <c r="F25" s="43">
        <v>0</v>
      </c>
      <c r="G25" s="43">
        <v>37945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2083613</v>
      </c>
      <c r="O25" s="44">
        <f t="shared" si="1"/>
        <v>142.56674649332876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2797138</v>
      </c>
      <c r="E26" s="29">
        <f t="shared" si="8"/>
        <v>33000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905000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3735138</v>
      </c>
      <c r="O26" s="41">
        <f t="shared" si="1"/>
        <v>255.56879917892576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2797138</v>
      </c>
      <c r="E27" s="43">
        <v>33000</v>
      </c>
      <c r="F27" s="43">
        <v>0</v>
      </c>
      <c r="G27" s="43">
        <v>0</v>
      </c>
      <c r="H27" s="43">
        <v>0</v>
      </c>
      <c r="I27" s="43">
        <v>905000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3735138</v>
      </c>
      <c r="O27" s="44">
        <f t="shared" si="1"/>
        <v>255.56879917892576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17772929</v>
      </c>
      <c r="E28" s="14">
        <f t="shared" ref="E28:M28" si="9">SUM(E5,E13,E17,E22,E24,E26)</f>
        <v>651304</v>
      </c>
      <c r="F28" s="14">
        <f t="shared" si="9"/>
        <v>1620787</v>
      </c>
      <c r="G28" s="14">
        <f t="shared" si="9"/>
        <v>1322933</v>
      </c>
      <c r="H28" s="14">
        <f t="shared" si="9"/>
        <v>0</v>
      </c>
      <c r="I28" s="14">
        <f t="shared" si="9"/>
        <v>4311625</v>
      </c>
      <c r="J28" s="14">
        <f t="shared" si="9"/>
        <v>734130</v>
      </c>
      <c r="K28" s="14">
        <f t="shared" si="9"/>
        <v>474754</v>
      </c>
      <c r="L28" s="14">
        <f t="shared" si="9"/>
        <v>0</v>
      </c>
      <c r="M28" s="14">
        <f t="shared" si="9"/>
        <v>0</v>
      </c>
      <c r="N28" s="14">
        <f t="shared" si="4"/>
        <v>26888462</v>
      </c>
      <c r="O28" s="35">
        <f t="shared" si="1"/>
        <v>1839.7852890865549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41</v>
      </c>
      <c r="M30" s="90"/>
      <c r="N30" s="90"/>
      <c r="O30" s="39">
        <v>14615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2534271</v>
      </c>
      <c r="E5" s="24">
        <f t="shared" si="0"/>
        <v>0</v>
      </c>
      <c r="F5" s="24">
        <f t="shared" si="0"/>
        <v>1358959</v>
      </c>
      <c r="G5" s="24">
        <f t="shared" si="0"/>
        <v>2529253</v>
      </c>
      <c r="H5" s="24">
        <f t="shared" si="0"/>
        <v>0</v>
      </c>
      <c r="I5" s="24">
        <f t="shared" si="0"/>
        <v>0</v>
      </c>
      <c r="J5" s="24">
        <f t="shared" si="0"/>
        <v>681155</v>
      </c>
      <c r="K5" s="24">
        <f t="shared" si="0"/>
        <v>390173</v>
      </c>
      <c r="L5" s="24">
        <f t="shared" si="0"/>
        <v>0</v>
      </c>
      <c r="M5" s="24">
        <f t="shared" si="0"/>
        <v>0</v>
      </c>
      <c r="N5" s="25">
        <f>SUM(D5:M5)</f>
        <v>7493811</v>
      </c>
      <c r="O5" s="30">
        <f t="shared" ref="O5:O28" si="1">(N5/O$30)</f>
        <v>501.45951552462526</v>
      </c>
      <c r="P5" s="6"/>
    </row>
    <row r="6" spans="1:133">
      <c r="A6" s="12"/>
      <c r="B6" s="42">
        <v>511</v>
      </c>
      <c r="C6" s="19" t="s">
        <v>19</v>
      </c>
      <c r="D6" s="43">
        <v>96707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96707</v>
      </c>
      <c r="O6" s="44">
        <f t="shared" si="1"/>
        <v>6.471292826552463</v>
      </c>
      <c r="P6" s="9"/>
    </row>
    <row r="7" spans="1:133">
      <c r="A7" s="12"/>
      <c r="B7" s="42">
        <v>512</v>
      </c>
      <c r="C7" s="19" t="s">
        <v>20</v>
      </c>
      <c r="D7" s="43">
        <v>669734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669734</v>
      </c>
      <c r="O7" s="44">
        <f t="shared" si="1"/>
        <v>44.81624732334047</v>
      </c>
      <c r="P7" s="9"/>
    </row>
    <row r="8" spans="1:133">
      <c r="A8" s="12"/>
      <c r="B8" s="42">
        <v>513</v>
      </c>
      <c r="C8" s="19" t="s">
        <v>21</v>
      </c>
      <c r="D8" s="43">
        <v>577198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577198</v>
      </c>
      <c r="O8" s="44">
        <f t="shared" si="1"/>
        <v>38.624063169164884</v>
      </c>
      <c r="P8" s="9"/>
    </row>
    <row r="9" spans="1:133">
      <c r="A9" s="12"/>
      <c r="B9" s="42">
        <v>514</v>
      </c>
      <c r="C9" s="19" t="s">
        <v>22</v>
      </c>
      <c r="D9" s="43">
        <v>48558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48558</v>
      </c>
      <c r="O9" s="44">
        <f t="shared" si="1"/>
        <v>3.2493308351177732</v>
      </c>
      <c r="P9" s="9"/>
    </row>
    <row r="10" spans="1:133">
      <c r="A10" s="12"/>
      <c r="B10" s="42">
        <v>515</v>
      </c>
      <c r="C10" s="19" t="s">
        <v>23</v>
      </c>
      <c r="D10" s="43">
        <v>726481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726481</v>
      </c>
      <c r="O10" s="44">
        <f t="shared" si="1"/>
        <v>48.613557280513916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389607</v>
      </c>
      <c r="L11" s="43">
        <v>0</v>
      </c>
      <c r="M11" s="43">
        <v>0</v>
      </c>
      <c r="N11" s="43">
        <f t="shared" si="2"/>
        <v>389607</v>
      </c>
      <c r="O11" s="44">
        <f t="shared" si="1"/>
        <v>26.07113222698073</v>
      </c>
      <c r="P11" s="9"/>
    </row>
    <row r="12" spans="1:133">
      <c r="A12" s="12"/>
      <c r="B12" s="42">
        <v>519</v>
      </c>
      <c r="C12" s="19" t="s">
        <v>25</v>
      </c>
      <c r="D12" s="43">
        <v>415593</v>
      </c>
      <c r="E12" s="43">
        <v>0</v>
      </c>
      <c r="F12" s="43">
        <v>1358959</v>
      </c>
      <c r="G12" s="43">
        <v>2529253</v>
      </c>
      <c r="H12" s="43">
        <v>0</v>
      </c>
      <c r="I12" s="43">
        <v>0</v>
      </c>
      <c r="J12" s="43">
        <v>681155</v>
      </c>
      <c r="K12" s="43">
        <v>566</v>
      </c>
      <c r="L12" s="43">
        <v>0</v>
      </c>
      <c r="M12" s="43">
        <v>0</v>
      </c>
      <c r="N12" s="43">
        <f t="shared" si="2"/>
        <v>4985526</v>
      </c>
      <c r="O12" s="44">
        <f t="shared" si="1"/>
        <v>333.61389186295503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10188693</v>
      </c>
      <c r="E13" s="29">
        <f t="shared" si="3"/>
        <v>245962</v>
      </c>
      <c r="F13" s="29">
        <f t="shared" si="3"/>
        <v>0</v>
      </c>
      <c r="G13" s="29">
        <f t="shared" si="3"/>
        <v>87205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137258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10659118</v>
      </c>
      <c r="O13" s="41">
        <f t="shared" si="1"/>
        <v>713.27074411134902</v>
      </c>
      <c r="P13" s="10"/>
    </row>
    <row r="14" spans="1:133">
      <c r="A14" s="12"/>
      <c r="B14" s="42">
        <v>521</v>
      </c>
      <c r="C14" s="19" t="s">
        <v>27</v>
      </c>
      <c r="D14" s="43">
        <v>5109596</v>
      </c>
      <c r="E14" s="43">
        <v>243840</v>
      </c>
      <c r="F14" s="43">
        <v>0</v>
      </c>
      <c r="G14" s="43">
        <v>51900</v>
      </c>
      <c r="H14" s="43">
        <v>0</v>
      </c>
      <c r="I14" s="43">
        <v>0</v>
      </c>
      <c r="J14" s="43">
        <v>0</v>
      </c>
      <c r="K14" s="43">
        <v>82121</v>
      </c>
      <c r="L14" s="43">
        <v>0</v>
      </c>
      <c r="M14" s="43">
        <v>0</v>
      </c>
      <c r="N14" s="43">
        <f t="shared" si="4"/>
        <v>5487457</v>
      </c>
      <c r="O14" s="44">
        <f t="shared" si="1"/>
        <v>367.20135171306208</v>
      </c>
      <c r="P14" s="9"/>
    </row>
    <row r="15" spans="1:133">
      <c r="A15" s="12"/>
      <c r="B15" s="42">
        <v>522</v>
      </c>
      <c r="C15" s="19" t="s">
        <v>28</v>
      </c>
      <c r="D15" s="43">
        <v>4129725</v>
      </c>
      <c r="E15" s="43">
        <v>2122</v>
      </c>
      <c r="F15" s="43">
        <v>0</v>
      </c>
      <c r="G15" s="43">
        <v>35305</v>
      </c>
      <c r="H15" s="43">
        <v>0</v>
      </c>
      <c r="I15" s="43">
        <v>0</v>
      </c>
      <c r="J15" s="43">
        <v>0</v>
      </c>
      <c r="K15" s="43">
        <v>55137</v>
      </c>
      <c r="L15" s="43">
        <v>0</v>
      </c>
      <c r="M15" s="43">
        <v>0</v>
      </c>
      <c r="N15" s="43">
        <f t="shared" si="4"/>
        <v>4222289</v>
      </c>
      <c r="O15" s="44">
        <f t="shared" si="1"/>
        <v>282.54075214132763</v>
      </c>
      <c r="P15" s="9"/>
    </row>
    <row r="16" spans="1:133">
      <c r="A16" s="12"/>
      <c r="B16" s="42">
        <v>524</v>
      </c>
      <c r="C16" s="19" t="s">
        <v>29</v>
      </c>
      <c r="D16" s="43">
        <v>949372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949372</v>
      </c>
      <c r="O16" s="44">
        <f t="shared" si="1"/>
        <v>63.528640256959314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3350601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3350601</v>
      </c>
      <c r="O17" s="41">
        <f t="shared" si="1"/>
        <v>224.21045235546038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2139481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2139481</v>
      </c>
      <c r="O18" s="44">
        <f t="shared" si="1"/>
        <v>143.1665551391863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657991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657991</v>
      </c>
      <c r="O19" s="44">
        <f t="shared" si="1"/>
        <v>44.030447002141329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227542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227542</v>
      </c>
      <c r="O20" s="44">
        <f t="shared" si="1"/>
        <v>15.226311563169165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325587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325587</v>
      </c>
      <c r="O21" s="44">
        <f t="shared" si="1"/>
        <v>21.787138650963598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702024</v>
      </c>
      <c r="E22" s="29">
        <f t="shared" si="6"/>
        <v>7593</v>
      </c>
      <c r="F22" s="29">
        <f t="shared" si="6"/>
        <v>0</v>
      </c>
      <c r="G22" s="29">
        <f t="shared" si="6"/>
        <v>344884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1054501</v>
      </c>
      <c r="O22" s="41">
        <f t="shared" si="1"/>
        <v>70.563503747323338</v>
      </c>
      <c r="P22" s="10"/>
    </row>
    <row r="23" spans="1:119">
      <c r="A23" s="12"/>
      <c r="B23" s="42">
        <v>541</v>
      </c>
      <c r="C23" s="19" t="s">
        <v>36</v>
      </c>
      <c r="D23" s="43">
        <v>702024</v>
      </c>
      <c r="E23" s="43">
        <v>7593</v>
      </c>
      <c r="F23" s="43">
        <v>0</v>
      </c>
      <c r="G23" s="43">
        <v>344884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1054501</v>
      </c>
      <c r="O23" s="44">
        <f t="shared" si="1"/>
        <v>70.563503747323338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2014691</v>
      </c>
      <c r="E24" s="29">
        <f t="shared" si="7"/>
        <v>0</v>
      </c>
      <c r="F24" s="29">
        <f t="shared" si="7"/>
        <v>0</v>
      </c>
      <c r="G24" s="29">
        <f t="shared" si="7"/>
        <v>2974327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4989018</v>
      </c>
      <c r="O24" s="41">
        <f t="shared" si="1"/>
        <v>333.84756423982867</v>
      </c>
      <c r="P24" s="9"/>
    </row>
    <row r="25" spans="1:119">
      <c r="A25" s="12"/>
      <c r="B25" s="42">
        <v>572</v>
      </c>
      <c r="C25" s="19" t="s">
        <v>38</v>
      </c>
      <c r="D25" s="43">
        <v>2014691</v>
      </c>
      <c r="E25" s="43">
        <v>0</v>
      </c>
      <c r="F25" s="43">
        <v>0</v>
      </c>
      <c r="G25" s="43">
        <v>2974327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4989018</v>
      </c>
      <c r="O25" s="44">
        <f t="shared" si="1"/>
        <v>333.84756423982867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2241474</v>
      </c>
      <c r="E26" s="29">
        <f t="shared" si="8"/>
        <v>63250</v>
      </c>
      <c r="F26" s="29">
        <f t="shared" si="8"/>
        <v>218027</v>
      </c>
      <c r="G26" s="29">
        <f t="shared" si="8"/>
        <v>0</v>
      </c>
      <c r="H26" s="29">
        <f t="shared" si="8"/>
        <v>0</v>
      </c>
      <c r="I26" s="29">
        <f t="shared" si="8"/>
        <v>785000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3307751</v>
      </c>
      <c r="O26" s="41">
        <f t="shared" si="1"/>
        <v>221.34308083511777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2241474</v>
      </c>
      <c r="E27" s="43">
        <v>63250</v>
      </c>
      <c r="F27" s="43">
        <v>218027</v>
      </c>
      <c r="G27" s="43">
        <v>0</v>
      </c>
      <c r="H27" s="43">
        <v>0</v>
      </c>
      <c r="I27" s="43">
        <v>785000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3307751</v>
      </c>
      <c r="O27" s="44">
        <f t="shared" si="1"/>
        <v>221.34308083511777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17681153</v>
      </c>
      <c r="E28" s="14">
        <f t="shared" ref="E28:M28" si="9">SUM(E5,E13,E17,E22,E24,E26)</f>
        <v>316805</v>
      </c>
      <c r="F28" s="14">
        <f t="shared" si="9"/>
        <v>1576986</v>
      </c>
      <c r="G28" s="14">
        <f t="shared" si="9"/>
        <v>5935669</v>
      </c>
      <c r="H28" s="14">
        <f t="shared" si="9"/>
        <v>0</v>
      </c>
      <c r="I28" s="14">
        <f t="shared" si="9"/>
        <v>4135601</v>
      </c>
      <c r="J28" s="14">
        <f t="shared" si="9"/>
        <v>681155</v>
      </c>
      <c r="K28" s="14">
        <f t="shared" si="9"/>
        <v>527431</v>
      </c>
      <c r="L28" s="14">
        <f t="shared" si="9"/>
        <v>0</v>
      </c>
      <c r="M28" s="14">
        <f t="shared" si="9"/>
        <v>0</v>
      </c>
      <c r="N28" s="14">
        <f t="shared" si="4"/>
        <v>30854800</v>
      </c>
      <c r="O28" s="35">
        <f t="shared" si="1"/>
        <v>2064.6948608137045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56</v>
      </c>
      <c r="M30" s="90"/>
      <c r="N30" s="90"/>
      <c r="O30" s="39">
        <v>14944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2480335</v>
      </c>
      <c r="E5" s="24">
        <f t="shared" si="0"/>
        <v>0</v>
      </c>
      <c r="F5" s="24">
        <f t="shared" si="0"/>
        <v>1125775</v>
      </c>
      <c r="G5" s="24">
        <f t="shared" si="0"/>
        <v>1102476</v>
      </c>
      <c r="H5" s="24">
        <f t="shared" si="0"/>
        <v>0</v>
      </c>
      <c r="I5" s="24">
        <f t="shared" si="0"/>
        <v>0</v>
      </c>
      <c r="J5" s="24">
        <f t="shared" si="0"/>
        <v>735375</v>
      </c>
      <c r="K5" s="24">
        <f t="shared" si="0"/>
        <v>279262</v>
      </c>
      <c r="L5" s="24">
        <f t="shared" si="0"/>
        <v>0</v>
      </c>
      <c r="M5" s="24">
        <f t="shared" si="0"/>
        <v>0</v>
      </c>
      <c r="N5" s="25">
        <f>SUM(D5:M5)</f>
        <v>5723223</v>
      </c>
      <c r="O5" s="30">
        <f t="shared" ref="O5:O29" si="1">(N5/O$31)</f>
        <v>400.56152015677492</v>
      </c>
      <c r="P5" s="6"/>
    </row>
    <row r="6" spans="1:133">
      <c r="A6" s="12"/>
      <c r="B6" s="42">
        <v>511</v>
      </c>
      <c r="C6" s="19" t="s">
        <v>19</v>
      </c>
      <c r="D6" s="43">
        <v>95509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95509</v>
      </c>
      <c r="O6" s="44">
        <f t="shared" si="1"/>
        <v>6.6845604703247483</v>
      </c>
      <c r="P6" s="9"/>
    </row>
    <row r="7" spans="1:133">
      <c r="A7" s="12"/>
      <c r="B7" s="42">
        <v>512</v>
      </c>
      <c r="C7" s="19" t="s">
        <v>20</v>
      </c>
      <c r="D7" s="43">
        <v>644144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644144</v>
      </c>
      <c r="O7" s="44">
        <f t="shared" si="1"/>
        <v>45.082866741321389</v>
      </c>
      <c r="P7" s="9"/>
    </row>
    <row r="8" spans="1:133">
      <c r="A8" s="12"/>
      <c r="B8" s="42">
        <v>513</v>
      </c>
      <c r="C8" s="19" t="s">
        <v>21</v>
      </c>
      <c r="D8" s="43">
        <v>569548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569548</v>
      </c>
      <c r="O8" s="44">
        <f t="shared" si="1"/>
        <v>39.861982082866739</v>
      </c>
      <c r="P8" s="9"/>
    </row>
    <row r="9" spans="1:133">
      <c r="A9" s="12"/>
      <c r="B9" s="42">
        <v>514</v>
      </c>
      <c r="C9" s="19" t="s">
        <v>22</v>
      </c>
      <c r="D9" s="43">
        <v>70107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70107</v>
      </c>
      <c r="O9" s="44">
        <f t="shared" si="1"/>
        <v>4.9067049272116465</v>
      </c>
      <c r="P9" s="9"/>
    </row>
    <row r="10" spans="1:133">
      <c r="A10" s="12"/>
      <c r="B10" s="42">
        <v>515</v>
      </c>
      <c r="C10" s="19" t="s">
        <v>23</v>
      </c>
      <c r="D10" s="43">
        <v>747015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747015</v>
      </c>
      <c r="O10" s="44">
        <f t="shared" si="1"/>
        <v>52.282684770436731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278565</v>
      </c>
      <c r="L11" s="43">
        <v>0</v>
      </c>
      <c r="M11" s="43">
        <v>0</v>
      </c>
      <c r="N11" s="43">
        <f t="shared" si="2"/>
        <v>278565</v>
      </c>
      <c r="O11" s="44">
        <f t="shared" si="1"/>
        <v>19.496430571108622</v>
      </c>
      <c r="P11" s="9"/>
    </row>
    <row r="12" spans="1:133">
      <c r="A12" s="12"/>
      <c r="B12" s="42">
        <v>519</v>
      </c>
      <c r="C12" s="19" t="s">
        <v>58</v>
      </c>
      <c r="D12" s="43">
        <v>354012</v>
      </c>
      <c r="E12" s="43">
        <v>0</v>
      </c>
      <c r="F12" s="43">
        <v>1125775</v>
      </c>
      <c r="G12" s="43">
        <v>1102476</v>
      </c>
      <c r="H12" s="43">
        <v>0</v>
      </c>
      <c r="I12" s="43">
        <v>0</v>
      </c>
      <c r="J12" s="43">
        <v>735375</v>
      </c>
      <c r="K12" s="43">
        <v>697</v>
      </c>
      <c r="L12" s="43">
        <v>0</v>
      </c>
      <c r="M12" s="43">
        <v>0</v>
      </c>
      <c r="N12" s="43">
        <f t="shared" si="2"/>
        <v>3318335</v>
      </c>
      <c r="O12" s="44">
        <f t="shared" si="1"/>
        <v>232.24629059350505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9795060</v>
      </c>
      <c r="E13" s="29">
        <f t="shared" si="3"/>
        <v>490806</v>
      </c>
      <c r="F13" s="29">
        <f t="shared" si="3"/>
        <v>0</v>
      </c>
      <c r="G13" s="29">
        <f t="shared" si="3"/>
        <v>155552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128694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10570112</v>
      </c>
      <c r="O13" s="41">
        <f t="shared" si="1"/>
        <v>739.78947368421052</v>
      </c>
      <c r="P13" s="10"/>
    </row>
    <row r="14" spans="1:133">
      <c r="A14" s="12"/>
      <c r="B14" s="42">
        <v>521</v>
      </c>
      <c r="C14" s="19" t="s">
        <v>27</v>
      </c>
      <c r="D14" s="43">
        <v>4899982</v>
      </c>
      <c r="E14" s="43">
        <v>347229</v>
      </c>
      <c r="F14" s="43">
        <v>0</v>
      </c>
      <c r="G14" s="43">
        <v>67428</v>
      </c>
      <c r="H14" s="43">
        <v>0</v>
      </c>
      <c r="I14" s="43">
        <v>0</v>
      </c>
      <c r="J14" s="43">
        <v>0</v>
      </c>
      <c r="K14" s="43">
        <v>75872</v>
      </c>
      <c r="L14" s="43">
        <v>0</v>
      </c>
      <c r="M14" s="43">
        <v>0</v>
      </c>
      <c r="N14" s="43">
        <f t="shared" si="4"/>
        <v>5390511</v>
      </c>
      <c r="O14" s="44">
        <f t="shared" si="1"/>
        <v>377.2754059350504</v>
      </c>
      <c r="P14" s="9"/>
    </row>
    <row r="15" spans="1:133">
      <c r="A15" s="12"/>
      <c r="B15" s="42">
        <v>522</v>
      </c>
      <c r="C15" s="19" t="s">
        <v>28</v>
      </c>
      <c r="D15" s="43">
        <v>3851152</v>
      </c>
      <c r="E15" s="43">
        <v>143577</v>
      </c>
      <c r="F15" s="43">
        <v>0</v>
      </c>
      <c r="G15" s="43">
        <v>88124</v>
      </c>
      <c r="H15" s="43">
        <v>0</v>
      </c>
      <c r="I15" s="43">
        <v>0</v>
      </c>
      <c r="J15" s="43">
        <v>0</v>
      </c>
      <c r="K15" s="43">
        <v>52822</v>
      </c>
      <c r="L15" s="43">
        <v>0</v>
      </c>
      <c r="M15" s="43">
        <v>0</v>
      </c>
      <c r="N15" s="43">
        <f t="shared" si="4"/>
        <v>4135675</v>
      </c>
      <c r="O15" s="44">
        <f t="shared" si="1"/>
        <v>289.45093784994401</v>
      </c>
      <c r="P15" s="9"/>
    </row>
    <row r="16" spans="1:133">
      <c r="A16" s="12"/>
      <c r="B16" s="42">
        <v>524</v>
      </c>
      <c r="C16" s="19" t="s">
        <v>29</v>
      </c>
      <c r="D16" s="43">
        <v>1043926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1043926</v>
      </c>
      <c r="O16" s="44">
        <f t="shared" si="1"/>
        <v>73.063129899216122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3206050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3206050</v>
      </c>
      <c r="O17" s="41">
        <f t="shared" si="1"/>
        <v>224.3875979843225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2052536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2052536</v>
      </c>
      <c r="O18" s="44">
        <f t="shared" si="1"/>
        <v>143.65453527435611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647779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647779</v>
      </c>
      <c r="O19" s="44">
        <f t="shared" si="1"/>
        <v>45.337276035834265</v>
      </c>
      <c r="P19" s="9"/>
    </row>
    <row r="20" spans="1:119">
      <c r="A20" s="12"/>
      <c r="B20" s="42">
        <v>536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199202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199202</v>
      </c>
      <c r="O20" s="44">
        <f t="shared" si="1"/>
        <v>13.941909294512877</v>
      </c>
      <c r="P20" s="9"/>
    </row>
    <row r="21" spans="1:119">
      <c r="A21" s="12"/>
      <c r="B21" s="42">
        <v>538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306533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306533</v>
      </c>
      <c r="O21" s="44">
        <f t="shared" si="1"/>
        <v>21.453877379619261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718615</v>
      </c>
      <c r="E22" s="29">
        <f t="shared" si="6"/>
        <v>0</v>
      </c>
      <c r="F22" s="29">
        <f t="shared" si="6"/>
        <v>0</v>
      </c>
      <c r="G22" s="29">
        <f t="shared" si="6"/>
        <v>455204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1173819</v>
      </c>
      <c r="O22" s="41">
        <f t="shared" si="1"/>
        <v>82.154185330347147</v>
      </c>
      <c r="P22" s="10"/>
    </row>
    <row r="23" spans="1:119">
      <c r="A23" s="12"/>
      <c r="B23" s="42">
        <v>541</v>
      </c>
      <c r="C23" s="19" t="s">
        <v>61</v>
      </c>
      <c r="D23" s="43">
        <v>718615</v>
      </c>
      <c r="E23" s="43">
        <v>0</v>
      </c>
      <c r="F23" s="43">
        <v>0</v>
      </c>
      <c r="G23" s="43">
        <v>455204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1173819</v>
      </c>
      <c r="O23" s="44">
        <f t="shared" si="1"/>
        <v>82.154185330347147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1732637</v>
      </c>
      <c r="E24" s="29">
        <f t="shared" si="7"/>
        <v>0</v>
      </c>
      <c r="F24" s="29">
        <f t="shared" si="7"/>
        <v>0</v>
      </c>
      <c r="G24" s="29">
        <f t="shared" si="7"/>
        <v>3614978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5347615</v>
      </c>
      <c r="O24" s="41">
        <f t="shared" si="1"/>
        <v>374.27316629339305</v>
      </c>
      <c r="P24" s="9"/>
    </row>
    <row r="25" spans="1:119">
      <c r="A25" s="12"/>
      <c r="B25" s="42">
        <v>572</v>
      </c>
      <c r="C25" s="19" t="s">
        <v>63</v>
      </c>
      <c r="D25" s="43">
        <v>1732637</v>
      </c>
      <c r="E25" s="43">
        <v>0</v>
      </c>
      <c r="F25" s="43">
        <v>0</v>
      </c>
      <c r="G25" s="43">
        <v>3614978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5347615</v>
      </c>
      <c r="O25" s="44">
        <f t="shared" si="1"/>
        <v>374.27316629339305</v>
      </c>
      <c r="P25" s="9"/>
    </row>
    <row r="26" spans="1:119" ht="15.75">
      <c r="A26" s="26" t="s">
        <v>64</v>
      </c>
      <c r="B26" s="27"/>
      <c r="C26" s="28"/>
      <c r="D26" s="29">
        <f t="shared" ref="D26:M26" si="8">SUM(D27:D28)</f>
        <v>5994152</v>
      </c>
      <c r="E26" s="29">
        <f t="shared" si="8"/>
        <v>100750</v>
      </c>
      <c r="F26" s="29">
        <f t="shared" si="8"/>
        <v>2150000</v>
      </c>
      <c r="G26" s="29">
        <f t="shared" si="8"/>
        <v>0</v>
      </c>
      <c r="H26" s="29">
        <f t="shared" si="8"/>
        <v>0</v>
      </c>
      <c r="I26" s="29">
        <f t="shared" si="8"/>
        <v>725000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8969902</v>
      </c>
      <c r="O26" s="41">
        <f t="shared" si="1"/>
        <v>627.7926931690929</v>
      </c>
      <c r="P26" s="9"/>
    </row>
    <row r="27" spans="1:119">
      <c r="A27" s="12"/>
      <c r="B27" s="42">
        <v>581</v>
      </c>
      <c r="C27" s="19" t="s">
        <v>65</v>
      </c>
      <c r="D27" s="43">
        <v>5994152</v>
      </c>
      <c r="E27" s="43">
        <v>100750</v>
      </c>
      <c r="F27" s="43">
        <v>0</v>
      </c>
      <c r="G27" s="43">
        <v>0</v>
      </c>
      <c r="H27" s="43">
        <v>0</v>
      </c>
      <c r="I27" s="43">
        <v>725000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6819902</v>
      </c>
      <c r="O27" s="44">
        <f t="shared" si="1"/>
        <v>477.3167693169093</v>
      </c>
      <c r="P27" s="9"/>
    </row>
    <row r="28" spans="1:119" ht="15.75" thickBot="1">
      <c r="A28" s="12"/>
      <c r="B28" s="42">
        <v>585</v>
      </c>
      <c r="C28" s="19" t="s">
        <v>69</v>
      </c>
      <c r="D28" s="43">
        <v>0</v>
      </c>
      <c r="E28" s="43">
        <v>0</v>
      </c>
      <c r="F28" s="43">
        <v>2150000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2150000</v>
      </c>
      <c r="O28" s="44">
        <f t="shared" si="1"/>
        <v>150.47592385218366</v>
      </c>
      <c r="P28" s="9"/>
    </row>
    <row r="29" spans="1:119" ht="16.5" thickBot="1">
      <c r="A29" s="13" t="s">
        <v>10</v>
      </c>
      <c r="B29" s="21"/>
      <c r="C29" s="20"/>
      <c r="D29" s="14">
        <f>SUM(D5,D13,D17,D22,D24,D26)</f>
        <v>20720799</v>
      </c>
      <c r="E29" s="14">
        <f t="shared" ref="E29:M29" si="9">SUM(E5,E13,E17,E22,E24,E26)</f>
        <v>591556</v>
      </c>
      <c r="F29" s="14">
        <f t="shared" si="9"/>
        <v>3275775</v>
      </c>
      <c r="G29" s="14">
        <f t="shared" si="9"/>
        <v>5328210</v>
      </c>
      <c r="H29" s="14">
        <f t="shared" si="9"/>
        <v>0</v>
      </c>
      <c r="I29" s="14">
        <f t="shared" si="9"/>
        <v>3931050</v>
      </c>
      <c r="J29" s="14">
        <f t="shared" si="9"/>
        <v>735375</v>
      </c>
      <c r="K29" s="14">
        <f t="shared" si="9"/>
        <v>407956</v>
      </c>
      <c r="L29" s="14">
        <f t="shared" si="9"/>
        <v>0</v>
      </c>
      <c r="M29" s="14">
        <f t="shared" si="9"/>
        <v>0</v>
      </c>
      <c r="N29" s="14">
        <f t="shared" si="4"/>
        <v>34990721</v>
      </c>
      <c r="O29" s="35">
        <f t="shared" si="1"/>
        <v>2448.9586366181411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71</v>
      </c>
      <c r="M31" s="90"/>
      <c r="N31" s="90"/>
      <c r="O31" s="39">
        <v>14288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4581140</v>
      </c>
      <c r="E5" s="24">
        <f t="shared" si="0"/>
        <v>0</v>
      </c>
      <c r="F5" s="24">
        <f t="shared" si="0"/>
        <v>0</v>
      </c>
      <c r="G5" s="24">
        <f t="shared" si="0"/>
        <v>265985</v>
      </c>
      <c r="H5" s="24">
        <f t="shared" si="0"/>
        <v>0</v>
      </c>
      <c r="I5" s="24">
        <f t="shared" si="0"/>
        <v>0</v>
      </c>
      <c r="J5" s="24">
        <f t="shared" si="0"/>
        <v>1281280</v>
      </c>
      <c r="K5" s="24">
        <f t="shared" si="0"/>
        <v>1830194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7958599</v>
      </c>
      <c r="P5" s="30">
        <f t="shared" ref="P5:P29" si="1">(O5/P$31)</f>
        <v>459.15877228408237</v>
      </c>
      <c r="Q5" s="6"/>
    </row>
    <row r="6" spans="1:134">
      <c r="A6" s="12"/>
      <c r="B6" s="42">
        <v>511</v>
      </c>
      <c r="C6" s="19" t="s">
        <v>19</v>
      </c>
      <c r="D6" s="43">
        <v>109105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109105</v>
      </c>
      <c r="P6" s="44">
        <f t="shared" si="1"/>
        <v>6.2946402815438756</v>
      </c>
      <c r="Q6" s="9"/>
    </row>
    <row r="7" spans="1:134">
      <c r="A7" s="12"/>
      <c r="B7" s="42">
        <v>512</v>
      </c>
      <c r="C7" s="19" t="s">
        <v>20</v>
      </c>
      <c r="D7" s="43">
        <v>959937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959937</v>
      </c>
      <c r="P7" s="44">
        <f t="shared" si="1"/>
        <v>55.382045808573238</v>
      </c>
      <c r="Q7" s="9"/>
    </row>
    <row r="8" spans="1:134">
      <c r="A8" s="12"/>
      <c r="B8" s="42">
        <v>513</v>
      </c>
      <c r="C8" s="19" t="s">
        <v>21</v>
      </c>
      <c r="D8" s="43">
        <v>1087428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1087428</v>
      </c>
      <c r="P8" s="44">
        <f t="shared" si="1"/>
        <v>62.737437258408818</v>
      </c>
      <c r="Q8" s="9"/>
    </row>
    <row r="9" spans="1:134">
      <c r="A9" s="12"/>
      <c r="B9" s="42">
        <v>514</v>
      </c>
      <c r="C9" s="19" t="s">
        <v>22</v>
      </c>
      <c r="D9" s="43">
        <v>93562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93562</v>
      </c>
      <c r="P9" s="44">
        <f t="shared" si="1"/>
        <v>5.3979114982980443</v>
      </c>
      <c r="Q9" s="9"/>
    </row>
    <row r="10" spans="1:134">
      <c r="A10" s="12"/>
      <c r="B10" s="42">
        <v>515</v>
      </c>
      <c r="C10" s="19" t="s">
        <v>23</v>
      </c>
      <c r="D10" s="43">
        <v>453116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453116</v>
      </c>
      <c r="P10" s="44">
        <f t="shared" si="1"/>
        <v>26.141810419431142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1830194</v>
      </c>
      <c r="L11" s="43">
        <v>0</v>
      </c>
      <c r="M11" s="43">
        <v>0</v>
      </c>
      <c r="N11" s="43">
        <v>0</v>
      </c>
      <c r="O11" s="43">
        <f t="shared" si="2"/>
        <v>1830194</v>
      </c>
      <c r="P11" s="44">
        <f t="shared" si="1"/>
        <v>105.59014596434547</v>
      </c>
      <c r="Q11" s="9"/>
    </row>
    <row r="12" spans="1:134">
      <c r="A12" s="12"/>
      <c r="B12" s="42">
        <v>519</v>
      </c>
      <c r="C12" s="19" t="s">
        <v>25</v>
      </c>
      <c r="D12" s="43">
        <v>1877992</v>
      </c>
      <c r="E12" s="43">
        <v>0</v>
      </c>
      <c r="F12" s="43">
        <v>0</v>
      </c>
      <c r="G12" s="43">
        <v>265985</v>
      </c>
      <c r="H12" s="43">
        <v>0</v>
      </c>
      <c r="I12" s="43">
        <v>0</v>
      </c>
      <c r="J12" s="43">
        <v>1281280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3425257</v>
      </c>
      <c r="P12" s="44">
        <f t="shared" si="1"/>
        <v>197.61478105348181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SUM(D14:D16)</f>
        <v>13675978</v>
      </c>
      <c r="E13" s="29">
        <f t="shared" si="3"/>
        <v>454555</v>
      </c>
      <c r="F13" s="29">
        <f t="shared" si="3"/>
        <v>0</v>
      </c>
      <c r="G13" s="29">
        <f t="shared" si="3"/>
        <v>166464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135464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9" si="4">SUM(D13:N13)</f>
        <v>14432461</v>
      </c>
      <c r="P13" s="41">
        <f t="shared" si="1"/>
        <v>832.65799342295043</v>
      </c>
      <c r="Q13" s="10"/>
    </row>
    <row r="14" spans="1:134">
      <c r="A14" s="12"/>
      <c r="B14" s="42">
        <v>521</v>
      </c>
      <c r="C14" s="19" t="s">
        <v>27</v>
      </c>
      <c r="D14" s="43">
        <v>7058982</v>
      </c>
      <c r="E14" s="43">
        <v>239155</v>
      </c>
      <c r="F14" s="43">
        <v>0</v>
      </c>
      <c r="G14" s="43">
        <v>65005</v>
      </c>
      <c r="H14" s="43">
        <v>0</v>
      </c>
      <c r="I14" s="43">
        <v>0</v>
      </c>
      <c r="J14" s="43">
        <v>0</v>
      </c>
      <c r="K14" s="43">
        <v>73866</v>
      </c>
      <c r="L14" s="43">
        <v>0</v>
      </c>
      <c r="M14" s="43">
        <v>0</v>
      </c>
      <c r="N14" s="43">
        <v>0</v>
      </c>
      <c r="O14" s="43">
        <f t="shared" si="4"/>
        <v>7437008</v>
      </c>
      <c r="P14" s="44">
        <f t="shared" si="1"/>
        <v>429.06640512317546</v>
      </c>
      <c r="Q14" s="9"/>
    </row>
    <row r="15" spans="1:134">
      <c r="A15" s="12"/>
      <c r="B15" s="42">
        <v>522</v>
      </c>
      <c r="C15" s="19" t="s">
        <v>28</v>
      </c>
      <c r="D15" s="43">
        <v>6261803</v>
      </c>
      <c r="E15" s="43">
        <v>215400</v>
      </c>
      <c r="F15" s="43">
        <v>0</v>
      </c>
      <c r="G15" s="43">
        <v>101459</v>
      </c>
      <c r="H15" s="43">
        <v>0</v>
      </c>
      <c r="I15" s="43">
        <v>0</v>
      </c>
      <c r="J15" s="43">
        <v>0</v>
      </c>
      <c r="K15" s="43">
        <v>61598</v>
      </c>
      <c r="L15" s="43">
        <v>0</v>
      </c>
      <c r="M15" s="43">
        <v>0</v>
      </c>
      <c r="N15" s="43">
        <v>0</v>
      </c>
      <c r="O15" s="43">
        <f t="shared" si="4"/>
        <v>6640260</v>
      </c>
      <c r="P15" s="44">
        <f t="shared" si="1"/>
        <v>383.09929037096867</v>
      </c>
      <c r="Q15" s="9"/>
    </row>
    <row r="16" spans="1:134">
      <c r="A16" s="12"/>
      <c r="B16" s="42">
        <v>524</v>
      </c>
      <c r="C16" s="19" t="s">
        <v>29</v>
      </c>
      <c r="D16" s="43">
        <v>355193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355193</v>
      </c>
      <c r="P16" s="44">
        <f t="shared" si="1"/>
        <v>20.492297928806323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SUM(D18:D22)</f>
        <v>0</v>
      </c>
      <c r="E17" s="29">
        <f t="shared" si="5"/>
        <v>6950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6724345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6731295</v>
      </c>
      <c r="P17" s="41">
        <f t="shared" si="1"/>
        <v>388.3514106040501</v>
      </c>
      <c r="Q17" s="10"/>
    </row>
    <row r="18" spans="1:120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2947722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2947722</v>
      </c>
      <c r="P18" s="44">
        <f t="shared" si="1"/>
        <v>170.06415507990539</v>
      </c>
      <c r="Q18" s="9"/>
    </row>
    <row r="19" spans="1:120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3165733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3165733</v>
      </c>
      <c r="P19" s="44">
        <f t="shared" si="1"/>
        <v>182.64195465297411</v>
      </c>
      <c r="Q19" s="9"/>
    </row>
    <row r="20" spans="1:120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180870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180870</v>
      </c>
      <c r="P20" s="44">
        <f t="shared" si="1"/>
        <v>10.435008365545491</v>
      </c>
      <c r="Q20" s="9"/>
    </row>
    <row r="21" spans="1:120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430020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430020</v>
      </c>
      <c r="P21" s="44">
        <f t="shared" si="1"/>
        <v>24.809323256216466</v>
      </c>
      <c r="Q21" s="9"/>
    </row>
    <row r="22" spans="1:120">
      <c r="A22" s="12"/>
      <c r="B22" s="42">
        <v>539</v>
      </c>
      <c r="C22" s="19" t="s">
        <v>44</v>
      </c>
      <c r="D22" s="43">
        <v>0</v>
      </c>
      <c r="E22" s="43">
        <v>6950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6950</v>
      </c>
      <c r="P22" s="44">
        <f t="shared" si="1"/>
        <v>0.40096924940864248</v>
      </c>
      <c r="Q22" s="9"/>
    </row>
    <row r="23" spans="1:120" ht="15.75">
      <c r="A23" s="26" t="s">
        <v>35</v>
      </c>
      <c r="B23" s="27"/>
      <c r="C23" s="28"/>
      <c r="D23" s="29">
        <f t="shared" ref="D23:N23" si="6">SUM(D24:D24)</f>
        <v>1057258</v>
      </c>
      <c r="E23" s="29">
        <f t="shared" si="6"/>
        <v>0</v>
      </c>
      <c r="F23" s="29">
        <f t="shared" si="6"/>
        <v>0</v>
      </c>
      <c r="G23" s="29">
        <f t="shared" si="6"/>
        <v>1337991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4"/>
        <v>2395249</v>
      </c>
      <c r="P23" s="41">
        <f t="shared" si="1"/>
        <v>138.19009980961172</v>
      </c>
      <c r="Q23" s="10"/>
    </row>
    <row r="24" spans="1:120">
      <c r="A24" s="12"/>
      <c r="B24" s="42">
        <v>541</v>
      </c>
      <c r="C24" s="19" t="s">
        <v>36</v>
      </c>
      <c r="D24" s="43">
        <v>1057258</v>
      </c>
      <c r="E24" s="43">
        <v>0</v>
      </c>
      <c r="F24" s="43">
        <v>0</v>
      </c>
      <c r="G24" s="43">
        <v>1337991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2395249</v>
      </c>
      <c r="P24" s="44">
        <f t="shared" si="1"/>
        <v>138.19009980961172</v>
      </c>
      <c r="Q24" s="9"/>
    </row>
    <row r="25" spans="1:120" ht="15.75">
      <c r="A25" s="26" t="s">
        <v>37</v>
      </c>
      <c r="B25" s="27"/>
      <c r="C25" s="28"/>
      <c r="D25" s="29">
        <f t="shared" ref="D25:N25" si="7">SUM(D26:D26)</f>
        <v>2989086</v>
      </c>
      <c r="E25" s="29">
        <f t="shared" si="7"/>
        <v>0</v>
      </c>
      <c r="F25" s="29">
        <f t="shared" si="7"/>
        <v>0</v>
      </c>
      <c r="G25" s="29">
        <f t="shared" si="7"/>
        <v>70012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4"/>
        <v>3059098</v>
      </c>
      <c r="P25" s="41">
        <f t="shared" si="1"/>
        <v>176.48981711186752</v>
      </c>
      <c r="Q25" s="9"/>
    </row>
    <row r="26" spans="1:120">
      <c r="A26" s="12"/>
      <c r="B26" s="42">
        <v>572</v>
      </c>
      <c r="C26" s="19" t="s">
        <v>38</v>
      </c>
      <c r="D26" s="43">
        <v>2989086</v>
      </c>
      <c r="E26" s="43">
        <v>0</v>
      </c>
      <c r="F26" s="43">
        <v>0</v>
      </c>
      <c r="G26" s="43">
        <v>70012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3059098</v>
      </c>
      <c r="P26" s="44">
        <f t="shared" si="1"/>
        <v>176.48981711186752</v>
      </c>
      <c r="Q26" s="9"/>
    </row>
    <row r="27" spans="1:120" ht="15.75">
      <c r="A27" s="26" t="s">
        <v>40</v>
      </c>
      <c r="B27" s="27"/>
      <c r="C27" s="28"/>
      <c r="D27" s="29">
        <f t="shared" ref="D27:N27" si="8">SUM(D28:D28)</f>
        <v>645000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1350000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4"/>
        <v>1995000</v>
      </c>
      <c r="P27" s="41">
        <f t="shared" si="1"/>
        <v>115.09836727629377</v>
      </c>
      <c r="Q27" s="9"/>
    </row>
    <row r="28" spans="1:120" ht="15.75" thickBot="1">
      <c r="A28" s="12"/>
      <c r="B28" s="42">
        <v>581</v>
      </c>
      <c r="C28" s="19" t="s">
        <v>86</v>
      </c>
      <c r="D28" s="43">
        <v>645000</v>
      </c>
      <c r="E28" s="43">
        <v>0</v>
      </c>
      <c r="F28" s="43">
        <v>0</v>
      </c>
      <c r="G28" s="43">
        <v>0</v>
      </c>
      <c r="H28" s="43">
        <v>0</v>
      </c>
      <c r="I28" s="43">
        <v>1350000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1995000</v>
      </c>
      <c r="P28" s="44">
        <f t="shared" si="1"/>
        <v>115.09836727629377</v>
      </c>
      <c r="Q28" s="9"/>
    </row>
    <row r="29" spans="1:120" ht="16.5" thickBot="1">
      <c r="A29" s="13" t="s">
        <v>10</v>
      </c>
      <c r="B29" s="21"/>
      <c r="C29" s="20"/>
      <c r="D29" s="14">
        <f>SUM(D5,D13,D17,D23,D25,D27)</f>
        <v>22948462</v>
      </c>
      <c r="E29" s="14">
        <f t="shared" ref="E29:N29" si="9">SUM(E5,E13,E17,E23,E25,E27)</f>
        <v>461505</v>
      </c>
      <c r="F29" s="14">
        <f t="shared" si="9"/>
        <v>0</v>
      </c>
      <c r="G29" s="14">
        <f t="shared" si="9"/>
        <v>1840452</v>
      </c>
      <c r="H29" s="14">
        <f t="shared" si="9"/>
        <v>0</v>
      </c>
      <c r="I29" s="14">
        <f t="shared" si="9"/>
        <v>8074345</v>
      </c>
      <c r="J29" s="14">
        <f t="shared" si="9"/>
        <v>1281280</v>
      </c>
      <c r="K29" s="14">
        <f t="shared" si="9"/>
        <v>1965658</v>
      </c>
      <c r="L29" s="14">
        <f t="shared" si="9"/>
        <v>0</v>
      </c>
      <c r="M29" s="14">
        <f t="shared" si="9"/>
        <v>0</v>
      </c>
      <c r="N29" s="14">
        <f t="shared" si="9"/>
        <v>0</v>
      </c>
      <c r="O29" s="14">
        <f t="shared" si="4"/>
        <v>36571702</v>
      </c>
      <c r="P29" s="35">
        <f t="shared" si="1"/>
        <v>2109.946460508856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90" t="s">
        <v>89</v>
      </c>
      <c r="N31" s="90"/>
      <c r="O31" s="90"/>
      <c r="P31" s="39">
        <v>17333</v>
      </c>
    </row>
    <row r="32" spans="1:120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3"/>
    </row>
    <row r="33" spans="1:16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4098538</v>
      </c>
      <c r="E5" s="24">
        <f t="shared" si="0"/>
        <v>0</v>
      </c>
      <c r="F5" s="24">
        <f t="shared" si="0"/>
        <v>0</v>
      </c>
      <c r="G5" s="24">
        <f t="shared" si="0"/>
        <v>361518</v>
      </c>
      <c r="H5" s="24">
        <f t="shared" si="0"/>
        <v>0</v>
      </c>
      <c r="I5" s="24">
        <f t="shared" si="0"/>
        <v>0</v>
      </c>
      <c r="J5" s="24">
        <f t="shared" si="0"/>
        <v>1322286</v>
      </c>
      <c r="K5" s="24">
        <f t="shared" si="0"/>
        <v>1685464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7467806</v>
      </c>
      <c r="P5" s="30">
        <f t="shared" ref="P5:P29" si="1">(O5/P$31)</f>
        <v>442.74654651093851</v>
      </c>
      <c r="Q5" s="6"/>
    </row>
    <row r="6" spans="1:134">
      <c r="A6" s="12"/>
      <c r="B6" s="42">
        <v>511</v>
      </c>
      <c r="C6" s="19" t="s">
        <v>19</v>
      </c>
      <c r="D6" s="43">
        <v>109993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109993</v>
      </c>
      <c r="P6" s="44">
        <f t="shared" si="1"/>
        <v>6.521195233295785</v>
      </c>
      <c r="Q6" s="9"/>
    </row>
    <row r="7" spans="1:134">
      <c r="A7" s="12"/>
      <c r="B7" s="42">
        <v>512</v>
      </c>
      <c r="C7" s="19" t="s">
        <v>20</v>
      </c>
      <c r="D7" s="43">
        <v>767566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767566</v>
      </c>
      <c r="P7" s="44">
        <f t="shared" si="1"/>
        <v>45.506966265488828</v>
      </c>
      <c r="Q7" s="9"/>
    </row>
    <row r="8" spans="1:134">
      <c r="A8" s="12"/>
      <c r="B8" s="42">
        <v>513</v>
      </c>
      <c r="C8" s="19" t="s">
        <v>21</v>
      </c>
      <c r="D8" s="43">
        <v>1035288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1035288</v>
      </c>
      <c r="P8" s="44">
        <f t="shared" si="1"/>
        <v>61.379498428884801</v>
      </c>
      <c r="Q8" s="9"/>
    </row>
    <row r="9" spans="1:134">
      <c r="A9" s="12"/>
      <c r="B9" s="42">
        <v>514</v>
      </c>
      <c r="C9" s="19" t="s">
        <v>22</v>
      </c>
      <c r="D9" s="43">
        <v>86305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86305</v>
      </c>
      <c r="P9" s="44">
        <f t="shared" si="1"/>
        <v>5.1167961107487994</v>
      </c>
      <c r="Q9" s="9"/>
    </row>
    <row r="10" spans="1:134">
      <c r="A10" s="12"/>
      <c r="B10" s="42">
        <v>515</v>
      </c>
      <c r="C10" s="19" t="s">
        <v>23</v>
      </c>
      <c r="D10" s="43">
        <v>431539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431539</v>
      </c>
      <c r="P10" s="44">
        <f t="shared" si="1"/>
        <v>25.584810576866069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1685464</v>
      </c>
      <c r="L11" s="43">
        <v>0</v>
      </c>
      <c r="M11" s="43">
        <v>0</v>
      </c>
      <c r="N11" s="43">
        <v>0</v>
      </c>
      <c r="O11" s="43">
        <f t="shared" si="2"/>
        <v>1685464</v>
      </c>
      <c r="P11" s="44">
        <f t="shared" si="1"/>
        <v>99.926720815794155</v>
      </c>
      <c r="Q11" s="9"/>
    </row>
    <row r="12" spans="1:134">
      <c r="A12" s="12"/>
      <c r="B12" s="42">
        <v>519</v>
      </c>
      <c r="C12" s="19" t="s">
        <v>25</v>
      </c>
      <c r="D12" s="43">
        <v>1667847</v>
      </c>
      <c r="E12" s="43">
        <v>0</v>
      </c>
      <c r="F12" s="43">
        <v>0</v>
      </c>
      <c r="G12" s="43">
        <v>361518</v>
      </c>
      <c r="H12" s="43">
        <v>0</v>
      </c>
      <c r="I12" s="43">
        <v>0</v>
      </c>
      <c r="J12" s="43">
        <v>1322286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3351651</v>
      </c>
      <c r="P12" s="44">
        <f t="shared" si="1"/>
        <v>198.71055907986008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SUM(D14:D16)</f>
        <v>13346471</v>
      </c>
      <c r="E13" s="29">
        <f t="shared" si="3"/>
        <v>449720</v>
      </c>
      <c r="F13" s="29">
        <f t="shared" si="3"/>
        <v>0</v>
      </c>
      <c r="G13" s="29">
        <f t="shared" si="3"/>
        <v>150115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108084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9" si="4">SUM(D13:N13)</f>
        <v>14054390</v>
      </c>
      <c r="P13" s="41">
        <f t="shared" si="1"/>
        <v>833.2477619019387</v>
      </c>
      <c r="Q13" s="10"/>
    </row>
    <row r="14" spans="1:134">
      <c r="A14" s="12"/>
      <c r="B14" s="42">
        <v>521</v>
      </c>
      <c r="C14" s="19" t="s">
        <v>27</v>
      </c>
      <c r="D14" s="43">
        <v>6997623</v>
      </c>
      <c r="E14" s="43">
        <v>229925</v>
      </c>
      <c r="F14" s="43">
        <v>0</v>
      </c>
      <c r="G14" s="43">
        <v>83746</v>
      </c>
      <c r="H14" s="43">
        <v>0</v>
      </c>
      <c r="I14" s="43">
        <v>0</v>
      </c>
      <c r="J14" s="43">
        <v>0</v>
      </c>
      <c r="K14" s="43">
        <v>50848</v>
      </c>
      <c r="L14" s="43">
        <v>0</v>
      </c>
      <c r="M14" s="43">
        <v>0</v>
      </c>
      <c r="N14" s="43">
        <v>0</v>
      </c>
      <c r="O14" s="43">
        <f t="shared" si="4"/>
        <v>7362142</v>
      </c>
      <c r="P14" s="44">
        <f t="shared" si="1"/>
        <v>436.48200628446079</v>
      </c>
      <c r="Q14" s="9"/>
    </row>
    <row r="15" spans="1:134">
      <c r="A15" s="12"/>
      <c r="B15" s="42">
        <v>522</v>
      </c>
      <c r="C15" s="19" t="s">
        <v>28</v>
      </c>
      <c r="D15" s="43">
        <v>5968647</v>
      </c>
      <c r="E15" s="43">
        <v>219795</v>
      </c>
      <c r="F15" s="43">
        <v>0</v>
      </c>
      <c r="G15" s="43">
        <v>47584</v>
      </c>
      <c r="H15" s="43">
        <v>0</v>
      </c>
      <c r="I15" s="43">
        <v>0</v>
      </c>
      <c r="J15" s="43">
        <v>0</v>
      </c>
      <c r="K15" s="43">
        <v>57236</v>
      </c>
      <c r="L15" s="43">
        <v>0</v>
      </c>
      <c r="M15" s="43">
        <v>0</v>
      </c>
      <c r="N15" s="43">
        <v>0</v>
      </c>
      <c r="O15" s="43">
        <f t="shared" si="4"/>
        <v>6293262</v>
      </c>
      <c r="P15" s="44">
        <f t="shared" si="1"/>
        <v>373.11092666152842</v>
      </c>
      <c r="Q15" s="9"/>
    </row>
    <row r="16" spans="1:134">
      <c r="A16" s="12"/>
      <c r="B16" s="42">
        <v>524</v>
      </c>
      <c r="C16" s="19" t="s">
        <v>29</v>
      </c>
      <c r="D16" s="43">
        <v>380201</v>
      </c>
      <c r="E16" s="43">
        <v>0</v>
      </c>
      <c r="F16" s="43">
        <v>0</v>
      </c>
      <c r="G16" s="43">
        <v>18785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398986</v>
      </c>
      <c r="P16" s="44">
        <f t="shared" si="1"/>
        <v>23.654828955949487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SUM(D18:D22)</f>
        <v>0</v>
      </c>
      <c r="E17" s="29">
        <f t="shared" si="5"/>
        <v>4708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5941797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5946505</v>
      </c>
      <c r="P17" s="41">
        <f t="shared" si="1"/>
        <v>352.55261753720282</v>
      </c>
      <c r="Q17" s="10"/>
    </row>
    <row r="18" spans="1:120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2358668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2358668</v>
      </c>
      <c r="P18" s="44">
        <f t="shared" si="1"/>
        <v>139.83921266378135</v>
      </c>
      <c r="Q18" s="9"/>
    </row>
    <row r="19" spans="1:120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2939747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2939747</v>
      </c>
      <c r="P19" s="44">
        <f t="shared" si="1"/>
        <v>174.28985593170094</v>
      </c>
      <c r="Q19" s="9"/>
    </row>
    <row r="20" spans="1:120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151761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151761</v>
      </c>
      <c r="P20" s="44">
        <f t="shared" si="1"/>
        <v>8.9975099306337825</v>
      </c>
      <c r="Q20" s="9"/>
    </row>
    <row r="21" spans="1:120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491621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491621</v>
      </c>
      <c r="P21" s="44">
        <f t="shared" si="1"/>
        <v>29.146914092606867</v>
      </c>
      <c r="Q21" s="9"/>
    </row>
    <row r="22" spans="1:120">
      <c r="A22" s="12"/>
      <c r="B22" s="42">
        <v>539</v>
      </c>
      <c r="C22" s="19" t="s">
        <v>44</v>
      </c>
      <c r="D22" s="43">
        <v>0</v>
      </c>
      <c r="E22" s="43">
        <v>4708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4708</v>
      </c>
      <c r="P22" s="44">
        <f t="shared" si="1"/>
        <v>0.27912491847987192</v>
      </c>
      <c r="Q22" s="9"/>
    </row>
    <row r="23" spans="1:120" ht="15.75">
      <c r="A23" s="26" t="s">
        <v>35</v>
      </c>
      <c r="B23" s="27"/>
      <c r="C23" s="28"/>
      <c r="D23" s="29">
        <f t="shared" ref="D23:N23" si="6">SUM(D24:D24)</f>
        <v>1455715</v>
      </c>
      <c r="E23" s="29">
        <f t="shared" si="6"/>
        <v>0</v>
      </c>
      <c r="F23" s="29">
        <f t="shared" si="6"/>
        <v>0</v>
      </c>
      <c r="G23" s="29">
        <f t="shared" si="6"/>
        <v>280079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4"/>
        <v>1735794</v>
      </c>
      <c r="P23" s="41">
        <f t="shared" si="1"/>
        <v>102.91065393964546</v>
      </c>
      <c r="Q23" s="10"/>
    </row>
    <row r="24" spans="1:120">
      <c r="A24" s="12"/>
      <c r="B24" s="42">
        <v>541</v>
      </c>
      <c r="C24" s="19" t="s">
        <v>36</v>
      </c>
      <c r="D24" s="43">
        <v>1455715</v>
      </c>
      <c r="E24" s="43">
        <v>0</v>
      </c>
      <c r="F24" s="43">
        <v>0</v>
      </c>
      <c r="G24" s="43">
        <v>280079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1735794</v>
      </c>
      <c r="P24" s="44">
        <f t="shared" si="1"/>
        <v>102.91065393964546</v>
      </c>
      <c r="Q24" s="9"/>
    </row>
    <row r="25" spans="1:120" ht="15.75">
      <c r="A25" s="26" t="s">
        <v>37</v>
      </c>
      <c r="B25" s="27"/>
      <c r="C25" s="28"/>
      <c r="D25" s="29">
        <f t="shared" ref="D25:N25" si="7">SUM(D26:D26)</f>
        <v>2884895</v>
      </c>
      <c r="E25" s="29">
        <f t="shared" si="7"/>
        <v>0</v>
      </c>
      <c r="F25" s="29">
        <f t="shared" si="7"/>
        <v>0</v>
      </c>
      <c r="G25" s="29">
        <f t="shared" si="7"/>
        <v>263335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4"/>
        <v>3148230</v>
      </c>
      <c r="P25" s="41">
        <f t="shared" si="1"/>
        <v>186.65026382877809</v>
      </c>
      <c r="Q25" s="9"/>
    </row>
    <row r="26" spans="1:120">
      <c r="A26" s="12"/>
      <c r="B26" s="42">
        <v>572</v>
      </c>
      <c r="C26" s="19" t="s">
        <v>38</v>
      </c>
      <c r="D26" s="43">
        <v>2884895</v>
      </c>
      <c r="E26" s="43">
        <v>0</v>
      </c>
      <c r="F26" s="43">
        <v>0</v>
      </c>
      <c r="G26" s="43">
        <v>263335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3148230</v>
      </c>
      <c r="P26" s="44">
        <f t="shared" si="1"/>
        <v>186.65026382877809</v>
      </c>
      <c r="Q26" s="9"/>
    </row>
    <row r="27" spans="1:120" ht="15.75">
      <c r="A27" s="26" t="s">
        <v>40</v>
      </c>
      <c r="B27" s="27"/>
      <c r="C27" s="28"/>
      <c r="D27" s="29">
        <f t="shared" ref="D27:N27" si="8">SUM(D28:D28)</f>
        <v>244900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1350000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4"/>
        <v>1594900</v>
      </c>
      <c r="P27" s="41">
        <f t="shared" si="1"/>
        <v>94.557419813837669</v>
      </c>
      <c r="Q27" s="9"/>
    </row>
    <row r="28" spans="1:120" ht="15.75" thickBot="1">
      <c r="A28" s="12"/>
      <c r="B28" s="42">
        <v>581</v>
      </c>
      <c r="C28" s="19" t="s">
        <v>86</v>
      </c>
      <c r="D28" s="43">
        <v>244900</v>
      </c>
      <c r="E28" s="43">
        <v>0</v>
      </c>
      <c r="F28" s="43">
        <v>0</v>
      </c>
      <c r="G28" s="43">
        <v>0</v>
      </c>
      <c r="H28" s="43">
        <v>0</v>
      </c>
      <c r="I28" s="43">
        <v>1350000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1594900</v>
      </c>
      <c r="P28" s="44">
        <f t="shared" si="1"/>
        <v>94.557419813837669</v>
      </c>
      <c r="Q28" s="9"/>
    </row>
    <row r="29" spans="1:120" ht="16.5" thickBot="1">
      <c r="A29" s="13" t="s">
        <v>10</v>
      </c>
      <c r="B29" s="21"/>
      <c r="C29" s="20"/>
      <c r="D29" s="14">
        <f>SUM(D5,D13,D17,D23,D25,D27)</f>
        <v>22030519</v>
      </c>
      <c r="E29" s="14">
        <f t="shared" ref="E29:N29" si="9">SUM(E5,E13,E17,E23,E25,E27)</f>
        <v>454428</v>
      </c>
      <c r="F29" s="14">
        <f t="shared" si="9"/>
        <v>0</v>
      </c>
      <c r="G29" s="14">
        <f t="shared" si="9"/>
        <v>1055047</v>
      </c>
      <c r="H29" s="14">
        <f t="shared" si="9"/>
        <v>0</v>
      </c>
      <c r="I29" s="14">
        <f t="shared" si="9"/>
        <v>7291797</v>
      </c>
      <c r="J29" s="14">
        <f t="shared" si="9"/>
        <v>1322286</v>
      </c>
      <c r="K29" s="14">
        <f t="shared" si="9"/>
        <v>1793548</v>
      </c>
      <c r="L29" s="14">
        <f t="shared" si="9"/>
        <v>0</v>
      </c>
      <c r="M29" s="14">
        <f t="shared" si="9"/>
        <v>0</v>
      </c>
      <c r="N29" s="14">
        <f t="shared" si="9"/>
        <v>0</v>
      </c>
      <c r="O29" s="14">
        <f t="shared" si="4"/>
        <v>33947625</v>
      </c>
      <c r="P29" s="35">
        <f t="shared" si="1"/>
        <v>2012.6652635323412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90" t="s">
        <v>87</v>
      </c>
      <c r="N31" s="90"/>
      <c r="O31" s="90"/>
      <c r="P31" s="39">
        <v>16867</v>
      </c>
    </row>
    <row r="32" spans="1:120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3"/>
    </row>
    <row r="33" spans="1:16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4528166</v>
      </c>
      <c r="E5" s="24">
        <f t="shared" si="0"/>
        <v>0</v>
      </c>
      <c r="F5" s="24">
        <f t="shared" si="0"/>
        <v>2764084</v>
      </c>
      <c r="G5" s="24">
        <f t="shared" si="0"/>
        <v>688134</v>
      </c>
      <c r="H5" s="24">
        <f t="shared" si="0"/>
        <v>0</v>
      </c>
      <c r="I5" s="24">
        <f t="shared" si="0"/>
        <v>0</v>
      </c>
      <c r="J5" s="24">
        <f t="shared" si="0"/>
        <v>1443791</v>
      </c>
      <c r="K5" s="24">
        <f t="shared" si="0"/>
        <v>2525888</v>
      </c>
      <c r="L5" s="24">
        <f t="shared" si="0"/>
        <v>0</v>
      </c>
      <c r="M5" s="24">
        <f t="shared" si="0"/>
        <v>0</v>
      </c>
      <c r="N5" s="25">
        <f>SUM(D5:M5)</f>
        <v>11950063</v>
      </c>
      <c r="O5" s="30">
        <f t="shared" ref="O5:O29" si="1">(N5/O$31)</f>
        <v>677.71014574944707</v>
      </c>
      <c r="P5" s="6"/>
    </row>
    <row r="6" spans="1:133">
      <c r="A6" s="12"/>
      <c r="B6" s="42">
        <v>511</v>
      </c>
      <c r="C6" s="19" t="s">
        <v>19</v>
      </c>
      <c r="D6" s="43">
        <v>104439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104439</v>
      </c>
      <c r="O6" s="44">
        <f t="shared" si="1"/>
        <v>5.9229285997844947</v>
      </c>
      <c r="P6" s="9"/>
    </row>
    <row r="7" spans="1:133">
      <c r="A7" s="12"/>
      <c r="B7" s="42">
        <v>512</v>
      </c>
      <c r="C7" s="19" t="s">
        <v>20</v>
      </c>
      <c r="D7" s="43">
        <v>747693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747693</v>
      </c>
      <c r="O7" s="44">
        <f t="shared" si="1"/>
        <v>42.403051097374238</v>
      </c>
      <c r="P7" s="9"/>
    </row>
    <row r="8" spans="1:133">
      <c r="A8" s="12"/>
      <c r="B8" s="42">
        <v>513</v>
      </c>
      <c r="C8" s="19" t="s">
        <v>21</v>
      </c>
      <c r="D8" s="43">
        <v>1018705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1018705</v>
      </c>
      <c r="O8" s="44">
        <f t="shared" si="1"/>
        <v>57.772642204956618</v>
      </c>
      <c r="P8" s="9"/>
    </row>
    <row r="9" spans="1:133">
      <c r="A9" s="12"/>
      <c r="B9" s="42">
        <v>514</v>
      </c>
      <c r="C9" s="19" t="s">
        <v>22</v>
      </c>
      <c r="D9" s="43">
        <v>114795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114795</v>
      </c>
      <c r="O9" s="44">
        <f t="shared" si="1"/>
        <v>6.5102364884024269</v>
      </c>
      <c r="P9" s="9"/>
    </row>
    <row r="10" spans="1:133">
      <c r="A10" s="12"/>
      <c r="B10" s="42">
        <v>515</v>
      </c>
      <c r="C10" s="19" t="s">
        <v>23</v>
      </c>
      <c r="D10" s="43">
        <v>435352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435352</v>
      </c>
      <c r="O10" s="44">
        <f t="shared" si="1"/>
        <v>24.6896160607951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2524230</v>
      </c>
      <c r="L11" s="43">
        <v>0</v>
      </c>
      <c r="M11" s="43">
        <v>0</v>
      </c>
      <c r="N11" s="43">
        <f t="shared" si="2"/>
        <v>2524230</v>
      </c>
      <c r="O11" s="44">
        <f t="shared" si="1"/>
        <v>143.15374581750129</v>
      </c>
      <c r="P11" s="9"/>
    </row>
    <row r="12" spans="1:133">
      <c r="A12" s="12"/>
      <c r="B12" s="42">
        <v>519</v>
      </c>
      <c r="C12" s="19" t="s">
        <v>58</v>
      </c>
      <c r="D12" s="43">
        <v>2107182</v>
      </c>
      <c r="E12" s="43">
        <v>0</v>
      </c>
      <c r="F12" s="43">
        <v>2764084</v>
      </c>
      <c r="G12" s="43">
        <v>688134</v>
      </c>
      <c r="H12" s="43">
        <v>0</v>
      </c>
      <c r="I12" s="43">
        <v>0</v>
      </c>
      <c r="J12" s="43">
        <v>1443791</v>
      </c>
      <c r="K12" s="43">
        <v>1658</v>
      </c>
      <c r="L12" s="43">
        <v>0</v>
      </c>
      <c r="M12" s="43">
        <v>0</v>
      </c>
      <c r="N12" s="43">
        <f t="shared" si="2"/>
        <v>7004849</v>
      </c>
      <c r="O12" s="44">
        <f t="shared" si="1"/>
        <v>397.25792548063288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12398044</v>
      </c>
      <c r="E13" s="29">
        <f t="shared" si="3"/>
        <v>486217</v>
      </c>
      <c r="F13" s="29">
        <f t="shared" si="3"/>
        <v>0</v>
      </c>
      <c r="G13" s="29">
        <f t="shared" si="3"/>
        <v>111133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112236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13107630</v>
      </c>
      <c r="O13" s="41">
        <f t="shared" si="1"/>
        <v>743.3579084670788</v>
      </c>
      <c r="P13" s="10"/>
    </row>
    <row r="14" spans="1:133">
      <c r="A14" s="12"/>
      <c r="B14" s="42">
        <v>521</v>
      </c>
      <c r="C14" s="19" t="s">
        <v>27</v>
      </c>
      <c r="D14" s="43">
        <v>6485961</v>
      </c>
      <c r="E14" s="43">
        <v>257224</v>
      </c>
      <c r="F14" s="43">
        <v>0</v>
      </c>
      <c r="G14" s="43">
        <v>50299</v>
      </c>
      <c r="H14" s="43">
        <v>0</v>
      </c>
      <c r="I14" s="43">
        <v>0</v>
      </c>
      <c r="J14" s="43">
        <v>0</v>
      </c>
      <c r="K14" s="43">
        <v>59382</v>
      </c>
      <c r="L14" s="43">
        <v>0</v>
      </c>
      <c r="M14" s="43">
        <v>0</v>
      </c>
      <c r="N14" s="43">
        <f t="shared" si="4"/>
        <v>6852866</v>
      </c>
      <c r="O14" s="44">
        <f t="shared" si="1"/>
        <v>388.63868882209493</v>
      </c>
      <c r="P14" s="9"/>
    </row>
    <row r="15" spans="1:133">
      <c r="A15" s="12"/>
      <c r="B15" s="42">
        <v>522</v>
      </c>
      <c r="C15" s="19" t="s">
        <v>28</v>
      </c>
      <c r="D15" s="43">
        <v>5484363</v>
      </c>
      <c r="E15" s="43">
        <v>228993</v>
      </c>
      <c r="F15" s="43">
        <v>0</v>
      </c>
      <c r="G15" s="43">
        <v>60834</v>
      </c>
      <c r="H15" s="43">
        <v>0</v>
      </c>
      <c r="I15" s="43">
        <v>0</v>
      </c>
      <c r="J15" s="43">
        <v>0</v>
      </c>
      <c r="K15" s="43">
        <v>52854</v>
      </c>
      <c r="L15" s="43">
        <v>0</v>
      </c>
      <c r="M15" s="43">
        <v>0</v>
      </c>
      <c r="N15" s="43">
        <f t="shared" si="4"/>
        <v>5827044</v>
      </c>
      <c r="O15" s="44">
        <f t="shared" si="1"/>
        <v>330.46242840129304</v>
      </c>
      <c r="P15" s="9"/>
    </row>
    <row r="16" spans="1:133">
      <c r="A16" s="12"/>
      <c r="B16" s="42">
        <v>524</v>
      </c>
      <c r="C16" s="19" t="s">
        <v>29</v>
      </c>
      <c r="D16" s="43">
        <v>427720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427720</v>
      </c>
      <c r="O16" s="44">
        <f t="shared" si="1"/>
        <v>24.256791243690806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4852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6033293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6038145</v>
      </c>
      <c r="O17" s="41">
        <f t="shared" si="1"/>
        <v>342.43435603697611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1874057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1874057</v>
      </c>
      <c r="O18" s="44">
        <f t="shared" si="1"/>
        <v>106.281234049793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3470121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3470121</v>
      </c>
      <c r="O19" s="44">
        <f t="shared" si="1"/>
        <v>196.7969715873646</v>
      </c>
      <c r="P19" s="9"/>
    </row>
    <row r="20" spans="1:119">
      <c r="A20" s="12"/>
      <c r="B20" s="42">
        <v>536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162877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162877</v>
      </c>
      <c r="O20" s="44">
        <f t="shared" si="1"/>
        <v>9.2370555208983163</v>
      </c>
      <c r="P20" s="9"/>
    </row>
    <row r="21" spans="1:119">
      <c r="A21" s="12"/>
      <c r="B21" s="42">
        <v>538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526238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526238</v>
      </c>
      <c r="O21" s="44">
        <f t="shared" si="1"/>
        <v>29.843928996767424</v>
      </c>
      <c r="P21" s="9"/>
    </row>
    <row r="22" spans="1:119">
      <c r="A22" s="12"/>
      <c r="B22" s="42">
        <v>539</v>
      </c>
      <c r="C22" s="19" t="s">
        <v>44</v>
      </c>
      <c r="D22" s="43">
        <v>0</v>
      </c>
      <c r="E22" s="43">
        <v>4852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4852</v>
      </c>
      <c r="O22" s="44">
        <f t="shared" si="1"/>
        <v>0.2751658821527817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1105350</v>
      </c>
      <c r="E23" s="29">
        <f t="shared" si="6"/>
        <v>0</v>
      </c>
      <c r="F23" s="29">
        <f t="shared" si="6"/>
        <v>0</v>
      </c>
      <c r="G23" s="29">
        <f t="shared" si="6"/>
        <v>1650232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2755582</v>
      </c>
      <c r="O23" s="41">
        <f t="shared" si="1"/>
        <v>156.27414506890489</v>
      </c>
      <c r="P23" s="10"/>
    </row>
    <row r="24" spans="1:119">
      <c r="A24" s="12"/>
      <c r="B24" s="42">
        <v>541</v>
      </c>
      <c r="C24" s="19" t="s">
        <v>61</v>
      </c>
      <c r="D24" s="43">
        <v>1105350</v>
      </c>
      <c r="E24" s="43">
        <v>0</v>
      </c>
      <c r="F24" s="43">
        <v>0</v>
      </c>
      <c r="G24" s="43">
        <v>1650232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2755582</v>
      </c>
      <c r="O24" s="44">
        <f t="shared" si="1"/>
        <v>156.27414506890489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2740038</v>
      </c>
      <c r="E25" s="29">
        <f t="shared" si="7"/>
        <v>1793</v>
      </c>
      <c r="F25" s="29">
        <f t="shared" si="7"/>
        <v>0</v>
      </c>
      <c r="G25" s="29">
        <f t="shared" si="7"/>
        <v>58271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2800102</v>
      </c>
      <c r="O25" s="41">
        <f t="shared" si="1"/>
        <v>158.79895650201328</v>
      </c>
      <c r="P25" s="9"/>
    </row>
    <row r="26" spans="1:119">
      <c r="A26" s="12"/>
      <c r="B26" s="42">
        <v>572</v>
      </c>
      <c r="C26" s="19" t="s">
        <v>63</v>
      </c>
      <c r="D26" s="43">
        <v>2740038</v>
      </c>
      <c r="E26" s="43">
        <v>1793</v>
      </c>
      <c r="F26" s="43">
        <v>0</v>
      </c>
      <c r="G26" s="43">
        <v>58271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2800102</v>
      </c>
      <c r="O26" s="44">
        <f t="shared" si="1"/>
        <v>158.79895650201328</v>
      </c>
      <c r="P26" s="9"/>
    </row>
    <row r="27" spans="1:119" ht="15.75">
      <c r="A27" s="26" t="s">
        <v>64</v>
      </c>
      <c r="B27" s="27"/>
      <c r="C27" s="28"/>
      <c r="D27" s="29">
        <f t="shared" ref="D27:M27" si="8">SUM(D28:D28)</f>
        <v>3371333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1350000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4721333</v>
      </c>
      <c r="O27" s="41">
        <f t="shared" si="1"/>
        <v>267.75551522713096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3371333</v>
      </c>
      <c r="E28" s="43">
        <v>0</v>
      </c>
      <c r="F28" s="43">
        <v>0</v>
      </c>
      <c r="G28" s="43">
        <v>0</v>
      </c>
      <c r="H28" s="43">
        <v>0</v>
      </c>
      <c r="I28" s="43">
        <v>1350000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4721333</v>
      </c>
      <c r="O28" s="44">
        <f t="shared" si="1"/>
        <v>267.75551522713096</v>
      </c>
      <c r="P28" s="9"/>
    </row>
    <row r="29" spans="1:119" ht="16.5" thickBot="1">
      <c r="A29" s="13" t="s">
        <v>10</v>
      </c>
      <c r="B29" s="21"/>
      <c r="C29" s="20"/>
      <c r="D29" s="14">
        <f>SUM(D5,D13,D17,D23,D25,D27)</f>
        <v>24142931</v>
      </c>
      <c r="E29" s="14">
        <f t="shared" ref="E29:M29" si="9">SUM(E5,E13,E17,E23,E25,E27)</f>
        <v>492862</v>
      </c>
      <c r="F29" s="14">
        <f t="shared" si="9"/>
        <v>2764084</v>
      </c>
      <c r="G29" s="14">
        <f t="shared" si="9"/>
        <v>2507770</v>
      </c>
      <c r="H29" s="14">
        <f t="shared" si="9"/>
        <v>0</v>
      </c>
      <c r="I29" s="14">
        <f t="shared" si="9"/>
        <v>7383293</v>
      </c>
      <c r="J29" s="14">
        <f t="shared" si="9"/>
        <v>1443791</v>
      </c>
      <c r="K29" s="14">
        <f t="shared" si="9"/>
        <v>2638124</v>
      </c>
      <c r="L29" s="14">
        <f t="shared" si="9"/>
        <v>0</v>
      </c>
      <c r="M29" s="14">
        <f t="shared" si="9"/>
        <v>0</v>
      </c>
      <c r="N29" s="14">
        <f t="shared" si="4"/>
        <v>41372855</v>
      </c>
      <c r="O29" s="35">
        <f t="shared" si="1"/>
        <v>2346.3310270515512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81</v>
      </c>
      <c r="M31" s="90"/>
      <c r="N31" s="90"/>
      <c r="O31" s="39">
        <v>17633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4565293</v>
      </c>
      <c r="E5" s="24">
        <f t="shared" si="0"/>
        <v>0</v>
      </c>
      <c r="F5" s="24">
        <f t="shared" si="0"/>
        <v>346882</v>
      </c>
      <c r="G5" s="24">
        <f t="shared" si="0"/>
        <v>369705</v>
      </c>
      <c r="H5" s="24">
        <f t="shared" si="0"/>
        <v>0</v>
      </c>
      <c r="I5" s="24">
        <f t="shared" si="0"/>
        <v>0</v>
      </c>
      <c r="J5" s="24">
        <f t="shared" si="0"/>
        <v>1200163</v>
      </c>
      <c r="K5" s="24">
        <f t="shared" si="0"/>
        <v>2599812</v>
      </c>
      <c r="L5" s="24">
        <f t="shared" si="0"/>
        <v>0</v>
      </c>
      <c r="M5" s="24">
        <f t="shared" si="0"/>
        <v>0</v>
      </c>
      <c r="N5" s="25">
        <f>SUM(D5:M5)</f>
        <v>9081855</v>
      </c>
      <c r="O5" s="30">
        <f t="shared" ref="O5:O29" si="1">(N5/O$31)</f>
        <v>520.47997019886532</v>
      </c>
      <c r="P5" s="6"/>
    </row>
    <row r="6" spans="1:133">
      <c r="A6" s="12"/>
      <c r="B6" s="42">
        <v>511</v>
      </c>
      <c r="C6" s="19" t="s">
        <v>19</v>
      </c>
      <c r="D6" s="43">
        <v>96948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96948</v>
      </c>
      <c r="O6" s="44">
        <f t="shared" si="1"/>
        <v>5.5560777121898104</v>
      </c>
      <c r="P6" s="9"/>
    </row>
    <row r="7" spans="1:133">
      <c r="A7" s="12"/>
      <c r="B7" s="42">
        <v>512</v>
      </c>
      <c r="C7" s="19" t="s">
        <v>20</v>
      </c>
      <c r="D7" s="43">
        <v>964196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964196</v>
      </c>
      <c r="O7" s="44">
        <f t="shared" si="1"/>
        <v>55.257951745085677</v>
      </c>
      <c r="P7" s="9"/>
    </row>
    <row r="8" spans="1:133">
      <c r="A8" s="12"/>
      <c r="B8" s="42">
        <v>513</v>
      </c>
      <c r="C8" s="19" t="s">
        <v>21</v>
      </c>
      <c r="D8" s="43">
        <v>919550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919550</v>
      </c>
      <c r="O8" s="44">
        <f t="shared" si="1"/>
        <v>52.699295088543757</v>
      </c>
      <c r="P8" s="9"/>
    </row>
    <row r="9" spans="1:133">
      <c r="A9" s="12"/>
      <c r="B9" s="42">
        <v>514</v>
      </c>
      <c r="C9" s="19" t="s">
        <v>22</v>
      </c>
      <c r="D9" s="43">
        <v>124226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124226</v>
      </c>
      <c r="O9" s="44">
        <f t="shared" si="1"/>
        <v>7.1193764685655339</v>
      </c>
      <c r="P9" s="9"/>
    </row>
    <row r="10" spans="1:133">
      <c r="A10" s="12"/>
      <c r="B10" s="42">
        <v>515</v>
      </c>
      <c r="C10" s="19" t="s">
        <v>23</v>
      </c>
      <c r="D10" s="43">
        <v>348113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348113</v>
      </c>
      <c r="O10" s="44">
        <f t="shared" si="1"/>
        <v>19.950312338815976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2598126</v>
      </c>
      <c r="L11" s="43">
        <v>0</v>
      </c>
      <c r="M11" s="43">
        <v>0</v>
      </c>
      <c r="N11" s="43">
        <f t="shared" si="2"/>
        <v>2598126</v>
      </c>
      <c r="O11" s="44">
        <f t="shared" si="1"/>
        <v>148.89827497277781</v>
      </c>
      <c r="P11" s="9"/>
    </row>
    <row r="12" spans="1:133">
      <c r="A12" s="12"/>
      <c r="B12" s="42">
        <v>519</v>
      </c>
      <c r="C12" s="19" t="s">
        <v>58</v>
      </c>
      <c r="D12" s="43">
        <v>2112260</v>
      </c>
      <c r="E12" s="43">
        <v>0</v>
      </c>
      <c r="F12" s="43">
        <v>346882</v>
      </c>
      <c r="G12" s="43">
        <v>369705</v>
      </c>
      <c r="H12" s="43">
        <v>0</v>
      </c>
      <c r="I12" s="43">
        <v>0</v>
      </c>
      <c r="J12" s="43">
        <v>1200163</v>
      </c>
      <c r="K12" s="43">
        <v>1686</v>
      </c>
      <c r="L12" s="43">
        <v>0</v>
      </c>
      <c r="M12" s="43">
        <v>0</v>
      </c>
      <c r="N12" s="43">
        <f t="shared" si="2"/>
        <v>4030696</v>
      </c>
      <c r="O12" s="44">
        <f t="shared" si="1"/>
        <v>230.99868187288669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11905934</v>
      </c>
      <c r="E13" s="29">
        <f t="shared" si="3"/>
        <v>441677</v>
      </c>
      <c r="F13" s="29">
        <f t="shared" si="3"/>
        <v>0</v>
      </c>
      <c r="G13" s="29">
        <f t="shared" si="3"/>
        <v>106616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107146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12561373</v>
      </c>
      <c r="O13" s="41">
        <f t="shared" si="1"/>
        <v>719.890710069345</v>
      </c>
      <c r="P13" s="10"/>
    </row>
    <row r="14" spans="1:133">
      <c r="A14" s="12"/>
      <c r="B14" s="42">
        <v>521</v>
      </c>
      <c r="C14" s="19" t="s">
        <v>27</v>
      </c>
      <c r="D14" s="43">
        <v>6294360</v>
      </c>
      <c r="E14" s="43">
        <v>254620</v>
      </c>
      <c r="F14" s="43">
        <v>0</v>
      </c>
      <c r="G14" s="43">
        <v>50584</v>
      </c>
      <c r="H14" s="43">
        <v>0</v>
      </c>
      <c r="I14" s="43">
        <v>0</v>
      </c>
      <c r="J14" s="43">
        <v>0</v>
      </c>
      <c r="K14" s="43">
        <v>54397</v>
      </c>
      <c r="L14" s="43">
        <v>0</v>
      </c>
      <c r="M14" s="43">
        <v>0</v>
      </c>
      <c r="N14" s="43">
        <f t="shared" si="4"/>
        <v>6653961</v>
      </c>
      <c r="O14" s="44">
        <f t="shared" si="1"/>
        <v>381.33766978050318</v>
      </c>
      <c r="P14" s="9"/>
    </row>
    <row r="15" spans="1:133">
      <c r="A15" s="12"/>
      <c r="B15" s="42">
        <v>522</v>
      </c>
      <c r="C15" s="19" t="s">
        <v>28</v>
      </c>
      <c r="D15" s="43">
        <v>5138027</v>
      </c>
      <c r="E15" s="43">
        <v>187057</v>
      </c>
      <c r="F15" s="43">
        <v>0</v>
      </c>
      <c r="G15" s="43">
        <v>56032</v>
      </c>
      <c r="H15" s="43">
        <v>0</v>
      </c>
      <c r="I15" s="43">
        <v>0</v>
      </c>
      <c r="J15" s="43">
        <v>0</v>
      </c>
      <c r="K15" s="43">
        <v>52749</v>
      </c>
      <c r="L15" s="43">
        <v>0</v>
      </c>
      <c r="M15" s="43">
        <v>0</v>
      </c>
      <c r="N15" s="43">
        <f t="shared" si="4"/>
        <v>5433865</v>
      </c>
      <c r="O15" s="44">
        <f t="shared" si="1"/>
        <v>311.41412115307469</v>
      </c>
      <c r="P15" s="9"/>
    </row>
    <row r="16" spans="1:133">
      <c r="A16" s="12"/>
      <c r="B16" s="42">
        <v>524</v>
      </c>
      <c r="C16" s="19" t="s">
        <v>29</v>
      </c>
      <c r="D16" s="43">
        <v>473547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473547</v>
      </c>
      <c r="O16" s="44">
        <f t="shared" si="1"/>
        <v>27.138919135767093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114462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5302633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5417095</v>
      </c>
      <c r="O17" s="41">
        <f t="shared" si="1"/>
        <v>310.45303455785432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1939283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1939283</v>
      </c>
      <c r="O18" s="44">
        <f t="shared" si="1"/>
        <v>111.14006533325691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2689187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2689187</v>
      </c>
      <c r="O19" s="44">
        <f t="shared" si="1"/>
        <v>154.1169694538369</v>
      </c>
      <c r="P19" s="9"/>
    </row>
    <row r="20" spans="1:119">
      <c r="A20" s="12"/>
      <c r="B20" s="42">
        <v>536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169139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169139</v>
      </c>
      <c r="O20" s="44">
        <f t="shared" si="1"/>
        <v>9.6933348615966537</v>
      </c>
      <c r="P20" s="9"/>
    </row>
    <row r="21" spans="1:119">
      <c r="A21" s="12"/>
      <c r="B21" s="42">
        <v>538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505024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505024</v>
      </c>
      <c r="O21" s="44">
        <f t="shared" si="1"/>
        <v>28.9428620551321</v>
      </c>
      <c r="P21" s="9"/>
    </row>
    <row r="22" spans="1:119">
      <c r="A22" s="12"/>
      <c r="B22" s="42">
        <v>539</v>
      </c>
      <c r="C22" s="19" t="s">
        <v>44</v>
      </c>
      <c r="D22" s="43">
        <v>0</v>
      </c>
      <c r="E22" s="43">
        <v>114462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114462</v>
      </c>
      <c r="O22" s="44">
        <f t="shared" si="1"/>
        <v>6.5598028540317497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985651</v>
      </c>
      <c r="E23" s="29">
        <f t="shared" si="6"/>
        <v>0</v>
      </c>
      <c r="F23" s="29">
        <f t="shared" si="6"/>
        <v>0</v>
      </c>
      <c r="G23" s="29">
        <f t="shared" si="6"/>
        <v>111542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1097193</v>
      </c>
      <c r="O23" s="41">
        <f t="shared" si="1"/>
        <v>62.879993122815058</v>
      </c>
      <c r="P23" s="10"/>
    </row>
    <row r="24" spans="1:119">
      <c r="A24" s="12"/>
      <c r="B24" s="42">
        <v>541</v>
      </c>
      <c r="C24" s="19" t="s">
        <v>61</v>
      </c>
      <c r="D24" s="43">
        <v>985651</v>
      </c>
      <c r="E24" s="43">
        <v>0</v>
      </c>
      <c r="F24" s="43">
        <v>0</v>
      </c>
      <c r="G24" s="43">
        <v>111542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1097193</v>
      </c>
      <c r="O24" s="44">
        <f t="shared" si="1"/>
        <v>62.879993122815058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2839135</v>
      </c>
      <c r="E25" s="29">
        <f t="shared" si="7"/>
        <v>9475</v>
      </c>
      <c r="F25" s="29">
        <f t="shared" si="7"/>
        <v>0</v>
      </c>
      <c r="G25" s="29">
        <f t="shared" si="7"/>
        <v>107613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2956223</v>
      </c>
      <c r="O25" s="41">
        <f t="shared" si="1"/>
        <v>169.42076909851568</v>
      </c>
      <c r="P25" s="9"/>
    </row>
    <row r="26" spans="1:119">
      <c r="A26" s="12"/>
      <c r="B26" s="42">
        <v>572</v>
      </c>
      <c r="C26" s="19" t="s">
        <v>63</v>
      </c>
      <c r="D26" s="43">
        <v>2839135</v>
      </c>
      <c r="E26" s="43">
        <v>9475</v>
      </c>
      <c r="F26" s="43">
        <v>0</v>
      </c>
      <c r="G26" s="43">
        <v>107613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2956223</v>
      </c>
      <c r="O26" s="44">
        <f t="shared" si="1"/>
        <v>169.42076909851568</v>
      </c>
      <c r="P26" s="9"/>
    </row>
    <row r="27" spans="1:119" ht="15.75">
      <c r="A27" s="26" t="s">
        <v>64</v>
      </c>
      <c r="B27" s="27"/>
      <c r="C27" s="28"/>
      <c r="D27" s="29">
        <f t="shared" ref="D27:M27" si="8">SUM(D28:D28)</f>
        <v>1909371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1350000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3259371</v>
      </c>
      <c r="O27" s="41">
        <f t="shared" si="1"/>
        <v>186.79414293082698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1909371</v>
      </c>
      <c r="E28" s="43">
        <v>0</v>
      </c>
      <c r="F28" s="43">
        <v>0</v>
      </c>
      <c r="G28" s="43">
        <v>0</v>
      </c>
      <c r="H28" s="43">
        <v>0</v>
      </c>
      <c r="I28" s="43">
        <v>1350000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3259371</v>
      </c>
      <c r="O28" s="44">
        <f t="shared" si="1"/>
        <v>186.79414293082698</v>
      </c>
      <c r="P28" s="9"/>
    </row>
    <row r="29" spans="1:119" ht="16.5" thickBot="1">
      <c r="A29" s="13" t="s">
        <v>10</v>
      </c>
      <c r="B29" s="21"/>
      <c r="C29" s="20"/>
      <c r="D29" s="14">
        <f>SUM(D5,D13,D17,D23,D25,D27)</f>
        <v>22205384</v>
      </c>
      <c r="E29" s="14">
        <f t="shared" ref="E29:M29" si="9">SUM(E5,E13,E17,E23,E25,E27)</f>
        <v>565614</v>
      </c>
      <c r="F29" s="14">
        <f t="shared" si="9"/>
        <v>346882</v>
      </c>
      <c r="G29" s="14">
        <f t="shared" si="9"/>
        <v>695476</v>
      </c>
      <c r="H29" s="14">
        <f t="shared" si="9"/>
        <v>0</v>
      </c>
      <c r="I29" s="14">
        <f t="shared" si="9"/>
        <v>6652633</v>
      </c>
      <c r="J29" s="14">
        <f t="shared" si="9"/>
        <v>1200163</v>
      </c>
      <c r="K29" s="14">
        <f t="shared" si="9"/>
        <v>2706958</v>
      </c>
      <c r="L29" s="14">
        <f t="shared" si="9"/>
        <v>0</v>
      </c>
      <c r="M29" s="14">
        <f t="shared" si="9"/>
        <v>0</v>
      </c>
      <c r="N29" s="14">
        <f t="shared" si="4"/>
        <v>34373110</v>
      </c>
      <c r="O29" s="35">
        <f t="shared" si="1"/>
        <v>1969.9186199782223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79</v>
      </c>
      <c r="M31" s="90"/>
      <c r="N31" s="90"/>
      <c r="O31" s="39">
        <v>17449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4265202</v>
      </c>
      <c r="E5" s="24">
        <f t="shared" si="0"/>
        <v>0</v>
      </c>
      <c r="F5" s="24">
        <f t="shared" si="0"/>
        <v>336486</v>
      </c>
      <c r="G5" s="24">
        <f t="shared" si="0"/>
        <v>667028</v>
      </c>
      <c r="H5" s="24">
        <f t="shared" si="0"/>
        <v>0</v>
      </c>
      <c r="I5" s="24">
        <f t="shared" si="0"/>
        <v>0</v>
      </c>
      <c r="J5" s="24">
        <f t="shared" si="0"/>
        <v>1168192</v>
      </c>
      <c r="K5" s="24">
        <f t="shared" si="0"/>
        <v>2030861</v>
      </c>
      <c r="L5" s="24">
        <f t="shared" si="0"/>
        <v>0</v>
      </c>
      <c r="M5" s="24">
        <f t="shared" si="0"/>
        <v>0</v>
      </c>
      <c r="N5" s="25">
        <f>SUM(D5:M5)</f>
        <v>8467769</v>
      </c>
      <c r="O5" s="30">
        <f t="shared" ref="O5:O29" si="1">(N5/O$31)</f>
        <v>505.65920219753968</v>
      </c>
      <c r="P5" s="6"/>
    </row>
    <row r="6" spans="1:133">
      <c r="A6" s="12"/>
      <c r="B6" s="42">
        <v>511</v>
      </c>
      <c r="C6" s="19" t="s">
        <v>19</v>
      </c>
      <c r="D6" s="43">
        <v>90798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90798</v>
      </c>
      <c r="O6" s="44">
        <f t="shared" si="1"/>
        <v>5.4220709423145825</v>
      </c>
      <c r="P6" s="9"/>
    </row>
    <row r="7" spans="1:133">
      <c r="A7" s="12"/>
      <c r="B7" s="42">
        <v>512</v>
      </c>
      <c r="C7" s="19" t="s">
        <v>20</v>
      </c>
      <c r="D7" s="43">
        <v>916174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916174</v>
      </c>
      <c r="O7" s="44">
        <f t="shared" si="1"/>
        <v>54.710020303356025</v>
      </c>
      <c r="P7" s="9"/>
    </row>
    <row r="8" spans="1:133">
      <c r="A8" s="12"/>
      <c r="B8" s="42">
        <v>513</v>
      </c>
      <c r="C8" s="19" t="s">
        <v>21</v>
      </c>
      <c r="D8" s="43">
        <v>794060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794060</v>
      </c>
      <c r="O8" s="44">
        <f t="shared" si="1"/>
        <v>47.417890839603487</v>
      </c>
      <c r="P8" s="9"/>
    </row>
    <row r="9" spans="1:133">
      <c r="A9" s="12"/>
      <c r="B9" s="42">
        <v>514</v>
      </c>
      <c r="C9" s="19" t="s">
        <v>22</v>
      </c>
      <c r="D9" s="43">
        <v>75395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75395</v>
      </c>
      <c r="O9" s="44">
        <f t="shared" si="1"/>
        <v>4.5022691986145942</v>
      </c>
      <c r="P9" s="9"/>
    </row>
    <row r="10" spans="1:133">
      <c r="A10" s="12"/>
      <c r="B10" s="42">
        <v>515</v>
      </c>
      <c r="C10" s="19" t="s">
        <v>23</v>
      </c>
      <c r="D10" s="43">
        <v>346865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346865</v>
      </c>
      <c r="O10" s="44">
        <f t="shared" si="1"/>
        <v>20.713304669771887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2028737</v>
      </c>
      <c r="L11" s="43">
        <v>0</v>
      </c>
      <c r="M11" s="43">
        <v>0</v>
      </c>
      <c r="N11" s="43">
        <f t="shared" si="2"/>
        <v>2028737</v>
      </c>
      <c r="O11" s="44">
        <f t="shared" si="1"/>
        <v>121.14755762570167</v>
      </c>
      <c r="P11" s="9"/>
    </row>
    <row r="12" spans="1:133">
      <c r="A12" s="12"/>
      <c r="B12" s="42">
        <v>519</v>
      </c>
      <c r="C12" s="19" t="s">
        <v>58</v>
      </c>
      <c r="D12" s="43">
        <v>2041910</v>
      </c>
      <c r="E12" s="43">
        <v>0</v>
      </c>
      <c r="F12" s="43">
        <v>336486</v>
      </c>
      <c r="G12" s="43">
        <v>667028</v>
      </c>
      <c r="H12" s="43">
        <v>0</v>
      </c>
      <c r="I12" s="43">
        <v>0</v>
      </c>
      <c r="J12" s="43">
        <v>1168192</v>
      </c>
      <c r="K12" s="43">
        <v>2124</v>
      </c>
      <c r="L12" s="43">
        <v>0</v>
      </c>
      <c r="M12" s="43">
        <v>0</v>
      </c>
      <c r="N12" s="43">
        <f t="shared" si="2"/>
        <v>4215740</v>
      </c>
      <c r="O12" s="44">
        <f t="shared" si="1"/>
        <v>251.74608861817748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11368491</v>
      </c>
      <c r="E13" s="29">
        <f t="shared" si="3"/>
        <v>509774</v>
      </c>
      <c r="F13" s="29">
        <f t="shared" si="3"/>
        <v>0</v>
      </c>
      <c r="G13" s="29">
        <f t="shared" si="3"/>
        <v>291527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103949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12273741</v>
      </c>
      <c r="O13" s="41">
        <f t="shared" si="1"/>
        <v>732.93568613400214</v>
      </c>
      <c r="P13" s="10"/>
    </row>
    <row r="14" spans="1:133">
      <c r="A14" s="12"/>
      <c r="B14" s="42">
        <v>521</v>
      </c>
      <c r="C14" s="19" t="s">
        <v>27</v>
      </c>
      <c r="D14" s="43">
        <v>6123688</v>
      </c>
      <c r="E14" s="43">
        <v>332469</v>
      </c>
      <c r="F14" s="43">
        <v>0</v>
      </c>
      <c r="G14" s="43">
        <v>62543</v>
      </c>
      <c r="H14" s="43">
        <v>0</v>
      </c>
      <c r="I14" s="43">
        <v>0</v>
      </c>
      <c r="J14" s="43">
        <v>0</v>
      </c>
      <c r="K14" s="43">
        <v>53223</v>
      </c>
      <c r="L14" s="43">
        <v>0</v>
      </c>
      <c r="M14" s="43">
        <v>0</v>
      </c>
      <c r="N14" s="43">
        <f t="shared" si="4"/>
        <v>6571923</v>
      </c>
      <c r="O14" s="44">
        <f t="shared" si="1"/>
        <v>392.44733070584022</v>
      </c>
      <c r="P14" s="9"/>
    </row>
    <row r="15" spans="1:133">
      <c r="A15" s="12"/>
      <c r="B15" s="42">
        <v>522</v>
      </c>
      <c r="C15" s="19" t="s">
        <v>28</v>
      </c>
      <c r="D15" s="43">
        <v>4798889</v>
      </c>
      <c r="E15" s="43">
        <v>177305</v>
      </c>
      <c r="F15" s="43">
        <v>0</v>
      </c>
      <c r="G15" s="43">
        <v>228984</v>
      </c>
      <c r="H15" s="43">
        <v>0</v>
      </c>
      <c r="I15" s="43">
        <v>0</v>
      </c>
      <c r="J15" s="43">
        <v>0</v>
      </c>
      <c r="K15" s="43">
        <v>50726</v>
      </c>
      <c r="L15" s="43">
        <v>0</v>
      </c>
      <c r="M15" s="43">
        <v>0</v>
      </c>
      <c r="N15" s="43">
        <f t="shared" si="4"/>
        <v>5255904</v>
      </c>
      <c r="O15" s="44">
        <f t="shared" si="1"/>
        <v>313.86026513794337</v>
      </c>
      <c r="P15" s="9"/>
    </row>
    <row r="16" spans="1:133">
      <c r="A16" s="12"/>
      <c r="B16" s="42">
        <v>524</v>
      </c>
      <c r="C16" s="19" t="s">
        <v>29</v>
      </c>
      <c r="D16" s="43">
        <v>445914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445914</v>
      </c>
      <c r="O16" s="44">
        <f t="shared" si="1"/>
        <v>26.628090290218559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2646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5621805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5624451</v>
      </c>
      <c r="O17" s="41">
        <f t="shared" si="1"/>
        <v>335.86832676460051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2412961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2412961</v>
      </c>
      <c r="O18" s="44">
        <f t="shared" si="1"/>
        <v>144.09178311238506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2549289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2549289</v>
      </c>
      <c r="O19" s="44">
        <f t="shared" si="1"/>
        <v>152.23271228950196</v>
      </c>
      <c r="P19" s="9"/>
    </row>
    <row r="20" spans="1:119">
      <c r="A20" s="12"/>
      <c r="B20" s="42">
        <v>536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186353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186353</v>
      </c>
      <c r="O20" s="44">
        <f t="shared" si="1"/>
        <v>11.128209721724591</v>
      </c>
      <c r="P20" s="9"/>
    </row>
    <row r="21" spans="1:119">
      <c r="A21" s="12"/>
      <c r="B21" s="42">
        <v>538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473202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473202</v>
      </c>
      <c r="O21" s="44">
        <f t="shared" si="1"/>
        <v>28.257613758509496</v>
      </c>
      <c r="P21" s="9"/>
    </row>
    <row r="22" spans="1:119">
      <c r="A22" s="12"/>
      <c r="B22" s="42">
        <v>539</v>
      </c>
      <c r="C22" s="19" t="s">
        <v>44</v>
      </c>
      <c r="D22" s="43">
        <v>0</v>
      </c>
      <c r="E22" s="43">
        <v>2646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2646</v>
      </c>
      <c r="O22" s="44">
        <f t="shared" si="1"/>
        <v>0.15800788247939807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1510969</v>
      </c>
      <c r="E23" s="29">
        <f t="shared" si="6"/>
        <v>0</v>
      </c>
      <c r="F23" s="29">
        <f t="shared" si="6"/>
        <v>0</v>
      </c>
      <c r="G23" s="29">
        <f t="shared" si="6"/>
        <v>1112553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2623522</v>
      </c>
      <c r="O23" s="41">
        <f t="shared" si="1"/>
        <v>156.66559178311238</v>
      </c>
      <c r="P23" s="10"/>
    </row>
    <row r="24" spans="1:119">
      <c r="A24" s="12"/>
      <c r="B24" s="42">
        <v>541</v>
      </c>
      <c r="C24" s="19" t="s">
        <v>61</v>
      </c>
      <c r="D24" s="43">
        <v>1510969</v>
      </c>
      <c r="E24" s="43">
        <v>0</v>
      </c>
      <c r="F24" s="43">
        <v>0</v>
      </c>
      <c r="G24" s="43">
        <v>1112553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2623522</v>
      </c>
      <c r="O24" s="44">
        <f t="shared" si="1"/>
        <v>156.66559178311238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2585907</v>
      </c>
      <c r="E25" s="29">
        <f t="shared" si="7"/>
        <v>88925</v>
      </c>
      <c r="F25" s="29">
        <f t="shared" si="7"/>
        <v>0</v>
      </c>
      <c r="G25" s="29">
        <f t="shared" si="7"/>
        <v>116140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2790972</v>
      </c>
      <c r="O25" s="41">
        <f t="shared" si="1"/>
        <v>166.66499462558224</v>
      </c>
      <c r="P25" s="9"/>
    </row>
    <row r="26" spans="1:119">
      <c r="A26" s="12"/>
      <c r="B26" s="42">
        <v>572</v>
      </c>
      <c r="C26" s="19" t="s">
        <v>63</v>
      </c>
      <c r="D26" s="43">
        <v>2585907</v>
      </c>
      <c r="E26" s="43">
        <v>88925</v>
      </c>
      <c r="F26" s="43">
        <v>0</v>
      </c>
      <c r="G26" s="43">
        <v>116140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2790972</v>
      </c>
      <c r="O26" s="44">
        <f t="shared" si="1"/>
        <v>166.66499462558224</v>
      </c>
      <c r="P26" s="9"/>
    </row>
    <row r="27" spans="1:119" ht="15.75">
      <c r="A27" s="26" t="s">
        <v>64</v>
      </c>
      <c r="B27" s="27"/>
      <c r="C27" s="28"/>
      <c r="D27" s="29">
        <f t="shared" ref="D27:M27" si="8">SUM(D28:D28)</f>
        <v>1321862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1200000</v>
      </c>
      <c r="J27" s="29">
        <f t="shared" si="8"/>
        <v>579615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3101477</v>
      </c>
      <c r="O27" s="41">
        <f t="shared" si="1"/>
        <v>185.20703451570523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1321862</v>
      </c>
      <c r="E28" s="43">
        <v>0</v>
      </c>
      <c r="F28" s="43">
        <v>0</v>
      </c>
      <c r="G28" s="43">
        <v>0</v>
      </c>
      <c r="H28" s="43">
        <v>0</v>
      </c>
      <c r="I28" s="43">
        <v>1200000</v>
      </c>
      <c r="J28" s="43">
        <v>579615</v>
      </c>
      <c r="K28" s="43">
        <v>0</v>
      </c>
      <c r="L28" s="43">
        <v>0</v>
      </c>
      <c r="M28" s="43">
        <v>0</v>
      </c>
      <c r="N28" s="43">
        <f t="shared" si="4"/>
        <v>3101477</v>
      </c>
      <c r="O28" s="44">
        <f t="shared" si="1"/>
        <v>185.20703451570523</v>
      </c>
      <c r="P28" s="9"/>
    </row>
    <row r="29" spans="1:119" ht="16.5" thickBot="1">
      <c r="A29" s="13" t="s">
        <v>10</v>
      </c>
      <c r="B29" s="21"/>
      <c r="C29" s="20"/>
      <c r="D29" s="14">
        <f>SUM(D5,D13,D17,D23,D25,D27)</f>
        <v>21052431</v>
      </c>
      <c r="E29" s="14">
        <f t="shared" ref="E29:M29" si="9">SUM(E5,E13,E17,E23,E25,E27)</f>
        <v>601345</v>
      </c>
      <c r="F29" s="14">
        <f t="shared" si="9"/>
        <v>336486</v>
      </c>
      <c r="G29" s="14">
        <f t="shared" si="9"/>
        <v>2187248</v>
      </c>
      <c r="H29" s="14">
        <f t="shared" si="9"/>
        <v>0</v>
      </c>
      <c r="I29" s="14">
        <f t="shared" si="9"/>
        <v>6821805</v>
      </c>
      <c r="J29" s="14">
        <f t="shared" si="9"/>
        <v>1747807</v>
      </c>
      <c r="K29" s="14">
        <f t="shared" si="9"/>
        <v>2134810</v>
      </c>
      <c r="L29" s="14">
        <f t="shared" si="9"/>
        <v>0</v>
      </c>
      <c r="M29" s="14">
        <f t="shared" si="9"/>
        <v>0</v>
      </c>
      <c r="N29" s="14">
        <f t="shared" si="4"/>
        <v>34881932</v>
      </c>
      <c r="O29" s="35">
        <f t="shared" si="1"/>
        <v>2083.000836020542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77</v>
      </c>
      <c r="M31" s="90"/>
      <c r="N31" s="90"/>
      <c r="O31" s="39">
        <v>16746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3880850</v>
      </c>
      <c r="E5" s="24">
        <f t="shared" si="0"/>
        <v>0</v>
      </c>
      <c r="F5" s="24">
        <f t="shared" si="0"/>
        <v>333867</v>
      </c>
      <c r="G5" s="24">
        <f t="shared" si="0"/>
        <v>205176</v>
      </c>
      <c r="H5" s="24">
        <f t="shared" si="0"/>
        <v>0</v>
      </c>
      <c r="I5" s="24">
        <f t="shared" si="0"/>
        <v>0</v>
      </c>
      <c r="J5" s="24">
        <f t="shared" si="0"/>
        <v>1120930</v>
      </c>
      <c r="K5" s="24">
        <f t="shared" si="0"/>
        <v>2308525</v>
      </c>
      <c r="L5" s="24">
        <f t="shared" si="0"/>
        <v>0</v>
      </c>
      <c r="M5" s="24">
        <f t="shared" si="0"/>
        <v>0</v>
      </c>
      <c r="N5" s="25">
        <f>SUM(D5:M5)</f>
        <v>7849348</v>
      </c>
      <c r="O5" s="30">
        <f t="shared" ref="O5:O31" si="1">(N5/O$33)</f>
        <v>474.62498488329908</v>
      </c>
      <c r="P5" s="6"/>
    </row>
    <row r="6" spans="1:133">
      <c r="A6" s="12"/>
      <c r="B6" s="42">
        <v>511</v>
      </c>
      <c r="C6" s="19" t="s">
        <v>19</v>
      </c>
      <c r="D6" s="43">
        <v>90022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90022</v>
      </c>
      <c r="O6" s="44">
        <f t="shared" si="1"/>
        <v>5.4433426049099047</v>
      </c>
      <c r="P6" s="9"/>
    </row>
    <row r="7" spans="1:133">
      <c r="A7" s="12"/>
      <c r="B7" s="42">
        <v>512</v>
      </c>
      <c r="C7" s="19" t="s">
        <v>20</v>
      </c>
      <c r="D7" s="43">
        <v>919426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919426</v>
      </c>
      <c r="O7" s="44">
        <f t="shared" si="1"/>
        <v>55.594751481436688</v>
      </c>
      <c r="P7" s="9"/>
    </row>
    <row r="8" spans="1:133">
      <c r="A8" s="12"/>
      <c r="B8" s="42">
        <v>513</v>
      </c>
      <c r="C8" s="19" t="s">
        <v>21</v>
      </c>
      <c r="D8" s="43">
        <v>871597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871597</v>
      </c>
      <c r="O8" s="44">
        <f t="shared" si="1"/>
        <v>52.70268472608538</v>
      </c>
      <c r="P8" s="9"/>
    </row>
    <row r="9" spans="1:133">
      <c r="A9" s="12"/>
      <c r="B9" s="42">
        <v>514</v>
      </c>
      <c r="C9" s="19" t="s">
        <v>22</v>
      </c>
      <c r="D9" s="43">
        <v>125654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125654</v>
      </c>
      <c r="O9" s="44">
        <f t="shared" si="1"/>
        <v>7.5978957552303781</v>
      </c>
      <c r="P9" s="9"/>
    </row>
    <row r="10" spans="1:133">
      <c r="A10" s="12"/>
      <c r="B10" s="42">
        <v>515</v>
      </c>
      <c r="C10" s="19" t="s">
        <v>23</v>
      </c>
      <c r="D10" s="43">
        <v>355661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355661</v>
      </c>
      <c r="O10" s="44">
        <f t="shared" si="1"/>
        <v>21.505683879550126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2306746</v>
      </c>
      <c r="L11" s="43">
        <v>0</v>
      </c>
      <c r="M11" s="43">
        <v>0</v>
      </c>
      <c r="N11" s="43">
        <f t="shared" si="2"/>
        <v>2306746</v>
      </c>
      <c r="O11" s="44">
        <f t="shared" si="1"/>
        <v>139.48155762486394</v>
      </c>
      <c r="P11" s="9"/>
    </row>
    <row r="12" spans="1:133">
      <c r="A12" s="12"/>
      <c r="B12" s="42">
        <v>519</v>
      </c>
      <c r="C12" s="19" t="s">
        <v>58</v>
      </c>
      <c r="D12" s="43">
        <v>1518490</v>
      </c>
      <c r="E12" s="43">
        <v>0</v>
      </c>
      <c r="F12" s="43">
        <v>333867</v>
      </c>
      <c r="G12" s="43">
        <v>205176</v>
      </c>
      <c r="H12" s="43">
        <v>0</v>
      </c>
      <c r="I12" s="43">
        <v>0</v>
      </c>
      <c r="J12" s="43">
        <v>1120930</v>
      </c>
      <c r="K12" s="43">
        <v>1779</v>
      </c>
      <c r="L12" s="43">
        <v>0</v>
      </c>
      <c r="M12" s="43">
        <v>0</v>
      </c>
      <c r="N12" s="43">
        <f t="shared" si="2"/>
        <v>3180242</v>
      </c>
      <c r="O12" s="44">
        <f t="shared" si="1"/>
        <v>192.29906881122264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11404061</v>
      </c>
      <c r="E13" s="29">
        <f t="shared" si="3"/>
        <v>443199</v>
      </c>
      <c r="F13" s="29">
        <f t="shared" si="3"/>
        <v>0</v>
      </c>
      <c r="G13" s="29">
        <f t="shared" si="3"/>
        <v>123532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110821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12081613</v>
      </c>
      <c r="O13" s="41">
        <f t="shared" si="1"/>
        <v>730.53652194944971</v>
      </c>
      <c r="P13" s="10"/>
    </row>
    <row r="14" spans="1:133">
      <c r="A14" s="12"/>
      <c r="B14" s="42">
        <v>521</v>
      </c>
      <c r="C14" s="19" t="s">
        <v>27</v>
      </c>
      <c r="D14" s="43">
        <v>6156882</v>
      </c>
      <c r="E14" s="43">
        <v>247958</v>
      </c>
      <c r="F14" s="43">
        <v>0</v>
      </c>
      <c r="G14" s="43">
        <v>43890</v>
      </c>
      <c r="H14" s="43">
        <v>0</v>
      </c>
      <c r="I14" s="43">
        <v>0</v>
      </c>
      <c r="J14" s="43">
        <v>0</v>
      </c>
      <c r="K14" s="43">
        <v>59898</v>
      </c>
      <c r="L14" s="43">
        <v>0</v>
      </c>
      <c r="M14" s="43">
        <v>0</v>
      </c>
      <c r="N14" s="43">
        <f t="shared" si="4"/>
        <v>6508628</v>
      </c>
      <c r="O14" s="44">
        <f t="shared" si="1"/>
        <v>393.55593179344538</v>
      </c>
      <c r="P14" s="9"/>
    </row>
    <row r="15" spans="1:133">
      <c r="A15" s="12"/>
      <c r="B15" s="42">
        <v>522</v>
      </c>
      <c r="C15" s="19" t="s">
        <v>28</v>
      </c>
      <c r="D15" s="43">
        <v>4842301</v>
      </c>
      <c r="E15" s="43">
        <v>195241</v>
      </c>
      <c r="F15" s="43">
        <v>0</v>
      </c>
      <c r="G15" s="43">
        <v>79642</v>
      </c>
      <c r="H15" s="43">
        <v>0</v>
      </c>
      <c r="I15" s="43">
        <v>0</v>
      </c>
      <c r="J15" s="43">
        <v>0</v>
      </c>
      <c r="K15" s="43">
        <v>50923</v>
      </c>
      <c r="L15" s="43">
        <v>0</v>
      </c>
      <c r="M15" s="43">
        <v>0</v>
      </c>
      <c r="N15" s="43">
        <f t="shared" si="4"/>
        <v>5168107</v>
      </c>
      <c r="O15" s="44">
        <f t="shared" si="1"/>
        <v>312.49891159753298</v>
      </c>
      <c r="P15" s="9"/>
    </row>
    <row r="16" spans="1:133">
      <c r="A16" s="12"/>
      <c r="B16" s="42">
        <v>524</v>
      </c>
      <c r="C16" s="19" t="s">
        <v>29</v>
      </c>
      <c r="D16" s="43">
        <v>404878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404878</v>
      </c>
      <c r="O16" s="44">
        <f t="shared" si="1"/>
        <v>24.481678558471398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5323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5134969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5140292</v>
      </c>
      <c r="O17" s="41">
        <f t="shared" si="1"/>
        <v>310.81702745192888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1984287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1984287</v>
      </c>
      <c r="O18" s="44">
        <f t="shared" si="1"/>
        <v>119.98349256258314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2511945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2511945</v>
      </c>
      <c r="O19" s="44">
        <f t="shared" si="1"/>
        <v>151.88928528237997</v>
      </c>
      <c r="P19" s="9"/>
    </row>
    <row r="20" spans="1:119">
      <c r="A20" s="12"/>
      <c r="B20" s="42">
        <v>536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175772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175772</v>
      </c>
      <c r="O20" s="44">
        <f t="shared" si="1"/>
        <v>10.628371024307656</v>
      </c>
      <c r="P20" s="9"/>
    </row>
    <row r="21" spans="1:119">
      <c r="A21" s="12"/>
      <c r="B21" s="42">
        <v>538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462965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462965</v>
      </c>
      <c r="O21" s="44">
        <f t="shared" si="1"/>
        <v>27.99401378643125</v>
      </c>
      <c r="P21" s="9"/>
    </row>
    <row r="22" spans="1:119">
      <c r="A22" s="12"/>
      <c r="B22" s="42">
        <v>539</v>
      </c>
      <c r="C22" s="19" t="s">
        <v>44</v>
      </c>
      <c r="D22" s="43">
        <v>0</v>
      </c>
      <c r="E22" s="43">
        <v>5323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5323</v>
      </c>
      <c r="O22" s="44">
        <f t="shared" si="1"/>
        <v>0.32186479622687147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1261461</v>
      </c>
      <c r="E23" s="29">
        <f t="shared" si="6"/>
        <v>0</v>
      </c>
      <c r="F23" s="29">
        <f t="shared" si="6"/>
        <v>0</v>
      </c>
      <c r="G23" s="29">
        <f t="shared" si="6"/>
        <v>532011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1793472</v>
      </c>
      <c r="O23" s="41">
        <f t="shared" si="1"/>
        <v>108.445519409844</v>
      </c>
      <c r="P23" s="10"/>
    </row>
    <row r="24" spans="1:119">
      <c r="A24" s="12"/>
      <c r="B24" s="42">
        <v>541</v>
      </c>
      <c r="C24" s="19" t="s">
        <v>61</v>
      </c>
      <c r="D24" s="43">
        <v>1261461</v>
      </c>
      <c r="E24" s="43">
        <v>0</v>
      </c>
      <c r="F24" s="43">
        <v>0</v>
      </c>
      <c r="G24" s="43">
        <v>532011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1793472</v>
      </c>
      <c r="O24" s="44">
        <f t="shared" si="1"/>
        <v>108.445519409844</v>
      </c>
      <c r="P24" s="9"/>
    </row>
    <row r="25" spans="1:119" ht="15.75">
      <c r="A25" s="26" t="s">
        <v>50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280571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280571</v>
      </c>
      <c r="O25" s="41">
        <f t="shared" si="1"/>
        <v>16.965231587858266</v>
      </c>
      <c r="P25" s="10"/>
    </row>
    <row r="26" spans="1:119">
      <c r="A26" s="12"/>
      <c r="B26" s="42">
        <v>562</v>
      </c>
      <c r="C26" s="19" t="s">
        <v>62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280571</v>
      </c>
      <c r="K26" s="43">
        <v>0</v>
      </c>
      <c r="L26" s="43">
        <v>0</v>
      </c>
      <c r="M26" s="43">
        <v>0</v>
      </c>
      <c r="N26" s="43">
        <f t="shared" si="4"/>
        <v>280571</v>
      </c>
      <c r="O26" s="44">
        <f t="shared" si="1"/>
        <v>16.965231587858266</v>
      </c>
      <c r="P26" s="9"/>
    </row>
    <row r="27" spans="1:119" ht="15.75">
      <c r="A27" s="26" t="s">
        <v>37</v>
      </c>
      <c r="B27" s="27"/>
      <c r="C27" s="28"/>
      <c r="D27" s="29">
        <f t="shared" ref="D27:M27" si="8">SUM(D28:D28)</f>
        <v>2478547</v>
      </c>
      <c r="E27" s="29">
        <f t="shared" si="8"/>
        <v>123329</v>
      </c>
      <c r="F27" s="29">
        <f t="shared" si="8"/>
        <v>0</v>
      </c>
      <c r="G27" s="29">
        <f t="shared" si="8"/>
        <v>278017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2879893</v>
      </c>
      <c r="O27" s="41">
        <f t="shared" si="1"/>
        <v>174.13792477929616</v>
      </c>
      <c r="P27" s="9"/>
    </row>
    <row r="28" spans="1:119">
      <c r="A28" s="12"/>
      <c r="B28" s="42">
        <v>572</v>
      </c>
      <c r="C28" s="19" t="s">
        <v>63</v>
      </c>
      <c r="D28" s="43">
        <v>2478547</v>
      </c>
      <c r="E28" s="43">
        <v>123329</v>
      </c>
      <c r="F28" s="43">
        <v>0</v>
      </c>
      <c r="G28" s="43">
        <v>278017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2879893</v>
      </c>
      <c r="O28" s="44">
        <f t="shared" si="1"/>
        <v>174.13792477929616</v>
      </c>
      <c r="P28" s="9"/>
    </row>
    <row r="29" spans="1:119" ht="15.75">
      <c r="A29" s="26" t="s">
        <v>64</v>
      </c>
      <c r="B29" s="27"/>
      <c r="C29" s="28"/>
      <c r="D29" s="29">
        <f t="shared" ref="D29:M29" si="9">SUM(D30:D30)</f>
        <v>1277507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1240600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2518107</v>
      </c>
      <c r="O29" s="41">
        <f t="shared" si="1"/>
        <v>152.2618817269319</v>
      </c>
      <c r="P29" s="9"/>
    </row>
    <row r="30" spans="1:119" ht="15.75" thickBot="1">
      <c r="A30" s="12"/>
      <c r="B30" s="42">
        <v>581</v>
      </c>
      <c r="C30" s="19" t="s">
        <v>65</v>
      </c>
      <c r="D30" s="43">
        <v>1277507</v>
      </c>
      <c r="E30" s="43">
        <v>0</v>
      </c>
      <c r="F30" s="43">
        <v>0</v>
      </c>
      <c r="G30" s="43">
        <v>0</v>
      </c>
      <c r="H30" s="43">
        <v>0</v>
      </c>
      <c r="I30" s="43">
        <v>1240600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2518107</v>
      </c>
      <c r="O30" s="44">
        <f t="shared" si="1"/>
        <v>152.2618817269319</v>
      </c>
      <c r="P30" s="9"/>
    </row>
    <row r="31" spans="1:119" ht="16.5" thickBot="1">
      <c r="A31" s="13" t="s">
        <v>10</v>
      </c>
      <c r="B31" s="21"/>
      <c r="C31" s="20"/>
      <c r="D31" s="14">
        <f>SUM(D5,D13,D17,D23,D25,D27,D29)</f>
        <v>20302426</v>
      </c>
      <c r="E31" s="14">
        <f t="shared" ref="E31:M31" si="10">SUM(E5,E13,E17,E23,E25,E27,E29)</f>
        <v>571851</v>
      </c>
      <c r="F31" s="14">
        <f t="shared" si="10"/>
        <v>333867</v>
      </c>
      <c r="G31" s="14">
        <f t="shared" si="10"/>
        <v>1138736</v>
      </c>
      <c r="H31" s="14">
        <f t="shared" si="10"/>
        <v>0</v>
      </c>
      <c r="I31" s="14">
        <f t="shared" si="10"/>
        <v>6375569</v>
      </c>
      <c r="J31" s="14">
        <f t="shared" si="10"/>
        <v>1401501</v>
      </c>
      <c r="K31" s="14">
        <f t="shared" si="10"/>
        <v>2419346</v>
      </c>
      <c r="L31" s="14">
        <f t="shared" si="10"/>
        <v>0</v>
      </c>
      <c r="M31" s="14">
        <f t="shared" si="10"/>
        <v>0</v>
      </c>
      <c r="N31" s="14">
        <f t="shared" si="4"/>
        <v>32543296</v>
      </c>
      <c r="O31" s="35">
        <f t="shared" si="1"/>
        <v>1967.7890917886079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73</v>
      </c>
      <c r="M33" s="90"/>
      <c r="N33" s="90"/>
      <c r="O33" s="39">
        <v>16538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3421972</v>
      </c>
      <c r="E5" s="24">
        <f t="shared" si="0"/>
        <v>0</v>
      </c>
      <c r="F5" s="24">
        <f t="shared" si="0"/>
        <v>623584</v>
      </c>
      <c r="G5" s="24">
        <f t="shared" si="0"/>
        <v>149476</v>
      </c>
      <c r="H5" s="24">
        <f t="shared" si="0"/>
        <v>0</v>
      </c>
      <c r="I5" s="24">
        <f t="shared" si="0"/>
        <v>0</v>
      </c>
      <c r="J5" s="24">
        <f t="shared" si="0"/>
        <v>1012177</v>
      </c>
      <c r="K5" s="24">
        <f t="shared" si="0"/>
        <v>1654997</v>
      </c>
      <c r="L5" s="24">
        <f t="shared" si="0"/>
        <v>0</v>
      </c>
      <c r="M5" s="24">
        <f t="shared" si="0"/>
        <v>0</v>
      </c>
      <c r="N5" s="25">
        <f>SUM(D5:M5)</f>
        <v>6862206</v>
      </c>
      <c r="O5" s="30">
        <f t="shared" ref="O5:O31" si="1">(N5/O$33)</f>
        <v>425.72157081704819</v>
      </c>
      <c r="P5" s="6"/>
    </row>
    <row r="6" spans="1:133">
      <c r="A6" s="12"/>
      <c r="B6" s="42">
        <v>511</v>
      </c>
      <c r="C6" s="19" t="s">
        <v>19</v>
      </c>
      <c r="D6" s="43">
        <v>95651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95651</v>
      </c>
      <c r="O6" s="44">
        <f t="shared" si="1"/>
        <v>5.9340529809541538</v>
      </c>
      <c r="P6" s="9"/>
    </row>
    <row r="7" spans="1:133">
      <c r="A7" s="12"/>
      <c r="B7" s="42">
        <v>512</v>
      </c>
      <c r="C7" s="19" t="s">
        <v>20</v>
      </c>
      <c r="D7" s="43">
        <v>865985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865985</v>
      </c>
      <c r="O7" s="44">
        <f t="shared" si="1"/>
        <v>53.724486630684282</v>
      </c>
      <c r="P7" s="9"/>
    </row>
    <row r="8" spans="1:133">
      <c r="A8" s="12"/>
      <c r="B8" s="42">
        <v>513</v>
      </c>
      <c r="C8" s="19" t="s">
        <v>21</v>
      </c>
      <c r="D8" s="43">
        <v>800883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800883</v>
      </c>
      <c r="O8" s="44">
        <f t="shared" si="1"/>
        <v>49.685650474595199</v>
      </c>
      <c r="P8" s="9"/>
    </row>
    <row r="9" spans="1:133">
      <c r="A9" s="12"/>
      <c r="B9" s="42">
        <v>514</v>
      </c>
      <c r="C9" s="19" t="s">
        <v>22</v>
      </c>
      <c r="D9" s="43">
        <v>76203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76203</v>
      </c>
      <c r="O9" s="44">
        <f t="shared" si="1"/>
        <v>4.7275265214963706</v>
      </c>
      <c r="P9" s="9"/>
    </row>
    <row r="10" spans="1:133">
      <c r="A10" s="12"/>
      <c r="B10" s="42">
        <v>515</v>
      </c>
      <c r="C10" s="19" t="s">
        <v>23</v>
      </c>
      <c r="D10" s="43">
        <v>511354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511354</v>
      </c>
      <c r="O10" s="44">
        <f t="shared" si="1"/>
        <v>31.723680129040265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1653208</v>
      </c>
      <c r="L11" s="43">
        <v>0</v>
      </c>
      <c r="M11" s="43">
        <v>0</v>
      </c>
      <c r="N11" s="43">
        <f t="shared" si="2"/>
        <v>1653208</v>
      </c>
      <c r="O11" s="44">
        <f t="shared" si="1"/>
        <v>102.56268999317575</v>
      </c>
      <c r="P11" s="9"/>
    </row>
    <row r="12" spans="1:133">
      <c r="A12" s="12"/>
      <c r="B12" s="42">
        <v>519</v>
      </c>
      <c r="C12" s="19" t="s">
        <v>58</v>
      </c>
      <c r="D12" s="43">
        <v>1071896</v>
      </c>
      <c r="E12" s="43">
        <v>0</v>
      </c>
      <c r="F12" s="43">
        <v>623584</v>
      </c>
      <c r="G12" s="43">
        <v>149476</v>
      </c>
      <c r="H12" s="43">
        <v>0</v>
      </c>
      <c r="I12" s="43">
        <v>0</v>
      </c>
      <c r="J12" s="43">
        <v>1012177</v>
      </c>
      <c r="K12" s="43">
        <v>1789</v>
      </c>
      <c r="L12" s="43">
        <v>0</v>
      </c>
      <c r="M12" s="43">
        <v>0</v>
      </c>
      <c r="N12" s="43">
        <f t="shared" si="2"/>
        <v>2858922</v>
      </c>
      <c r="O12" s="44">
        <f t="shared" si="1"/>
        <v>177.36348408710217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10791539</v>
      </c>
      <c r="E13" s="29">
        <f t="shared" si="3"/>
        <v>519975</v>
      </c>
      <c r="F13" s="29">
        <f t="shared" si="3"/>
        <v>0</v>
      </c>
      <c r="G13" s="29">
        <f t="shared" si="3"/>
        <v>271139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79694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11662347</v>
      </c>
      <c r="O13" s="41">
        <f t="shared" si="1"/>
        <v>723.51554066629444</v>
      </c>
      <c r="P13" s="10"/>
    </row>
    <row r="14" spans="1:133">
      <c r="A14" s="12"/>
      <c r="B14" s="42">
        <v>521</v>
      </c>
      <c r="C14" s="19" t="s">
        <v>27</v>
      </c>
      <c r="D14" s="43">
        <v>5802838</v>
      </c>
      <c r="E14" s="43">
        <v>350816</v>
      </c>
      <c r="F14" s="43">
        <v>0</v>
      </c>
      <c r="G14" s="43">
        <v>25716</v>
      </c>
      <c r="H14" s="43">
        <v>0</v>
      </c>
      <c r="I14" s="43">
        <v>0</v>
      </c>
      <c r="J14" s="43">
        <v>0</v>
      </c>
      <c r="K14" s="43">
        <v>37976</v>
      </c>
      <c r="L14" s="43">
        <v>0</v>
      </c>
      <c r="M14" s="43">
        <v>0</v>
      </c>
      <c r="N14" s="43">
        <f t="shared" si="4"/>
        <v>6217346</v>
      </c>
      <c r="O14" s="44">
        <f t="shared" si="1"/>
        <v>385.71536695824801</v>
      </c>
      <c r="P14" s="9"/>
    </row>
    <row r="15" spans="1:133">
      <c r="A15" s="12"/>
      <c r="B15" s="42">
        <v>522</v>
      </c>
      <c r="C15" s="19" t="s">
        <v>28</v>
      </c>
      <c r="D15" s="43">
        <v>4605144</v>
      </c>
      <c r="E15" s="43">
        <v>169159</v>
      </c>
      <c r="F15" s="43">
        <v>0</v>
      </c>
      <c r="G15" s="43">
        <v>245423</v>
      </c>
      <c r="H15" s="43">
        <v>0</v>
      </c>
      <c r="I15" s="43">
        <v>0</v>
      </c>
      <c r="J15" s="43">
        <v>0</v>
      </c>
      <c r="K15" s="43">
        <v>41718</v>
      </c>
      <c r="L15" s="43">
        <v>0</v>
      </c>
      <c r="M15" s="43">
        <v>0</v>
      </c>
      <c r="N15" s="43">
        <f t="shared" si="4"/>
        <v>5061444</v>
      </c>
      <c r="O15" s="44">
        <f t="shared" si="1"/>
        <v>314.00483900986416</v>
      </c>
      <c r="P15" s="9"/>
    </row>
    <row r="16" spans="1:133">
      <c r="A16" s="12"/>
      <c r="B16" s="42">
        <v>524</v>
      </c>
      <c r="C16" s="19" t="s">
        <v>29</v>
      </c>
      <c r="D16" s="43">
        <v>383557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383557</v>
      </c>
      <c r="O16" s="44">
        <f t="shared" si="1"/>
        <v>23.79533469818227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6456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4314903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4321359</v>
      </c>
      <c r="O17" s="41">
        <f t="shared" si="1"/>
        <v>268.09101060859854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1387083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1387083</v>
      </c>
      <c r="O18" s="44">
        <f t="shared" si="1"/>
        <v>86.052670761213477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2308611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2308611</v>
      </c>
      <c r="O19" s="44">
        <f t="shared" si="1"/>
        <v>143.22296668527824</v>
      </c>
      <c r="P19" s="9"/>
    </row>
    <row r="20" spans="1:119">
      <c r="A20" s="12"/>
      <c r="B20" s="42">
        <v>536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167513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167513</v>
      </c>
      <c r="O20" s="44">
        <f t="shared" si="1"/>
        <v>10.392269991934983</v>
      </c>
      <c r="P20" s="9"/>
    </row>
    <row r="21" spans="1:119">
      <c r="A21" s="12"/>
      <c r="B21" s="42">
        <v>538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451696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451696</v>
      </c>
      <c r="O21" s="44">
        <f t="shared" si="1"/>
        <v>28.022582046032632</v>
      </c>
      <c r="P21" s="9"/>
    </row>
    <row r="22" spans="1:119">
      <c r="A22" s="12"/>
      <c r="B22" s="42">
        <v>539</v>
      </c>
      <c r="C22" s="19" t="s">
        <v>44</v>
      </c>
      <c r="D22" s="43">
        <v>0</v>
      </c>
      <c r="E22" s="43">
        <v>6456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6456</v>
      </c>
      <c r="O22" s="44">
        <f t="shared" si="1"/>
        <v>0.40052112413921459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701800</v>
      </c>
      <c r="E23" s="29">
        <f t="shared" si="6"/>
        <v>0</v>
      </c>
      <c r="F23" s="29">
        <f t="shared" si="6"/>
        <v>0</v>
      </c>
      <c r="G23" s="29">
        <f t="shared" si="6"/>
        <v>1744975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2446775</v>
      </c>
      <c r="O23" s="41">
        <f t="shared" si="1"/>
        <v>151.79446615795024</v>
      </c>
      <c r="P23" s="10"/>
    </row>
    <row r="24" spans="1:119">
      <c r="A24" s="12"/>
      <c r="B24" s="42">
        <v>541</v>
      </c>
      <c r="C24" s="19" t="s">
        <v>61</v>
      </c>
      <c r="D24" s="43">
        <v>701800</v>
      </c>
      <c r="E24" s="43">
        <v>0</v>
      </c>
      <c r="F24" s="43">
        <v>0</v>
      </c>
      <c r="G24" s="43">
        <v>1744975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2446775</v>
      </c>
      <c r="O24" s="44">
        <f t="shared" si="1"/>
        <v>151.79446615795024</v>
      </c>
      <c r="P24" s="9"/>
    </row>
    <row r="25" spans="1:119" ht="15.75">
      <c r="A25" s="26" t="s">
        <v>50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1889820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1889820</v>
      </c>
      <c r="O25" s="41">
        <f t="shared" si="1"/>
        <v>117.24176437744276</v>
      </c>
      <c r="P25" s="10"/>
    </row>
    <row r="26" spans="1:119">
      <c r="A26" s="12"/>
      <c r="B26" s="42">
        <v>562</v>
      </c>
      <c r="C26" s="19" t="s">
        <v>62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1889820</v>
      </c>
      <c r="K26" s="43">
        <v>0</v>
      </c>
      <c r="L26" s="43">
        <v>0</v>
      </c>
      <c r="M26" s="43">
        <v>0</v>
      </c>
      <c r="N26" s="43">
        <f t="shared" si="4"/>
        <v>1889820</v>
      </c>
      <c r="O26" s="44">
        <f t="shared" si="1"/>
        <v>117.24176437744276</v>
      </c>
      <c r="P26" s="9"/>
    </row>
    <row r="27" spans="1:119" ht="15.75">
      <c r="A27" s="26" t="s">
        <v>37</v>
      </c>
      <c r="B27" s="27"/>
      <c r="C27" s="28"/>
      <c r="D27" s="29">
        <f t="shared" ref="D27:M27" si="8">SUM(D28:D28)</f>
        <v>2454370</v>
      </c>
      <c r="E27" s="29">
        <f t="shared" si="8"/>
        <v>15545</v>
      </c>
      <c r="F27" s="29">
        <f t="shared" si="8"/>
        <v>0</v>
      </c>
      <c r="G27" s="29">
        <f t="shared" si="8"/>
        <v>62602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2532517</v>
      </c>
      <c r="O27" s="41">
        <f t="shared" si="1"/>
        <v>157.11377877039519</v>
      </c>
      <c r="P27" s="9"/>
    </row>
    <row r="28" spans="1:119">
      <c r="A28" s="12"/>
      <c r="B28" s="42">
        <v>572</v>
      </c>
      <c r="C28" s="19" t="s">
        <v>63</v>
      </c>
      <c r="D28" s="43">
        <v>2454370</v>
      </c>
      <c r="E28" s="43">
        <v>15545</v>
      </c>
      <c r="F28" s="43">
        <v>0</v>
      </c>
      <c r="G28" s="43">
        <v>62602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2532517</v>
      </c>
      <c r="O28" s="44">
        <f t="shared" si="1"/>
        <v>157.11377877039519</v>
      </c>
      <c r="P28" s="9"/>
    </row>
    <row r="29" spans="1:119" ht="15.75">
      <c r="A29" s="26" t="s">
        <v>64</v>
      </c>
      <c r="B29" s="27"/>
      <c r="C29" s="28"/>
      <c r="D29" s="29">
        <f t="shared" ref="D29:M29" si="9">SUM(D30:D30)</f>
        <v>1397928</v>
      </c>
      <c r="E29" s="29">
        <f t="shared" si="9"/>
        <v>91515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1149000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2638443</v>
      </c>
      <c r="O29" s="41">
        <f t="shared" si="1"/>
        <v>163.68527824306719</v>
      </c>
      <c r="P29" s="9"/>
    </row>
    <row r="30" spans="1:119" ht="15.75" thickBot="1">
      <c r="A30" s="12"/>
      <c r="B30" s="42">
        <v>581</v>
      </c>
      <c r="C30" s="19" t="s">
        <v>65</v>
      </c>
      <c r="D30" s="43">
        <v>1397928</v>
      </c>
      <c r="E30" s="43">
        <v>91515</v>
      </c>
      <c r="F30" s="43">
        <v>0</v>
      </c>
      <c r="G30" s="43">
        <v>0</v>
      </c>
      <c r="H30" s="43">
        <v>0</v>
      </c>
      <c r="I30" s="43">
        <v>1149000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2638443</v>
      </c>
      <c r="O30" s="44">
        <f t="shared" si="1"/>
        <v>163.68527824306719</v>
      </c>
      <c r="P30" s="9"/>
    </row>
    <row r="31" spans="1:119" ht="16.5" thickBot="1">
      <c r="A31" s="13" t="s">
        <v>10</v>
      </c>
      <c r="B31" s="21"/>
      <c r="C31" s="20"/>
      <c r="D31" s="14">
        <f>SUM(D5,D13,D17,D23,D25,D27,D29)</f>
        <v>18767609</v>
      </c>
      <c r="E31" s="14">
        <f t="shared" ref="E31:M31" si="10">SUM(E5,E13,E17,E23,E25,E27,E29)</f>
        <v>633491</v>
      </c>
      <c r="F31" s="14">
        <f t="shared" si="10"/>
        <v>623584</v>
      </c>
      <c r="G31" s="14">
        <f t="shared" si="10"/>
        <v>2228192</v>
      </c>
      <c r="H31" s="14">
        <f t="shared" si="10"/>
        <v>0</v>
      </c>
      <c r="I31" s="14">
        <f t="shared" si="10"/>
        <v>5463903</v>
      </c>
      <c r="J31" s="14">
        <f t="shared" si="10"/>
        <v>2901997</v>
      </c>
      <c r="K31" s="14">
        <f t="shared" si="10"/>
        <v>1734691</v>
      </c>
      <c r="L31" s="14">
        <f t="shared" si="10"/>
        <v>0</v>
      </c>
      <c r="M31" s="14">
        <f t="shared" si="10"/>
        <v>0</v>
      </c>
      <c r="N31" s="14">
        <f t="shared" si="4"/>
        <v>32353467</v>
      </c>
      <c r="O31" s="35">
        <f t="shared" si="1"/>
        <v>2007.1634096407965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75</v>
      </c>
      <c r="M33" s="90"/>
      <c r="N33" s="90"/>
      <c r="O33" s="39">
        <v>16119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3470515</v>
      </c>
      <c r="E5" s="24">
        <f t="shared" si="0"/>
        <v>0</v>
      </c>
      <c r="F5" s="24">
        <f t="shared" si="0"/>
        <v>623580</v>
      </c>
      <c r="G5" s="24">
        <f t="shared" si="0"/>
        <v>232444</v>
      </c>
      <c r="H5" s="24">
        <f t="shared" si="0"/>
        <v>0</v>
      </c>
      <c r="I5" s="24">
        <f t="shared" si="0"/>
        <v>0</v>
      </c>
      <c r="J5" s="24">
        <f t="shared" si="0"/>
        <v>945287</v>
      </c>
      <c r="K5" s="24">
        <f t="shared" si="0"/>
        <v>3105808</v>
      </c>
      <c r="L5" s="24">
        <f t="shared" si="0"/>
        <v>0</v>
      </c>
      <c r="M5" s="24">
        <f t="shared" si="0"/>
        <v>0</v>
      </c>
      <c r="N5" s="25">
        <f>SUM(D5:M5)</f>
        <v>8377634</v>
      </c>
      <c r="O5" s="30">
        <f t="shared" ref="O5:O31" si="1">(N5/O$33)</f>
        <v>526.72958189248664</v>
      </c>
      <c r="P5" s="6"/>
    </row>
    <row r="6" spans="1:133">
      <c r="A6" s="12"/>
      <c r="B6" s="42">
        <v>511</v>
      </c>
      <c r="C6" s="19" t="s">
        <v>19</v>
      </c>
      <c r="D6" s="43">
        <v>93567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93567</v>
      </c>
      <c r="O6" s="44">
        <f t="shared" si="1"/>
        <v>5.8828670229487585</v>
      </c>
      <c r="P6" s="9"/>
    </row>
    <row r="7" spans="1:133">
      <c r="A7" s="12"/>
      <c r="B7" s="42">
        <v>512</v>
      </c>
      <c r="C7" s="19" t="s">
        <v>20</v>
      </c>
      <c r="D7" s="43">
        <v>823840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823840</v>
      </c>
      <c r="O7" s="44">
        <f t="shared" si="1"/>
        <v>51.797547940899086</v>
      </c>
      <c r="P7" s="9"/>
    </row>
    <row r="8" spans="1:133">
      <c r="A8" s="12"/>
      <c r="B8" s="42">
        <v>513</v>
      </c>
      <c r="C8" s="19" t="s">
        <v>21</v>
      </c>
      <c r="D8" s="43">
        <v>751064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751064</v>
      </c>
      <c r="O8" s="44">
        <f t="shared" si="1"/>
        <v>47.221879911977368</v>
      </c>
      <c r="P8" s="9"/>
    </row>
    <row r="9" spans="1:133">
      <c r="A9" s="12"/>
      <c r="B9" s="42">
        <v>514</v>
      </c>
      <c r="C9" s="19" t="s">
        <v>22</v>
      </c>
      <c r="D9" s="43">
        <v>56555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56555</v>
      </c>
      <c r="O9" s="44">
        <f t="shared" si="1"/>
        <v>3.5558000628733102</v>
      </c>
      <c r="P9" s="9"/>
    </row>
    <row r="10" spans="1:133">
      <c r="A10" s="12"/>
      <c r="B10" s="42">
        <v>515</v>
      </c>
      <c r="C10" s="19" t="s">
        <v>23</v>
      </c>
      <c r="D10" s="43">
        <v>631254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631254</v>
      </c>
      <c r="O10" s="44">
        <f t="shared" si="1"/>
        <v>39.689028607356178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3103678</v>
      </c>
      <c r="L11" s="43">
        <v>0</v>
      </c>
      <c r="M11" s="43">
        <v>0</v>
      </c>
      <c r="N11" s="43">
        <f t="shared" si="2"/>
        <v>3103678</v>
      </c>
      <c r="O11" s="44">
        <f t="shared" si="1"/>
        <v>195.13850990254636</v>
      </c>
      <c r="P11" s="9"/>
    </row>
    <row r="12" spans="1:133">
      <c r="A12" s="12"/>
      <c r="B12" s="42">
        <v>519</v>
      </c>
      <c r="C12" s="19" t="s">
        <v>58</v>
      </c>
      <c r="D12" s="43">
        <v>1114235</v>
      </c>
      <c r="E12" s="43">
        <v>0</v>
      </c>
      <c r="F12" s="43">
        <v>623580</v>
      </c>
      <c r="G12" s="43">
        <v>232444</v>
      </c>
      <c r="H12" s="43">
        <v>0</v>
      </c>
      <c r="I12" s="43">
        <v>0</v>
      </c>
      <c r="J12" s="43">
        <v>945287</v>
      </c>
      <c r="K12" s="43">
        <v>2130</v>
      </c>
      <c r="L12" s="43">
        <v>0</v>
      </c>
      <c r="M12" s="43">
        <v>0</v>
      </c>
      <c r="N12" s="43">
        <f t="shared" si="2"/>
        <v>2917676</v>
      </c>
      <c r="O12" s="44">
        <f t="shared" si="1"/>
        <v>183.44394844388557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10531636</v>
      </c>
      <c r="E13" s="29">
        <f t="shared" si="3"/>
        <v>666918</v>
      </c>
      <c r="F13" s="29">
        <f t="shared" si="3"/>
        <v>0</v>
      </c>
      <c r="G13" s="29">
        <f t="shared" si="3"/>
        <v>205673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79396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11483623</v>
      </c>
      <c r="O13" s="41">
        <f t="shared" si="1"/>
        <v>722.01339201508961</v>
      </c>
      <c r="P13" s="10"/>
    </row>
    <row r="14" spans="1:133">
      <c r="A14" s="12"/>
      <c r="B14" s="42">
        <v>521</v>
      </c>
      <c r="C14" s="19" t="s">
        <v>27</v>
      </c>
      <c r="D14" s="43">
        <v>5833798</v>
      </c>
      <c r="E14" s="43">
        <v>248317</v>
      </c>
      <c r="F14" s="43">
        <v>0</v>
      </c>
      <c r="G14" s="43">
        <v>106439</v>
      </c>
      <c r="H14" s="43">
        <v>0</v>
      </c>
      <c r="I14" s="43">
        <v>0</v>
      </c>
      <c r="J14" s="43">
        <v>0</v>
      </c>
      <c r="K14" s="43">
        <v>41419</v>
      </c>
      <c r="L14" s="43">
        <v>0</v>
      </c>
      <c r="M14" s="43">
        <v>0</v>
      </c>
      <c r="N14" s="43">
        <f t="shared" si="4"/>
        <v>6229973</v>
      </c>
      <c r="O14" s="44">
        <f t="shared" si="1"/>
        <v>391.69902546369065</v>
      </c>
      <c r="P14" s="9"/>
    </row>
    <row r="15" spans="1:133">
      <c r="A15" s="12"/>
      <c r="B15" s="42">
        <v>522</v>
      </c>
      <c r="C15" s="19" t="s">
        <v>28</v>
      </c>
      <c r="D15" s="43">
        <v>4352773</v>
      </c>
      <c r="E15" s="43">
        <v>418601</v>
      </c>
      <c r="F15" s="43">
        <v>0</v>
      </c>
      <c r="G15" s="43">
        <v>99234</v>
      </c>
      <c r="H15" s="43">
        <v>0</v>
      </c>
      <c r="I15" s="43">
        <v>0</v>
      </c>
      <c r="J15" s="43">
        <v>0</v>
      </c>
      <c r="K15" s="43">
        <v>37977</v>
      </c>
      <c r="L15" s="43">
        <v>0</v>
      </c>
      <c r="M15" s="43">
        <v>0</v>
      </c>
      <c r="N15" s="43">
        <f t="shared" si="4"/>
        <v>4908585</v>
      </c>
      <c r="O15" s="44">
        <f t="shared" si="1"/>
        <v>308.61898773970449</v>
      </c>
      <c r="P15" s="9"/>
    </row>
    <row r="16" spans="1:133">
      <c r="A16" s="12"/>
      <c r="B16" s="42">
        <v>524</v>
      </c>
      <c r="C16" s="19" t="s">
        <v>29</v>
      </c>
      <c r="D16" s="43">
        <v>345065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345065</v>
      </c>
      <c r="O16" s="44">
        <f t="shared" si="1"/>
        <v>21.695378811694436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7579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3966147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3973726</v>
      </c>
      <c r="O17" s="41">
        <f t="shared" si="1"/>
        <v>249.84130776485381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2577990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2577990</v>
      </c>
      <c r="O18" s="44">
        <f t="shared" si="1"/>
        <v>162.0867651681861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789338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789338</v>
      </c>
      <c r="O19" s="44">
        <f t="shared" si="1"/>
        <v>49.628292989625905</v>
      </c>
      <c r="P19" s="9"/>
    </row>
    <row r="20" spans="1:119">
      <c r="A20" s="12"/>
      <c r="B20" s="42">
        <v>536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163357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163357</v>
      </c>
      <c r="O20" s="44">
        <f t="shared" si="1"/>
        <v>10.270795347375039</v>
      </c>
      <c r="P20" s="9"/>
    </row>
    <row r="21" spans="1:119">
      <c r="A21" s="12"/>
      <c r="B21" s="42">
        <v>538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435462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435462</v>
      </c>
      <c r="O21" s="44">
        <f t="shared" si="1"/>
        <v>27.378937441056273</v>
      </c>
      <c r="P21" s="9"/>
    </row>
    <row r="22" spans="1:119">
      <c r="A22" s="12"/>
      <c r="B22" s="42">
        <v>539</v>
      </c>
      <c r="C22" s="19" t="s">
        <v>44</v>
      </c>
      <c r="D22" s="43">
        <v>0</v>
      </c>
      <c r="E22" s="43">
        <v>7579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7579</v>
      </c>
      <c r="O22" s="44">
        <f t="shared" si="1"/>
        <v>0.47651681861049983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709625</v>
      </c>
      <c r="E23" s="29">
        <f t="shared" si="6"/>
        <v>0</v>
      </c>
      <c r="F23" s="29">
        <f t="shared" si="6"/>
        <v>0</v>
      </c>
      <c r="G23" s="29">
        <f t="shared" si="6"/>
        <v>661758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1371383</v>
      </c>
      <c r="O23" s="41">
        <f t="shared" si="1"/>
        <v>86.223388871424078</v>
      </c>
      <c r="P23" s="10"/>
    </row>
    <row r="24" spans="1:119">
      <c r="A24" s="12"/>
      <c r="B24" s="42">
        <v>541</v>
      </c>
      <c r="C24" s="19" t="s">
        <v>61</v>
      </c>
      <c r="D24" s="43">
        <v>709625</v>
      </c>
      <c r="E24" s="43">
        <v>0</v>
      </c>
      <c r="F24" s="43">
        <v>0</v>
      </c>
      <c r="G24" s="43">
        <v>661758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1371383</v>
      </c>
      <c r="O24" s="44">
        <f t="shared" si="1"/>
        <v>86.223388871424078</v>
      </c>
      <c r="P24" s="9"/>
    </row>
    <row r="25" spans="1:119" ht="15.75">
      <c r="A25" s="26" t="s">
        <v>50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1914711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1914711</v>
      </c>
      <c r="O25" s="41">
        <f t="shared" si="1"/>
        <v>120.38421879911978</v>
      </c>
      <c r="P25" s="10"/>
    </row>
    <row r="26" spans="1:119">
      <c r="A26" s="12"/>
      <c r="B26" s="42">
        <v>562</v>
      </c>
      <c r="C26" s="19" t="s">
        <v>62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1914711</v>
      </c>
      <c r="K26" s="43">
        <v>0</v>
      </c>
      <c r="L26" s="43">
        <v>0</v>
      </c>
      <c r="M26" s="43">
        <v>0</v>
      </c>
      <c r="N26" s="43">
        <f t="shared" si="4"/>
        <v>1914711</v>
      </c>
      <c r="O26" s="44">
        <f t="shared" si="1"/>
        <v>120.38421879911978</v>
      </c>
      <c r="P26" s="9"/>
    </row>
    <row r="27" spans="1:119" ht="15.75">
      <c r="A27" s="26" t="s">
        <v>37</v>
      </c>
      <c r="B27" s="27"/>
      <c r="C27" s="28"/>
      <c r="D27" s="29">
        <f t="shared" ref="D27:M27" si="8">SUM(D28:D28)</f>
        <v>2391396</v>
      </c>
      <c r="E27" s="29">
        <f t="shared" si="8"/>
        <v>4068</v>
      </c>
      <c r="F27" s="29">
        <f t="shared" si="8"/>
        <v>0</v>
      </c>
      <c r="G27" s="29">
        <f t="shared" si="8"/>
        <v>46088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2441552</v>
      </c>
      <c r="O27" s="41">
        <f t="shared" si="1"/>
        <v>153.50845646023262</v>
      </c>
      <c r="P27" s="9"/>
    </row>
    <row r="28" spans="1:119">
      <c r="A28" s="12"/>
      <c r="B28" s="42">
        <v>572</v>
      </c>
      <c r="C28" s="19" t="s">
        <v>63</v>
      </c>
      <c r="D28" s="43">
        <v>2391396</v>
      </c>
      <c r="E28" s="43">
        <v>4068</v>
      </c>
      <c r="F28" s="43">
        <v>0</v>
      </c>
      <c r="G28" s="43">
        <v>46088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2441552</v>
      </c>
      <c r="O28" s="44">
        <f t="shared" si="1"/>
        <v>153.50845646023262</v>
      </c>
      <c r="P28" s="9"/>
    </row>
    <row r="29" spans="1:119" ht="15.75">
      <c r="A29" s="26" t="s">
        <v>64</v>
      </c>
      <c r="B29" s="27"/>
      <c r="C29" s="28"/>
      <c r="D29" s="29">
        <f t="shared" ref="D29:M29" si="9">SUM(D30:D30)</f>
        <v>1537708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1039500</v>
      </c>
      <c r="J29" s="29">
        <f t="shared" si="9"/>
        <v>100000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2677208</v>
      </c>
      <c r="O29" s="41">
        <f t="shared" si="1"/>
        <v>168.32492926752593</v>
      </c>
      <c r="P29" s="9"/>
    </row>
    <row r="30" spans="1:119" ht="15.75" thickBot="1">
      <c r="A30" s="12"/>
      <c r="B30" s="42">
        <v>581</v>
      </c>
      <c r="C30" s="19" t="s">
        <v>65</v>
      </c>
      <c r="D30" s="43">
        <v>1537708</v>
      </c>
      <c r="E30" s="43">
        <v>0</v>
      </c>
      <c r="F30" s="43">
        <v>0</v>
      </c>
      <c r="G30" s="43">
        <v>0</v>
      </c>
      <c r="H30" s="43">
        <v>0</v>
      </c>
      <c r="I30" s="43">
        <v>1039500</v>
      </c>
      <c r="J30" s="43">
        <v>100000</v>
      </c>
      <c r="K30" s="43">
        <v>0</v>
      </c>
      <c r="L30" s="43">
        <v>0</v>
      </c>
      <c r="M30" s="43">
        <v>0</v>
      </c>
      <c r="N30" s="43">
        <f t="shared" si="4"/>
        <v>2677208</v>
      </c>
      <c r="O30" s="44">
        <f t="shared" si="1"/>
        <v>168.32492926752593</v>
      </c>
      <c r="P30" s="9"/>
    </row>
    <row r="31" spans="1:119" ht="16.5" thickBot="1">
      <c r="A31" s="13" t="s">
        <v>10</v>
      </c>
      <c r="B31" s="21"/>
      <c r="C31" s="20"/>
      <c r="D31" s="14">
        <f>SUM(D5,D13,D17,D23,D25,D27,D29)</f>
        <v>18640880</v>
      </c>
      <c r="E31" s="14">
        <f t="shared" ref="E31:M31" si="10">SUM(E5,E13,E17,E23,E25,E27,E29)</f>
        <v>678565</v>
      </c>
      <c r="F31" s="14">
        <f t="shared" si="10"/>
        <v>623580</v>
      </c>
      <c r="G31" s="14">
        <f t="shared" si="10"/>
        <v>1145963</v>
      </c>
      <c r="H31" s="14">
        <f t="shared" si="10"/>
        <v>0</v>
      </c>
      <c r="I31" s="14">
        <f t="shared" si="10"/>
        <v>5005647</v>
      </c>
      <c r="J31" s="14">
        <f t="shared" si="10"/>
        <v>2959998</v>
      </c>
      <c r="K31" s="14">
        <f t="shared" si="10"/>
        <v>3185204</v>
      </c>
      <c r="L31" s="14">
        <f t="shared" si="10"/>
        <v>0</v>
      </c>
      <c r="M31" s="14">
        <f t="shared" si="10"/>
        <v>0</v>
      </c>
      <c r="N31" s="14">
        <f t="shared" si="4"/>
        <v>32239837</v>
      </c>
      <c r="O31" s="35">
        <f t="shared" si="1"/>
        <v>2027.0252750707325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68</v>
      </c>
      <c r="M33" s="90"/>
      <c r="N33" s="90"/>
      <c r="O33" s="39">
        <v>15905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2024-05-28T17:40:54Z</cp:lastPrinted>
  <dcterms:created xsi:type="dcterms:W3CDTF">2000-08-31T21:26:31Z</dcterms:created>
  <dcterms:modified xsi:type="dcterms:W3CDTF">2024-05-28T17:40:56Z</dcterms:modified>
</cp:coreProperties>
</file>